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855"/>
  </bookViews>
  <sheets>
    <sheet name="Ⅸ－1(1)(2)" sheetId="1" r:id="rId1"/>
  </sheets>
  <calcPr calcId="145621"/>
</workbook>
</file>

<file path=xl/calcChain.xml><?xml version="1.0" encoding="utf-8"?>
<calcChain xmlns="http://schemas.openxmlformats.org/spreadsheetml/2006/main">
  <c r="M10" i="1" l="1"/>
  <c r="N10" i="1"/>
  <c r="O10" i="1"/>
  <c r="P1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M39" i="1"/>
  <c r="N39" i="1"/>
  <c r="O39" i="1"/>
  <c r="P39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C55" i="1"/>
  <c r="D55" i="1"/>
  <c r="E55" i="1"/>
  <c r="F55" i="1"/>
  <c r="G55" i="1"/>
  <c r="H55" i="1"/>
  <c r="I55" i="1"/>
  <c r="J55" i="1"/>
  <c r="K55" i="1"/>
  <c r="L55" i="1"/>
  <c r="N55" i="1"/>
  <c r="O55" i="1"/>
  <c r="P55" i="1"/>
  <c r="C56" i="1"/>
  <c r="D56" i="1"/>
  <c r="E56" i="1"/>
  <c r="F56" i="1"/>
  <c r="G56" i="1"/>
  <c r="H56" i="1"/>
  <c r="I56" i="1"/>
  <c r="J56" i="1"/>
  <c r="K56" i="1"/>
  <c r="L56" i="1"/>
  <c r="N56" i="1"/>
  <c r="O56" i="1"/>
  <c r="P56" i="1"/>
  <c r="C57" i="1"/>
  <c r="D57" i="1"/>
  <c r="E57" i="1"/>
  <c r="F57" i="1"/>
  <c r="G57" i="1"/>
  <c r="H57" i="1"/>
  <c r="I57" i="1"/>
  <c r="J57" i="1"/>
  <c r="K57" i="1"/>
  <c r="L57" i="1"/>
  <c r="N57" i="1"/>
  <c r="O57" i="1"/>
  <c r="P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</calcChain>
</file>

<file path=xl/sharedStrings.xml><?xml version="1.0" encoding="utf-8"?>
<sst xmlns="http://schemas.openxmlformats.org/spreadsheetml/2006/main" count="119" uniqueCount="38">
  <si>
    <t>合　　　計</t>
  </si>
  <si>
    <t>そ　  の  　 他</t>
  </si>
  <si>
    <t>酢 調 製 野 菜</t>
  </si>
  <si>
    <t>乾　燥　野　菜</t>
  </si>
  <si>
    <t>（その他の内訳）</t>
  </si>
  <si>
    <t xml:space="preserve">         そ　の　他</t>
    <phoneticPr fontId="4"/>
  </si>
  <si>
    <t xml:space="preserve"> その他 調製野菜</t>
    <phoneticPr fontId="4"/>
  </si>
  <si>
    <t>トマト 加 工 品</t>
  </si>
  <si>
    <t>塩 蔵 等 野 菜</t>
  </si>
  <si>
    <t>冷　凍　野　菜</t>
  </si>
  <si>
    <t>生　鮮　野　菜</t>
  </si>
  <si>
    <t>2016年</t>
  </si>
  <si>
    <t>2015年</t>
    <phoneticPr fontId="4"/>
  </si>
  <si>
    <t>2014年</t>
    <rPh sb="3" eb="4">
      <t>ネン</t>
    </rPh>
    <phoneticPr fontId="4"/>
  </si>
  <si>
    <t>2013年</t>
    <rPh sb="3" eb="4">
      <t>ネン</t>
    </rPh>
    <phoneticPr fontId="4"/>
  </si>
  <si>
    <t>2012年</t>
  </si>
  <si>
    <t>2011年</t>
  </si>
  <si>
    <t>2010年</t>
  </si>
  <si>
    <t>2009年</t>
  </si>
  <si>
    <t>2008年</t>
  </si>
  <si>
    <t>2007年</t>
  </si>
  <si>
    <t>2006年</t>
  </si>
  <si>
    <t>2005年</t>
  </si>
  <si>
    <t>2004年</t>
  </si>
  <si>
    <t>2003年</t>
    <phoneticPr fontId="4"/>
  </si>
  <si>
    <t>2001年</t>
  </si>
  <si>
    <t>類　　　別</t>
    <rPh sb="0" eb="1">
      <t>ルイ</t>
    </rPh>
    <rPh sb="4" eb="5">
      <t>ベツ</t>
    </rPh>
    <phoneticPr fontId="9"/>
  </si>
  <si>
    <t>　　（単位：％）</t>
    <rPh sb="3" eb="5">
      <t>タンイ</t>
    </rPh>
    <phoneticPr fontId="9"/>
  </si>
  <si>
    <t>年別シェア</t>
    <rPh sb="0" eb="1">
      <t>ネン</t>
    </rPh>
    <rPh sb="1" eb="2">
      <t>ベツ</t>
    </rPh>
    <phoneticPr fontId="9"/>
  </si>
  <si>
    <t>2015年</t>
    <phoneticPr fontId="4"/>
  </si>
  <si>
    <t>2003年</t>
    <phoneticPr fontId="4"/>
  </si>
  <si>
    <t>　　（単位：百万円）</t>
    <rPh sb="3" eb="5">
      <t>タンイ</t>
    </rPh>
    <rPh sb="6" eb="7">
      <t>ヒャク</t>
    </rPh>
    <rPh sb="7" eb="9">
      <t>マンエン</t>
    </rPh>
    <phoneticPr fontId="9"/>
  </si>
  <si>
    <t>（2）金額</t>
    <rPh sb="3" eb="5">
      <t>キンガク</t>
    </rPh>
    <phoneticPr fontId="9"/>
  </si>
  <si>
    <t>資料：農畜産業振興機構「ベジ探」　（原資料：財務省「貿易統計」）　</t>
    <rPh sb="0" eb="1">
      <t>シリョウ</t>
    </rPh>
    <rPh sb="2" eb="4">
      <t>ノウチク</t>
    </rPh>
    <rPh sb="4" eb="6">
      <t>サンギョウ</t>
    </rPh>
    <rPh sb="6" eb="8">
      <t>シンコウ</t>
    </rPh>
    <rPh sb="8" eb="10">
      <t>キコウ</t>
    </rPh>
    <rPh sb="13" eb="14">
      <t>タン</t>
    </rPh>
    <rPh sb="17" eb="20">
      <t>ゲンシリョウ</t>
    </rPh>
    <rPh sb="21" eb="24">
      <t>ザイムショウ</t>
    </rPh>
    <rPh sb="25" eb="27">
      <t>ボウエキ</t>
    </rPh>
    <rPh sb="27" eb="29">
      <t>トウケイ</t>
    </rPh>
    <phoneticPr fontId="11"/>
  </si>
  <si>
    <t>（単位：トン）</t>
    <rPh sb="1" eb="3">
      <t>タンイ</t>
    </rPh>
    <phoneticPr fontId="9"/>
  </si>
  <si>
    <t>(1)数量</t>
    <rPh sb="3" eb="5">
      <t>スウリョウ</t>
    </rPh>
    <phoneticPr fontId="9"/>
  </si>
  <si>
    <t>Ⅸ－１　類別輸出数量と金額</t>
    <rPh sb="4" eb="6">
      <t>ルイベツ</t>
    </rPh>
    <rPh sb="6" eb="8">
      <t>ユシュツ</t>
    </rPh>
    <rPh sb="8" eb="10">
      <t>スウリョウ</t>
    </rPh>
    <rPh sb="9" eb="10">
      <t>イリスウ</t>
    </rPh>
    <rPh sb="11" eb="13">
      <t>キンガク</t>
    </rPh>
    <phoneticPr fontId="9"/>
  </si>
  <si>
    <t>Ⅸ　野菜の輸出統計</t>
    <rPh sb="2" eb="4">
      <t>ヤサイ</t>
    </rPh>
    <rPh sb="5" eb="7">
      <t>ユシュツ</t>
    </rPh>
    <rPh sb="7" eb="9">
      <t>トウケイ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</si>
</sst>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7" fillId="0" borderId="0">
      <alignment vertical="center"/>
    </xf>
    <xf numFmtId="0" fontId="14" fillId="0" borderId="0"/>
  </cellStyleXfs>
  <cellXfs count="66">
    <xf numFmtId="0" fontId="0" fillId="0" borderId="0" xfId="0">
      <alignment vertical="center"/>
    </xf>
    <xf numFmtId="0" fontId="3" fillId="0" borderId="0" xfId="2" applyFont="1">
      <alignment vertical="center"/>
    </xf>
    <xf numFmtId="40" fontId="3" fillId="0" borderId="0" xfId="2" applyNumberFormat="1" applyFont="1">
      <alignment vertical="center"/>
    </xf>
    <xf numFmtId="0" fontId="6" fillId="0" borderId="0" xfId="3" quotePrefix="1" applyFont="1" applyFill="1" applyBorder="1" applyAlignment="1">
      <alignment horizontal="left" vertical="top"/>
    </xf>
    <xf numFmtId="0" fontId="2" fillId="0" borderId="0" xfId="2">
      <alignment vertical="center"/>
    </xf>
    <xf numFmtId="40" fontId="7" fillId="0" borderId="1" xfId="4" applyNumberFormat="1" applyFont="1" applyFill="1" applyBorder="1" applyAlignment="1">
      <alignment horizontal="right"/>
    </xf>
    <xf numFmtId="40" fontId="7" fillId="0" borderId="2" xfId="4" applyNumberFormat="1" applyFont="1" applyFill="1" applyBorder="1" applyAlignment="1">
      <alignment horizontal="right"/>
    </xf>
    <xf numFmtId="2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40" fontId="7" fillId="0" borderId="3" xfId="4" applyNumberFormat="1" applyFont="1" applyFill="1" applyBorder="1" applyAlignment="1">
      <alignment horizontal="right"/>
    </xf>
    <xf numFmtId="40" fontId="7" fillId="0" borderId="4" xfId="4" applyNumberFormat="1" applyFont="1" applyFill="1" applyBorder="1" applyAlignment="1">
      <alignment horizontal="right"/>
    </xf>
    <xf numFmtId="40" fontId="7" fillId="0" borderId="5" xfId="4" applyNumberFormat="1" applyFont="1" applyFill="1" applyBorder="1" applyAlignment="1">
      <alignment horizontal="right"/>
    </xf>
    <xf numFmtId="2" fontId="3" fillId="0" borderId="3" xfId="2" applyNumberFormat="1" applyFont="1" applyBorder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2" fontId="3" fillId="0" borderId="4" xfId="2" applyNumberFormat="1" applyFont="1" applyBorder="1" applyAlignment="1">
      <alignment horizontal="right" vertical="center"/>
    </xf>
    <xf numFmtId="0" fontId="3" fillId="0" borderId="4" xfId="2" applyFont="1" applyBorder="1">
      <alignment vertical="center"/>
    </xf>
    <xf numFmtId="40" fontId="2" fillId="0" borderId="0" xfId="2" applyNumberFormat="1">
      <alignment vertical="center"/>
    </xf>
    <xf numFmtId="0" fontId="3" fillId="0" borderId="4" xfId="2" applyFont="1" applyBorder="1" applyAlignment="1">
      <alignment vertical="center"/>
    </xf>
    <xf numFmtId="40" fontId="7" fillId="0" borderId="6" xfId="4" applyNumberFormat="1" applyFont="1" applyFill="1" applyBorder="1" applyAlignment="1">
      <alignment horizontal="right"/>
    </xf>
    <xf numFmtId="2" fontId="3" fillId="0" borderId="6" xfId="2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6" fillId="0" borderId="1" xfId="5" quotePrefix="1" applyFont="1" applyBorder="1" applyAlignment="1">
      <alignment horizontal="center" vertical="center"/>
    </xf>
    <xf numFmtId="0" fontId="6" fillId="0" borderId="2" xfId="5" quotePrefix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0" xfId="5" quotePrefix="1" applyFont="1" applyBorder="1" applyAlignment="1">
      <alignment horizontal="right"/>
    </xf>
    <xf numFmtId="0" fontId="10" fillId="0" borderId="0" xfId="6" applyFont="1">
      <alignment vertical="center"/>
    </xf>
    <xf numFmtId="0" fontId="7" fillId="0" borderId="0" xfId="5" applyFont="1" applyBorder="1"/>
    <xf numFmtId="0" fontId="7" fillId="0" borderId="0" xfId="5" applyFont="1"/>
    <xf numFmtId="0" fontId="6" fillId="0" borderId="0" xfId="5" quotePrefix="1" applyFont="1" applyAlignment="1">
      <alignment horizontal="right"/>
    </xf>
    <xf numFmtId="0" fontId="7" fillId="0" borderId="0" xfId="5" applyFont="1" applyBorder="1" applyAlignment="1">
      <alignment horizontal="left"/>
    </xf>
    <xf numFmtId="176" fontId="3" fillId="0" borderId="0" xfId="2" applyNumberFormat="1" applyFont="1">
      <alignment vertical="center"/>
    </xf>
    <xf numFmtId="38" fontId="3" fillId="0" borderId="0" xfId="2" applyNumberFormat="1" applyFont="1">
      <alignment vertical="center"/>
    </xf>
    <xf numFmtId="176" fontId="2" fillId="0" borderId="0" xfId="2" applyNumberFormat="1">
      <alignment vertical="center"/>
    </xf>
    <xf numFmtId="176" fontId="0" fillId="2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8" xfId="1" applyFont="1" applyFill="1" applyBorder="1">
      <alignment vertical="center"/>
    </xf>
    <xf numFmtId="3" fontId="3" fillId="0" borderId="1" xfId="2" applyNumberFormat="1" applyFont="1" applyBorder="1" applyAlignment="1">
      <alignment horizontal="right" vertical="center"/>
    </xf>
    <xf numFmtId="3" fontId="3" fillId="0" borderId="3" xfId="2" applyNumberFormat="1" applyFont="1" applyBorder="1" applyAlignment="1">
      <alignment horizontal="right" vertical="center"/>
    </xf>
    <xf numFmtId="38" fontId="0" fillId="0" borderId="9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" fontId="3" fillId="0" borderId="4" xfId="2" applyNumberFormat="1" applyFont="1" applyBorder="1" applyAlignment="1">
      <alignment horizontal="right" vertical="center"/>
    </xf>
    <xf numFmtId="0" fontId="3" fillId="0" borderId="4" xfId="2" applyFont="1" applyFill="1" applyBorder="1">
      <alignment vertical="center"/>
    </xf>
    <xf numFmtId="38" fontId="2" fillId="0" borderId="0" xfId="2" applyNumberFormat="1">
      <alignment vertical="center"/>
    </xf>
    <xf numFmtId="38" fontId="0" fillId="0" borderId="9" xfId="1" applyNumberFormat="1" applyFont="1" applyFill="1" applyBorder="1" applyAlignment="1">
      <alignment horizontal="right" vertical="center"/>
    </xf>
    <xf numFmtId="176" fontId="0" fillId="2" borderId="6" xfId="0" applyNumberFormat="1" applyFill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" fontId="3" fillId="0" borderId="6" xfId="2" applyNumberFormat="1" applyFont="1" applyBorder="1" applyAlignment="1">
      <alignment horizontal="right" vertical="center"/>
    </xf>
    <xf numFmtId="3" fontId="7" fillId="0" borderId="0" xfId="5" applyNumberFormat="1" applyFont="1"/>
    <xf numFmtId="3" fontId="3" fillId="0" borderId="0" xfId="2" applyNumberFormat="1" applyFont="1">
      <alignment vertical="center"/>
    </xf>
    <xf numFmtId="3" fontId="2" fillId="0" borderId="4" xfId="2" applyNumberFormat="1" applyFont="1" applyFill="1" applyBorder="1" applyAlignment="1">
      <alignment horizontal="right" vertical="center"/>
    </xf>
    <xf numFmtId="176" fontId="2" fillId="0" borderId="4" xfId="2" applyNumberFormat="1" applyFont="1" applyFill="1" applyBorder="1">
      <alignment vertical="center"/>
    </xf>
    <xf numFmtId="176" fontId="2" fillId="0" borderId="4" xfId="2" applyNumberFormat="1" applyFont="1" applyBorder="1">
      <alignment vertical="center"/>
    </xf>
    <xf numFmtId="176" fontId="2" fillId="0" borderId="6" xfId="2" applyNumberFormat="1" applyFont="1" applyBorder="1">
      <alignment vertical="center"/>
    </xf>
    <xf numFmtId="0" fontId="12" fillId="0" borderId="0" xfId="0" applyFont="1">
      <alignment vertical="center"/>
    </xf>
    <xf numFmtId="0" fontId="6" fillId="0" borderId="0" xfId="5" applyFont="1" applyAlignment="1">
      <alignment horizontal="right"/>
    </xf>
    <xf numFmtId="3" fontId="6" fillId="0" borderId="0" xfId="5" applyNumberFormat="1" applyFont="1"/>
    <xf numFmtId="0" fontId="6" fillId="0" borderId="0" xfId="6" applyFont="1">
      <alignment vertical="center"/>
    </xf>
    <xf numFmtId="0" fontId="6" fillId="0" borderId="0" xfId="3" applyFont="1"/>
    <xf numFmtId="38" fontId="6" fillId="0" borderId="0" xfId="1" applyFont="1" applyAlignment="1"/>
    <xf numFmtId="0" fontId="6" fillId="0" borderId="0" xfId="3" applyFont="1" applyAlignment="1"/>
    <xf numFmtId="0" fontId="13" fillId="0" borderId="0" xfId="3" applyFont="1"/>
  </cellXfs>
  <cellStyles count="11">
    <cellStyle name="桁区切り" xfId="1" builtinId="6"/>
    <cellStyle name="桁区切り 2" xfId="7"/>
    <cellStyle name="桁区切り 2 2" xfId="8"/>
    <cellStyle name="桁区切り 2 3" xfId="4"/>
    <cellStyle name="標準" xfId="0" builtinId="0"/>
    <cellStyle name="標準 2" xfId="9"/>
    <cellStyle name="標準 2 2" xfId="6"/>
    <cellStyle name="標準 3" xfId="10"/>
    <cellStyle name="標準 4" xfId="2"/>
    <cellStyle name="標準_国別年別" xfId="3"/>
    <cellStyle name="標準_類別数量金額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abSelected="1" zoomScale="90" zoomScaleNormal="90" workbookViewId="0">
      <selection activeCell="H1" sqref="H1:H1048576"/>
    </sheetView>
  </sheetViews>
  <sheetFormatPr defaultRowHeight="12" x14ac:dyDescent="0.15"/>
  <cols>
    <col min="1" max="1" width="20.625" style="1" customWidth="1"/>
    <col min="2" max="3" width="9.25" style="1" hidden="1" customWidth="1"/>
    <col min="4" max="4" width="7.75" style="1" hidden="1" customWidth="1"/>
    <col min="5" max="5" width="8.25" style="1" hidden="1" customWidth="1"/>
    <col min="6" max="6" width="9.25" style="1" hidden="1" customWidth="1"/>
    <col min="7" max="15" width="9.25" style="1" bestFit="1" customWidth="1"/>
    <col min="16" max="256" width="9" style="1"/>
    <col min="257" max="257" width="20.625" style="1" customWidth="1"/>
    <col min="258" max="268" width="9.25" style="1" bestFit="1" customWidth="1"/>
    <col min="269" max="512" width="9" style="1"/>
    <col min="513" max="513" width="20.625" style="1" customWidth="1"/>
    <col min="514" max="524" width="9.25" style="1" bestFit="1" customWidth="1"/>
    <col min="525" max="768" width="9" style="1"/>
    <col min="769" max="769" width="20.625" style="1" customWidth="1"/>
    <col min="770" max="780" width="9.25" style="1" bestFit="1" customWidth="1"/>
    <col min="781" max="1024" width="9" style="1"/>
    <col min="1025" max="1025" width="20.625" style="1" customWidth="1"/>
    <col min="1026" max="1036" width="9.25" style="1" bestFit="1" customWidth="1"/>
    <col min="1037" max="1280" width="9" style="1"/>
    <col min="1281" max="1281" width="20.625" style="1" customWidth="1"/>
    <col min="1282" max="1292" width="9.25" style="1" bestFit="1" customWidth="1"/>
    <col min="1293" max="1536" width="9" style="1"/>
    <col min="1537" max="1537" width="20.625" style="1" customWidth="1"/>
    <col min="1538" max="1548" width="9.25" style="1" bestFit="1" customWidth="1"/>
    <col min="1549" max="1792" width="9" style="1"/>
    <col min="1793" max="1793" width="20.625" style="1" customWidth="1"/>
    <col min="1794" max="1804" width="9.25" style="1" bestFit="1" customWidth="1"/>
    <col min="1805" max="2048" width="9" style="1"/>
    <col min="2049" max="2049" width="20.625" style="1" customWidth="1"/>
    <col min="2050" max="2060" width="9.25" style="1" bestFit="1" customWidth="1"/>
    <col min="2061" max="2304" width="9" style="1"/>
    <col min="2305" max="2305" width="20.625" style="1" customWidth="1"/>
    <col min="2306" max="2316" width="9.25" style="1" bestFit="1" customWidth="1"/>
    <col min="2317" max="2560" width="9" style="1"/>
    <col min="2561" max="2561" width="20.625" style="1" customWidth="1"/>
    <col min="2562" max="2572" width="9.25" style="1" bestFit="1" customWidth="1"/>
    <col min="2573" max="2816" width="9" style="1"/>
    <col min="2817" max="2817" width="20.625" style="1" customWidth="1"/>
    <col min="2818" max="2828" width="9.25" style="1" bestFit="1" customWidth="1"/>
    <col min="2829" max="3072" width="9" style="1"/>
    <col min="3073" max="3073" width="20.625" style="1" customWidth="1"/>
    <col min="3074" max="3084" width="9.25" style="1" bestFit="1" customWidth="1"/>
    <col min="3085" max="3328" width="9" style="1"/>
    <col min="3329" max="3329" width="20.625" style="1" customWidth="1"/>
    <col min="3330" max="3340" width="9.25" style="1" bestFit="1" customWidth="1"/>
    <col min="3341" max="3584" width="9" style="1"/>
    <col min="3585" max="3585" width="20.625" style="1" customWidth="1"/>
    <col min="3586" max="3596" width="9.25" style="1" bestFit="1" customWidth="1"/>
    <col min="3597" max="3840" width="9" style="1"/>
    <col min="3841" max="3841" width="20.625" style="1" customWidth="1"/>
    <col min="3842" max="3852" width="9.25" style="1" bestFit="1" customWidth="1"/>
    <col min="3853" max="4096" width="9" style="1"/>
    <col min="4097" max="4097" width="20.625" style="1" customWidth="1"/>
    <col min="4098" max="4108" width="9.25" style="1" bestFit="1" customWidth="1"/>
    <col min="4109" max="4352" width="9" style="1"/>
    <col min="4353" max="4353" width="20.625" style="1" customWidth="1"/>
    <col min="4354" max="4364" width="9.25" style="1" bestFit="1" customWidth="1"/>
    <col min="4365" max="4608" width="9" style="1"/>
    <col min="4609" max="4609" width="20.625" style="1" customWidth="1"/>
    <col min="4610" max="4620" width="9.25" style="1" bestFit="1" customWidth="1"/>
    <col min="4621" max="4864" width="9" style="1"/>
    <col min="4865" max="4865" width="20.625" style="1" customWidth="1"/>
    <col min="4866" max="4876" width="9.25" style="1" bestFit="1" customWidth="1"/>
    <col min="4877" max="5120" width="9" style="1"/>
    <col min="5121" max="5121" width="20.625" style="1" customWidth="1"/>
    <col min="5122" max="5132" width="9.25" style="1" bestFit="1" customWidth="1"/>
    <col min="5133" max="5376" width="9" style="1"/>
    <col min="5377" max="5377" width="20.625" style="1" customWidth="1"/>
    <col min="5378" max="5388" width="9.25" style="1" bestFit="1" customWidth="1"/>
    <col min="5389" max="5632" width="9" style="1"/>
    <col min="5633" max="5633" width="20.625" style="1" customWidth="1"/>
    <col min="5634" max="5644" width="9.25" style="1" bestFit="1" customWidth="1"/>
    <col min="5645" max="5888" width="9" style="1"/>
    <col min="5889" max="5889" width="20.625" style="1" customWidth="1"/>
    <col min="5890" max="5900" width="9.25" style="1" bestFit="1" customWidth="1"/>
    <col min="5901" max="6144" width="9" style="1"/>
    <col min="6145" max="6145" width="20.625" style="1" customWidth="1"/>
    <col min="6146" max="6156" width="9.25" style="1" bestFit="1" customWidth="1"/>
    <col min="6157" max="6400" width="9" style="1"/>
    <col min="6401" max="6401" width="20.625" style="1" customWidth="1"/>
    <col min="6402" max="6412" width="9.25" style="1" bestFit="1" customWidth="1"/>
    <col min="6413" max="6656" width="9" style="1"/>
    <col min="6657" max="6657" width="20.625" style="1" customWidth="1"/>
    <col min="6658" max="6668" width="9.25" style="1" bestFit="1" customWidth="1"/>
    <col min="6669" max="6912" width="9" style="1"/>
    <col min="6913" max="6913" width="20.625" style="1" customWidth="1"/>
    <col min="6914" max="6924" width="9.25" style="1" bestFit="1" customWidth="1"/>
    <col min="6925" max="7168" width="9" style="1"/>
    <col min="7169" max="7169" width="20.625" style="1" customWidth="1"/>
    <col min="7170" max="7180" width="9.25" style="1" bestFit="1" customWidth="1"/>
    <col min="7181" max="7424" width="9" style="1"/>
    <col min="7425" max="7425" width="20.625" style="1" customWidth="1"/>
    <col min="7426" max="7436" width="9.25" style="1" bestFit="1" customWidth="1"/>
    <col min="7437" max="7680" width="9" style="1"/>
    <col min="7681" max="7681" width="20.625" style="1" customWidth="1"/>
    <col min="7682" max="7692" width="9.25" style="1" bestFit="1" customWidth="1"/>
    <col min="7693" max="7936" width="9" style="1"/>
    <col min="7937" max="7937" width="20.625" style="1" customWidth="1"/>
    <col min="7938" max="7948" width="9.25" style="1" bestFit="1" customWidth="1"/>
    <col min="7949" max="8192" width="9" style="1"/>
    <col min="8193" max="8193" width="20.625" style="1" customWidth="1"/>
    <col min="8194" max="8204" width="9.25" style="1" bestFit="1" customWidth="1"/>
    <col min="8205" max="8448" width="9" style="1"/>
    <col min="8449" max="8449" width="20.625" style="1" customWidth="1"/>
    <col min="8450" max="8460" width="9.25" style="1" bestFit="1" customWidth="1"/>
    <col min="8461" max="8704" width="9" style="1"/>
    <col min="8705" max="8705" width="20.625" style="1" customWidth="1"/>
    <col min="8706" max="8716" width="9.25" style="1" bestFit="1" customWidth="1"/>
    <col min="8717" max="8960" width="9" style="1"/>
    <col min="8961" max="8961" width="20.625" style="1" customWidth="1"/>
    <col min="8962" max="8972" width="9.25" style="1" bestFit="1" customWidth="1"/>
    <col min="8973" max="9216" width="9" style="1"/>
    <col min="9217" max="9217" width="20.625" style="1" customWidth="1"/>
    <col min="9218" max="9228" width="9.25" style="1" bestFit="1" customWidth="1"/>
    <col min="9229" max="9472" width="9" style="1"/>
    <col min="9473" max="9473" width="20.625" style="1" customWidth="1"/>
    <col min="9474" max="9484" width="9.25" style="1" bestFit="1" customWidth="1"/>
    <col min="9485" max="9728" width="9" style="1"/>
    <col min="9729" max="9729" width="20.625" style="1" customWidth="1"/>
    <col min="9730" max="9740" width="9.25" style="1" bestFit="1" customWidth="1"/>
    <col min="9741" max="9984" width="9" style="1"/>
    <col min="9985" max="9985" width="20.625" style="1" customWidth="1"/>
    <col min="9986" max="9996" width="9.25" style="1" bestFit="1" customWidth="1"/>
    <col min="9997" max="10240" width="9" style="1"/>
    <col min="10241" max="10241" width="20.625" style="1" customWidth="1"/>
    <col min="10242" max="10252" width="9.25" style="1" bestFit="1" customWidth="1"/>
    <col min="10253" max="10496" width="9" style="1"/>
    <col min="10497" max="10497" width="20.625" style="1" customWidth="1"/>
    <col min="10498" max="10508" width="9.25" style="1" bestFit="1" customWidth="1"/>
    <col min="10509" max="10752" width="9" style="1"/>
    <col min="10753" max="10753" width="20.625" style="1" customWidth="1"/>
    <col min="10754" max="10764" width="9.25" style="1" bestFit="1" customWidth="1"/>
    <col min="10765" max="11008" width="9" style="1"/>
    <col min="11009" max="11009" width="20.625" style="1" customWidth="1"/>
    <col min="11010" max="11020" width="9.25" style="1" bestFit="1" customWidth="1"/>
    <col min="11021" max="11264" width="9" style="1"/>
    <col min="11265" max="11265" width="20.625" style="1" customWidth="1"/>
    <col min="11266" max="11276" width="9.25" style="1" bestFit="1" customWidth="1"/>
    <col min="11277" max="11520" width="9" style="1"/>
    <col min="11521" max="11521" width="20.625" style="1" customWidth="1"/>
    <col min="11522" max="11532" width="9.25" style="1" bestFit="1" customWidth="1"/>
    <col min="11533" max="11776" width="9" style="1"/>
    <col min="11777" max="11777" width="20.625" style="1" customWidth="1"/>
    <col min="11778" max="11788" width="9.25" style="1" bestFit="1" customWidth="1"/>
    <col min="11789" max="12032" width="9" style="1"/>
    <col min="12033" max="12033" width="20.625" style="1" customWidth="1"/>
    <col min="12034" max="12044" width="9.25" style="1" bestFit="1" customWidth="1"/>
    <col min="12045" max="12288" width="9" style="1"/>
    <col min="12289" max="12289" width="20.625" style="1" customWidth="1"/>
    <col min="12290" max="12300" width="9.25" style="1" bestFit="1" customWidth="1"/>
    <col min="12301" max="12544" width="9" style="1"/>
    <col min="12545" max="12545" width="20.625" style="1" customWidth="1"/>
    <col min="12546" max="12556" width="9.25" style="1" bestFit="1" customWidth="1"/>
    <col min="12557" max="12800" width="9" style="1"/>
    <col min="12801" max="12801" width="20.625" style="1" customWidth="1"/>
    <col min="12802" max="12812" width="9.25" style="1" bestFit="1" customWidth="1"/>
    <col min="12813" max="13056" width="9" style="1"/>
    <col min="13057" max="13057" width="20.625" style="1" customWidth="1"/>
    <col min="13058" max="13068" width="9.25" style="1" bestFit="1" customWidth="1"/>
    <col min="13069" max="13312" width="9" style="1"/>
    <col min="13313" max="13313" width="20.625" style="1" customWidth="1"/>
    <col min="13314" max="13324" width="9.25" style="1" bestFit="1" customWidth="1"/>
    <col min="13325" max="13568" width="9" style="1"/>
    <col min="13569" max="13569" width="20.625" style="1" customWidth="1"/>
    <col min="13570" max="13580" width="9.25" style="1" bestFit="1" customWidth="1"/>
    <col min="13581" max="13824" width="9" style="1"/>
    <col min="13825" max="13825" width="20.625" style="1" customWidth="1"/>
    <col min="13826" max="13836" width="9.25" style="1" bestFit="1" customWidth="1"/>
    <col min="13837" max="14080" width="9" style="1"/>
    <col min="14081" max="14081" width="20.625" style="1" customWidth="1"/>
    <col min="14082" max="14092" width="9.25" style="1" bestFit="1" customWidth="1"/>
    <col min="14093" max="14336" width="9" style="1"/>
    <col min="14337" max="14337" width="20.625" style="1" customWidth="1"/>
    <col min="14338" max="14348" width="9.25" style="1" bestFit="1" customWidth="1"/>
    <col min="14349" max="14592" width="9" style="1"/>
    <col min="14593" max="14593" width="20.625" style="1" customWidth="1"/>
    <col min="14594" max="14604" width="9.25" style="1" bestFit="1" customWidth="1"/>
    <col min="14605" max="14848" width="9" style="1"/>
    <col min="14849" max="14849" width="20.625" style="1" customWidth="1"/>
    <col min="14850" max="14860" width="9.25" style="1" bestFit="1" customWidth="1"/>
    <col min="14861" max="15104" width="9" style="1"/>
    <col min="15105" max="15105" width="20.625" style="1" customWidth="1"/>
    <col min="15106" max="15116" width="9.25" style="1" bestFit="1" customWidth="1"/>
    <col min="15117" max="15360" width="9" style="1"/>
    <col min="15361" max="15361" width="20.625" style="1" customWidth="1"/>
    <col min="15362" max="15372" width="9.25" style="1" bestFit="1" customWidth="1"/>
    <col min="15373" max="15616" width="9" style="1"/>
    <col min="15617" max="15617" width="20.625" style="1" customWidth="1"/>
    <col min="15618" max="15628" width="9.25" style="1" bestFit="1" customWidth="1"/>
    <col min="15629" max="15872" width="9" style="1"/>
    <col min="15873" max="15873" width="20.625" style="1" customWidth="1"/>
    <col min="15874" max="15884" width="9.25" style="1" bestFit="1" customWidth="1"/>
    <col min="15885" max="16128" width="9" style="1"/>
    <col min="16129" max="16129" width="20.625" style="1" customWidth="1"/>
    <col min="16130" max="16140" width="9.25" style="1" bestFit="1" customWidth="1"/>
    <col min="16141" max="16384" width="9" style="1"/>
  </cols>
  <sheetData>
    <row r="1" spans="1:26" s="58" customFormat="1" ht="14.25" customHeight="1" x14ac:dyDescent="0.15">
      <c r="A1" s="65" t="s">
        <v>37</v>
      </c>
      <c r="B1" s="62"/>
      <c r="C1" s="64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3"/>
      <c r="S1" s="63"/>
      <c r="T1" s="63"/>
      <c r="U1" s="63"/>
      <c r="V1" s="63"/>
      <c r="W1" s="62"/>
      <c r="X1" s="62"/>
      <c r="Y1" s="62"/>
      <c r="Z1" s="62"/>
    </row>
    <row r="2" spans="1:26" s="58" customFormat="1" ht="14.25" customHeight="1" x14ac:dyDescent="0.15">
      <c r="A2" s="27" t="s">
        <v>36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26" s="58" customFormat="1" ht="17.100000000000001" customHeight="1" x14ac:dyDescent="0.15">
      <c r="A3" s="27" t="s">
        <v>35</v>
      </c>
      <c r="B3" s="59"/>
      <c r="C3" s="60"/>
      <c r="D3" s="60"/>
      <c r="E3" s="60"/>
      <c r="F3" s="60"/>
      <c r="G3" s="60"/>
      <c r="H3" s="60"/>
      <c r="I3" s="60"/>
      <c r="J3" s="60"/>
      <c r="K3" s="60"/>
      <c r="L3" s="59"/>
      <c r="M3" s="59"/>
      <c r="N3" s="59"/>
      <c r="P3" s="59" t="s">
        <v>34</v>
      </c>
    </row>
    <row r="4" spans="1:26" s="58" customFormat="1" ht="17.100000000000001" customHeight="1" x14ac:dyDescent="0.15">
      <c r="A4" s="23" t="s">
        <v>26</v>
      </c>
      <c r="B4" s="22" t="s">
        <v>25</v>
      </c>
      <c r="C4" s="22" t="s">
        <v>30</v>
      </c>
      <c r="D4" s="22" t="s">
        <v>23</v>
      </c>
      <c r="E4" s="22" t="s">
        <v>22</v>
      </c>
      <c r="F4" s="22" t="s">
        <v>21</v>
      </c>
      <c r="G4" s="22" t="s">
        <v>20</v>
      </c>
      <c r="H4" s="22" t="s">
        <v>19</v>
      </c>
      <c r="I4" s="22" t="s">
        <v>18</v>
      </c>
      <c r="J4" s="22" t="s">
        <v>17</v>
      </c>
      <c r="K4" s="22" t="s">
        <v>16</v>
      </c>
      <c r="L4" s="21" t="s">
        <v>15</v>
      </c>
      <c r="M4" s="21" t="s">
        <v>14</v>
      </c>
      <c r="N4" s="21" t="s">
        <v>13</v>
      </c>
      <c r="O4" s="21" t="s">
        <v>29</v>
      </c>
      <c r="P4" s="21" t="s">
        <v>11</v>
      </c>
    </row>
    <row r="5" spans="1:26" ht="17.100000000000001" customHeight="1" x14ac:dyDescent="0.15">
      <c r="A5" s="13" t="s">
        <v>10</v>
      </c>
      <c r="B5" s="51">
        <v>1009023.954</v>
      </c>
      <c r="C5" s="49">
        <v>6599.7269999999999</v>
      </c>
      <c r="D5" s="50">
        <v>5678.95</v>
      </c>
      <c r="E5" s="49">
        <v>9393.6839999999993</v>
      </c>
      <c r="F5" s="50">
        <v>9894.0679999999993</v>
      </c>
      <c r="G5" s="49">
        <v>14432.455</v>
      </c>
      <c r="H5" s="50">
        <v>12661.17</v>
      </c>
      <c r="I5" s="49">
        <v>9278.2199999999993</v>
      </c>
      <c r="J5" s="50">
        <v>7092.6719999999996</v>
      </c>
      <c r="K5" s="49">
        <v>6886.2849999999999</v>
      </c>
      <c r="L5" s="48">
        <v>6412.92</v>
      </c>
      <c r="M5" s="48">
        <v>9302.0949999999993</v>
      </c>
      <c r="N5" s="47">
        <v>9428.9470000000001</v>
      </c>
      <c r="O5" s="47">
        <v>22991.78</v>
      </c>
      <c r="P5" s="57">
        <v>31866.895</v>
      </c>
    </row>
    <row r="6" spans="1:26" ht="17.100000000000001" customHeight="1" x14ac:dyDescent="0.15">
      <c r="A6" s="13" t="s">
        <v>9</v>
      </c>
      <c r="B6" s="43">
        <v>809398.25600000005</v>
      </c>
      <c r="C6" s="41">
        <v>506.952</v>
      </c>
      <c r="D6" s="42">
        <v>1346.002</v>
      </c>
      <c r="E6" s="41">
        <v>778.59400000000005</v>
      </c>
      <c r="F6" s="42">
        <v>706.86500000000001</v>
      </c>
      <c r="G6" s="41">
        <v>753.94799999999998</v>
      </c>
      <c r="H6" s="42">
        <v>837.178</v>
      </c>
      <c r="I6" s="41">
        <v>797.66600000000005</v>
      </c>
      <c r="J6" s="42">
        <v>801.51599999999996</v>
      </c>
      <c r="K6" s="41">
        <v>897.10900000000004</v>
      </c>
      <c r="L6" s="40">
        <v>751.12400000000002</v>
      </c>
      <c r="M6" s="40">
        <v>1077</v>
      </c>
      <c r="N6" s="40">
        <v>1252</v>
      </c>
      <c r="O6" s="40">
        <v>1357.345</v>
      </c>
      <c r="P6" s="56">
        <v>1467.5409999999999</v>
      </c>
    </row>
    <row r="7" spans="1:26" ht="17.100000000000001" customHeight="1" x14ac:dyDescent="0.15">
      <c r="A7" s="13" t="s">
        <v>8</v>
      </c>
      <c r="B7" s="43">
        <v>227258.53700000001</v>
      </c>
      <c r="C7" s="41">
        <v>131.37899999999999</v>
      </c>
      <c r="D7" s="42">
        <v>97.75</v>
      </c>
      <c r="E7" s="41">
        <v>149.54300000000001</v>
      </c>
      <c r="F7" s="42">
        <v>178.084</v>
      </c>
      <c r="G7" s="41">
        <v>283.97399999999999</v>
      </c>
      <c r="H7" s="42">
        <v>314.28500000000003</v>
      </c>
      <c r="I7" s="41">
        <v>226.41399999999999</v>
      </c>
      <c r="J7" s="42">
        <v>152.386</v>
      </c>
      <c r="K7" s="41">
        <v>103.29900000000001</v>
      </c>
      <c r="L7" s="40">
        <v>35.186</v>
      </c>
      <c r="M7" s="40">
        <v>34</v>
      </c>
      <c r="N7" s="40">
        <v>194</v>
      </c>
      <c r="O7" s="40">
        <v>348.92099999999999</v>
      </c>
      <c r="P7" s="56">
        <v>674.46199999999999</v>
      </c>
    </row>
    <row r="8" spans="1:26" ht="17.100000000000001" customHeight="1" x14ac:dyDescent="0.15">
      <c r="A8" s="13" t="s">
        <v>7</v>
      </c>
      <c r="B8" s="43">
        <v>186810.671</v>
      </c>
      <c r="C8" s="41">
        <v>1314.8710000000001</v>
      </c>
      <c r="D8" s="42">
        <v>1200.0719999999999</v>
      </c>
      <c r="E8" s="41">
        <v>1076.6569999999999</v>
      </c>
      <c r="F8" s="42">
        <v>609.78300000000002</v>
      </c>
      <c r="G8" s="41">
        <v>1343.943</v>
      </c>
      <c r="H8" s="42">
        <v>620.15</v>
      </c>
      <c r="I8" s="41">
        <v>753.5</v>
      </c>
      <c r="J8" s="42">
        <v>630.52</v>
      </c>
      <c r="K8" s="41">
        <v>780.10500000000002</v>
      </c>
      <c r="L8" s="40">
        <v>462.13900000000001</v>
      </c>
      <c r="M8" s="40">
        <v>562</v>
      </c>
      <c r="N8" s="40">
        <v>1474</v>
      </c>
      <c r="O8" s="40">
        <v>1936.1669999999999</v>
      </c>
      <c r="P8" s="56">
        <v>2125.1559999999999</v>
      </c>
    </row>
    <row r="9" spans="1:26" ht="17.100000000000001" customHeight="1" x14ac:dyDescent="0.15">
      <c r="A9" s="13" t="s">
        <v>6</v>
      </c>
      <c r="B9" s="43">
        <v>393739.81400000001</v>
      </c>
      <c r="C9" s="41">
        <v>7270.0889999999999</v>
      </c>
      <c r="D9" s="42">
        <v>7531.1360000000004</v>
      </c>
      <c r="E9" s="41">
        <v>7674.1009999999997</v>
      </c>
      <c r="F9" s="42">
        <v>8551.2119999999995</v>
      </c>
      <c r="G9" s="41">
        <v>9916.5529999999999</v>
      </c>
      <c r="H9" s="42">
        <v>10165.473</v>
      </c>
      <c r="I9" s="41">
        <v>9266.7669999999998</v>
      </c>
      <c r="J9" s="42">
        <v>9702.9159999999993</v>
      </c>
      <c r="K9" s="41">
        <v>9326.7749999999996</v>
      </c>
      <c r="L9" s="40">
        <v>9270.4459999999999</v>
      </c>
      <c r="M9" s="40">
        <v>10910</v>
      </c>
      <c r="N9" s="40">
        <v>12381</v>
      </c>
      <c r="O9" s="40">
        <v>14532</v>
      </c>
      <c r="P9" s="55">
        <v>3835.6350000000002</v>
      </c>
    </row>
    <row r="10" spans="1:26" ht="17.100000000000001" customHeight="1" x14ac:dyDescent="0.15">
      <c r="A10" s="17" t="s">
        <v>5</v>
      </c>
      <c r="B10" s="43">
        <v>84823.297999999995</v>
      </c>
      <c r="C10" s="54">
        <v>1003.475</v>
      </c>
      <c r="D10" s="54">
        <v>1587.251</v>
      </c>
      <c r="E10" s="54">
        <v>1713.4379999999999</v>
      </c>
      <c r="F10" s="54">
        <v>1728.963</v>
      </c>
      <c r="G10" s="54">
        <v>1742.7450000000001</v>
      </c>
      <c r="H10" s="54">
        <v>1742.1149999999998</v>
      </c>
      <c r="I10" s="54">
        <v>1528.94</v>
      </c>
      <c r="J10" s="54">
        <v>1646.8780000000002</v>
      </c>
      <c r="K10" s="54">
        <v>1139.086</v>
      </c>
      <c r="L10" s="54">
        <v>1134.1909999999998</v>
      </c>
      <c r="M10" s="54">
        <f>M12+M13+M14</f>
        <v>1591</v>
      </c>
      <c r="N10" s="54">
        <f>N12+N13+N14</f>
        <v>1760</v>
      </c>
      <c r="O10" s="54">
        <f>O12+O13+O14</f>
        <v>2377.4530000000004</v>
      </c>
      <c r="P10" s="54">
        <f>P12+P13+P14</f>
        <v>2998.527</v>
      </c>
      <c r="Q10" s="30"/>
    </row>
    <row r="11" spans="1:26" ht="17.100000000000001" customHeight="1" x14ac:dyDescent="0.15">
      <c r="A11" s="15" t="s">
        <v>4</v>
      </c>
      <c r="B11" s="15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26" ht="17.100000000000001" customHeight="1" x14ac:dyDescent="0.15">
      <c r="A12" s="13" t="s">
        <v>3</v>
      </c>
      <c r="B12" s="43">
        <v>52474.752999999997</v>
      </c>
      <c r="C12" s="41">
        <v>87.088999999999999</v>
      </c>
      <c r="D12" s="42">
        <v>169.58799999999999</v>
      </c>
      <c r="E12" s="41">
        <v>264.95999999999998</v>
      </c>
      <c r="F12" s="42">
        <v>296.20299999999997</v>
      </c>
      <c r="G12" s="41">
        <v>203.32599999999999</v>
      </c>
      <c r="H12" s="42">
        <v>151.55699999999999</v>
      </c>
      <c r="I12" s="41">
        <v>147.14699999999999</v>
      </c>
      <c r="J12" s="42">
        <v>149</v>
      </c>
      <c r="K12" s="41">
        <v>74.852999999999994</v>
      </c>
      <c r="L12" s="40">
        <v>39.381999999999998</v>
      </c>
      <c r="M12" s="40">
        <v>66</v>
      </c>
      <c r="N12" s="40">
        <v>84</v>
      </c>
      <c r="O12" s="40">
        <v>195.40199999999999</v>
      </c>
      <c r="P12" s="40">
        <v>169.178</v>
      </c>
      <c r="Q12" s="30"/>
    </row>
    <row r="13" spans="1:26" ht="17.100000000000001" customHeight="1" x14ac:dyDescent="0.15">
      <c r="A13" s="13" t="s">
        <v>2</v>
      </c>
      <c r="B13" s="43">
        <v>29174.719000000001</v>
      </c>
      <c r="C13" s="41">
        <v>774.56299999999999</v>
      </c>
      <c r="D13" s="42">
        <v>1120.33</v>
      </c>
      <c r="E13" s="41">
        <v>1069.4269999999999</v>
      </c>
      <c r="F13" s="42">
        <v>1066.5409999999999</v>
      </c>
      <c r="G13" s="41">
        <v>1104.7270000000001</v>
      </c>
      <c r="H13" s="42">
        <v>1126.2449999999999</v>
      </c>
      <c r="I13" s="41">
        <v>879.95500000000004</v>
      </c>
      <c r="J13" s="42">
        <v>918.39300000000003</v>
      </c>
      <c r="K13" s="41">
        <v>617.73</v>
      </c>
      <c r="L13" s="40">
        <v>511.00400000000002</v>
      </c>
      <c r="M13" s="40">
        <v>496</v>
      </c>
      <c r="N13" s="40">
        <v>459</v>
      </c>
      <c r="O13" s="40">
        <v>542.42100000000005</v>
      </c>
      <c r="P13" s="40">
        <v>538.59699999999998</v>
      </c>
    </row>
    <row r="14" spans="1:26" ht="17.100000000000001" customHeight="1" x14ac:dyDescent="0.15">
      <c r="A14" s="13" t="s">
        <v>1</v>
      </c>
      <c r="B14" s="39">
        <v>3173.826</v>
      </c>
      <c r="C14" s="36">
        <v>141.82300000000001</v>
      </c>
      <c r="D14" s="37">
        <v>297.33300000000003</v>
      </c>
      <c r="E14" s="36">
        <v>379.05099999999999</v>
      </c>
      <c r="F14" s="37">
        <v>366.21899999999999</v>
      </c>
      <c r="G14" s="36">
        <v>434.69200000000001</v>
      </c>
      <c r="H14" s="37">
        <v>464.31299999999999</v>
      </c>
      <c r="I14" s="36">
        <v>501.83800000000002</v>
      </c>
      <c r="J14" s="37">
        <v>579.48500000000001</v>
      </c>
      <c r="K14" s="36">
        <v>446.50299999999999</v>
      </c>
      <c r="L14" s="35">
        <v>583.80499999999995</v>
      </c>
      <c r="M14" s="35">
        <v>1029</v>
      </c>
      <c r="N14" s="35">
        <v>1217</v>
      </c>
      <c r="O14" s="35">
        <v>1639.63</v>
      </c>
      <c r="P14" s="35">
        <v>2290.752</v>
      </c>
    </row>
    <row r="15" spans="1:26" ht="17.100000000000001" customHeight="1" x14ac:dyDescent="0.15">
      <c r="A15" s="8" t="s">
        <v>0</v>
      </c>
      <c r="B15" s="38">
        <v>2711054.53</v>
      </c>
      <c r="C15" s="36">
        <v>16826.492999999999</v>
      </c>
      <c r="D15" s="37">
        <v>17441.161</v>
      </c>
      <c r="E15" s="36">
        <v>20786.017</v>
      </c>
      <c r="F15" s="37">
        <v>21668.974999999999</v>
      </c>
      <c r="G15" s="36">
        <v>28473.617999999999</v>
      </c>
      <c r="H15" s="37">
        <v>26340.370999999999</v>
      </c>
      <c r="I15" s="36">
        <v>21851.507000000001</v>
      </c>
      <c r="J15" s="37">
        <v>20026.887999999999</v>
      </c>
      <c r="K15" s="36">
        <v>19132.659</v>
      </c>
      <c r="L15" s="35">
        <v>18066.006000000001</v>
      </c>
      <c r="M15" s="35">
        <v>23476.415000000001</v>
      </c>
      <c r="N15" s="33">
        <v>26489.911</v>
      </c>
      <c r="O15" s="33">
        <v>43543.665999999997</v>
      </c>
      <c r="P15" s="33">
        <v>42968.216</v>
      </c>
    </row>
    <row r="16" spans="1:26" ht="13.5" customHeight="1" x14ac:dyDescent="0.15">
      <c r="A16" s="3" t="s">
        <v>33</v>
      </c>
      <c r="O16" s="30"/>
    </row>
    <row r="17" spans="1:17" ht="9.9499999999999993" customHeight="1" x14ac:dyDescent="0.15">
      <c r="C17" s="53"/>
      <c r="D17" s="53"/>
      <c r="E17" s="53"/>
      <c r="F17" s="53"/>
      <c r="G17" s="53"/>
      <c r="H17" s="53"/>
    </row>
    <row r="18" spans="1:17" s="20" customFormat="1" ht="17.100000000000001" customHeight="1" x14ac:dyDescent="0.15">
      <c r="A18" s="29" t="s">
        <v>28</v>
      </c>
      <c r="B18" s="28"/>
      <c r="C18" s="27"/>
      <c r="D18" s="25"/>
      <c r="E18" s="27"/>
      <c r="F18" s="26"/>
      <c r="G18" s="25"/>
      <c r="H18" s="25"/>
      <c r="I18" s="24"/>
      <c r="K18" s="24"/>
      <c r="L18" s="24"/>
      <c r="M18" s="24"/>
      <c r="N18" s="24"/>
      <c r="P18" s="24" t="s">
        <v>27</v>
      </c>
    </row>
    <row r="19" spans="1:17" s="20" customFormat="1" ht="17.100000000000001" customHeight="1" x14ac:dyDescent="0.15">
      <c r="A19" s="23" t="s">
        <v>26</v>
      </c>
      <c r="B19" s="21" t="s">
        <v>25</v>
      </c>
      <c r="C19" s="22" t="s">
        <v>30</v>
      </c>
      <c r="D19" s="22" t="s">
        <v>23</v>
      </c>
      <c r="E19" s="22" t="s">
        <v>22</v>
      </c>
      <c r="F19" s="22" t="s">
        <v>21</v>
      </c>
      <c r="G19" s="22" t="s">
        <v>20</v>
      </c>
      <c r="H19" s="22" t="s">
        <v>19</v>
      </c>
      <c r="I19" s="22" t="s">
        <v>18</v>
      </c>
      <c r="J19" s="22" t="s">
        <v>17</v>
      </c>
      <c r="K19" s="22" t="s">
        <v>16</v>
      </c>
      <c r="L19" s="21" t="s">
        <v>15</v>
      </c>
      <c r="M19" s="21" t="s">
        <v>14</v>
      </c>
      <c r="N19" s="21" t="s">
        <v>13</v>
      </c>
      <c r="O19" s="21" t="s">
        <v>29</v>
      </c>
      <c r="P19" s="21" t="s">
        <v>11</v>
      </c>
    </row>
    <row r="20" spans="1:17" ht="17.100000000000001" customHeight="1" x14ac:dyDescent="0.15">
      <c r="A20" s="13" t="s">
        <v>10</v>
      </c>
      <c r="B20" s="19">
        <v>37.219000000000001</v>
      </c>
      <c r="C20" s="11">
        <f>ROUND(C5/$C$15*100,2)</f>
        <v>39.22</v>
      </c>
      <c r="D20" s="11">
        <f>ROUND(D5/$D$15*100,2)</f>
        <v>32.56</v>
      </c>
      <c r="E20" s="11">
        <f>ROUND(E5/$E$15*100,2)</f>
        <v>45.19</v>
      </c>
      <c r="F20" s="11">
        <f>ROUND(F5/$F$15*100,2)</f>
        <v>45.66</v>
      </c>
      <c r="G20" s="11">
        <f>ROUND(G5/$G$15*100,2)</f>
        <v>50.69</v>
      </c>
      <c r="H20" s="11">
        <f>ROUND(H5/$H$15*100,2)</f>
        <v>48.07</v>
      </c>
      <c r="I20" s="11">
        <f>ROUND(I5/$I$15*100,2)</f>
        <v>42.46</v>
      </c>
      <c r="J20" s="11">
        <f>ROUND(J5/$J$15*100,2)</f>
        <v>35.42</v>
      </c>
      <c r="K20" s="11">
        <f>ROUND(K5/$K$15*100,2)</f>
        <v>35.99</v>
      </c>
      <c r="L20" s="18">
        <f>ROUND(L5/$L$15*100,2)</f>
        <v>35.5</v>
      </c>
      <c r="M20" s="18">
        <f>ROUND(M5/$M$15*100,2)</f>
        <v>39.619999999999997</v>
      </c>
      <c r="N20" s="18">
        <f>N5/$N$15*100</f>
        <v>35.59448349977469</v>
      </c>
      <c r="O20" s="18">
        <f>O5/$O$15*100</f>
        <v>52.801663507156235</v>
      </c>
      <c r="P20" s="18">
        <f>P5/$P$15*100</f>
        <v>74.163877318062262</v>
      </c>
    </row>
    <row r="21" spans="1:17" ht="17.100000000000001" customHeight="1" x14ac:dyDescent="0.15">
      <c r="A21" s="13" t="s">
        <v>9</v>
      </c>
      <c r="B21" s="14">
        <v>29.856000000000002</v>
      </c>
      <c r="C21" s="11">
        <f>ROUND(C6/$C$15*100,2)</f>
        <v>3.01</v>
      </c>
      <c r="D21" s="11">
        <f>ROUND(D6/$D$15*100,2)</f>
        <v>7.72</v>
      </c>
      <c r="E21" s="11">
        <f>ROUND(E6/$E$15*100,2)</f>
        <v>3.75</v>
      </c>
      <c r="F21" s="11">
        <f>ROUND(F6/$F$15*100,2)</f>
        <v>3.26</v>
      </c>
      <c r="G21" s="11">
        <f>ROUND(G6/$G$15*100,2)</f>
        <v>2.65</v>
      </c>
      <c r="H21" s="11">
        <f>ROUND(H6/$H$15*100,2)</f>
        <v>3.18</v>
      </c>
      <c r="I21" s="11">
        <f>ROUND(I6/$I$15*100,2)</f>
        <v>3.65</v>
      </c>
      <c r="J21" s="11">
        <f>ROUND(J6/$J$15*100,2)</f>
        <v>4</v>
      </c>
      <c r="K21" s="11">
        <f>ROUND(K6/$K$15*100,2)</f>
        <v>4.6900000000000004</v>
      </c>
      <c r="L21" s="10">
        <f>ROUND(L6/$L$15*100,2)</f>
        <v>4.16</v>
      </c>
      <c r="M21" s="10">
        <f>ROUND(M6/$M$15*100,2)</f>
        <v>4.59</v>
      </c>
      <c r="N21" s="10">
        <f>N6/$N$15*100</f>
        <v>4.7263276950987114</v>
      </c>
      <c r="O21" s="10">
        <f>O6/$O$15*100</f>
        <v>3.1172042335617771</v>
      </c>
      <c r="P21" s="10">
        <f>P6/$P$15*100</f>
        <v>3.415410590935402</v>
      </c>
    </row>
    <row r="22" spans="1:17" ht="17.100000000000001" customHeight="1" x14ac:dyDescent="0.15">
      <c r="A22" s="13" t="s">
        <v>8</v>
      </c>
      <c r="B22" s="14">
        <v>8.3829999999999991</v>
      </c>
      <c r="C22" s="11">
        <f>ROUND(C7/$C$15*100,2)</f>
        <v>0.78</v>
      </c>
      <c r="D22" s="11">
        <f>ROUND(D7/$D$15*100,2)</f>
        <v>0.56000000000000005</v>
      </c>
      <c r="E22" s="11">
        <f>ROUND(E7/$E$15*100,2)</f>
        <v>0.72</v>
      </c>
      <c r="F22" s="11">
        <f>ROUND(F7/$F$15*100,2)</f>
        <v>0.82</v>
      </c>
      <c r="G22" s="11">
        <f>ROUND(G7/$G$15*100,2)</f>
        <v>1</v>
      </c>
      <c r="H22" s="11">
        <f>ROUND(H7/$H$15*100,2)</f>
        <v>1.19</v>
      </c>
      <c r="I22" s="11">
        <f>ROUND(I7/$I$15*100,2)</f>
        <v>1.04</v>
      </c>
      <c r="J22" s="11">
        <f>ROUND(J7/$J$15*100,2)</f>
        <v>0.76</v>
      </c>
      <c r="K22" s="11">
        <f>ROUND(K7/$K$15*100,2)</f>
        <v>0.54</v>
      </c>
      <c r="L22" s="10">
        <f>ROUND(L7/$L$15*100,2)</f>
        <v>0.19</v>
      </c>
      <c r="M22" s="10">
        <f>ROUND(M7/$M$15*100,2)</f>
        <v>0.14000000000000001</v>
      </c>
      <c r="N22" s="10">
        <f>N7/$N$15*100</f>
        <v>0.73235429141305908</v>
      </c>
      <c r="O22" s="10">
        <f>O7/$O$15*100</f>
        <v>0.80131287062508694</v>
      </c>
      <c r="P22" s="10">
        <f>P7/$P$15*100</f>
        <v>1.5696765255508862</v>
      </c>
    </row>
    <row r="23" spans="1:17" ht="17.100000000000001" customHeight="1" x14ac:dyDescent="0.15">
      <c r="A23" s="13" t="s">
        <v>7</v>
      </c>
      <c r="B23" s="14">
        <v>6.891</v>
      </c>
      <c r="C23" s="11">
        <f>ROUND(C8/$C$15*100,2)</f>
        <v>7.81</v>
      </c>
      <c r="D23" s="11">
        <f>ROUND(D8/$D$15*100,2)</f>
        <v>6.88</v>
      </c>
      <c r="E23" s="11">
        <f>ROUND(E8/$E$15*100,2)</f>
        <v>5.18</v>
      </c>
      <c r="F23" s="11">
        <f>ROUND(F8/$F$15*100,2)</f>
        <v>2.81</v>
      </c>
      <c r="G23" s="11">
        <f>ROUND(G8/$G$15*100,2)</f>
        <v>4.72</v>
      </c>
      <c r="H23" s="11">
        <f>ROUND(H8/$H$15*100,2)</f>
        <v>2.35</v>
      </c>
      <c r="I23" s="11">
        <f>ROUND(I8/$I$15*100,2)</f>
        <v>3.45</v>
      </c>
      <c r="J23" s="11">
        <f>ROUND(J8/$J$15*100,2)</f>
        <v>3.15</v>
      </c>
      <c r="K23" s="11">
        <f>ROUND(K8/$K$15*100,2)</f>
        <v>4.08</v>
      </c>
      <c r="L23" s="10">
        <f>ROUND(L8/$L$15*100,2)</f>
        <v>2.56</v>
      </c>
      <c r="M23" s="10">
        <f>ROUND(M8/$M$15*100,2)</f>
        <v>2.39</v>
      </c>
      <c r="N23" s="10">
        <f>N8/$N$15*100</f>
        <v>5.5643826058909749</v>
      </c>
      <c r="O23" s="10">
        <f>O8/$O$15*100</f>
        <v>4.4464951572979636</v>
      </c>
      <c r="P23" s="10">
        <f>P8/$P$15*100</f>
        <v>4.9458790655865252</v>
      </c>
    </row>
    <row r="24" spans="1:17" ht="17.100000000000001" customHeight="1" x14ac:dyDescent="0.15">
      <c r="A24" s="13" t="s">
        <v>6</v>
      </c>
      <c r="B24" s="14">
        <v>14.523999999999999</v>
      </c>
      <c r="C24" s="11">
        <f>ROUND(C9/$C$15*100,2)</f>
        <v>43.21</v>
      </c>
      <c r="D24" s="11">
        <f>ROUND(D9/$D$15*100,2)</f>
        <v>43.18</v>
      </c>
      <c r="E24" s="11">
        <f>ROUND(E9/$E$15*100,2)</f>
        <v>36.92</v>
      </c>
      <c r="F24" s="11">
        <f>ROUND(F9/$F$15*100,2)</f>
        <v>39.46</v>
      </c>
      <c r="G24" s="11">
        <f>ROUND(G9/$G$15*100,2)</f>
        <v>34.83</v>
      </c>
      <c r="H24" s="11">
        <f>ROUND(H9/$H$15*100,2)</f>
        <v>38.590000000000003</v>
      </c>
      <c r="I24" s="11">
        <f>ROUND(I9/$I$15*100,2)</f>
        <v>42.41</v>
      </c>
      <c r="J24" s="11">
        <f>ROUND(J9/$J$15*100,2)</f>
        <v>48.45</v>
      </c>
      <c r="K24" s="11">
        <f>ROUND(K9/$K$15*100,2)</f>
        <v>48.75</v>
      </c>
      <c r="L24" s="10">
        <f>ROUND(L9/$L$15*100,2)</f>
        <v>51.31</v>
      </c>
      <c r="M24" s="10">
        <f>ROUND(M9/$M$15*100,2)</f>
        <v>46.47</v>
      </c>
      <c r="N24" s="10">
        <f>N9/$N$15*100</f>
        <v>46.73854887621178</v>
      </c>
      <c r="O24" s="10">
        <f>O9/$O$15*100</f>
        <v>33.373395799976976</v>
      </c>
      <c r="P24" s="10">
        <f>P9/$P$15*100</f>
        <v>8.9266796648015365</v>
      </c>
    </row>
    <row r="25" spans="1:17" ht="17.100000000000001" customHeight="1" x14ac:dyDescent="0.15">
      <c r="A25" s="17" t="s">
        <v>5</v>
      </c>
      <c r="B25" s="14">
        <v>3.129</v>
      </c>
      <c r="C25" s="11">
        <f>ROUND(C10/$C$15*100,2)</f>
        <v>5.96</v>
      </c>
      <c r="D25" s="11">
        <f>ROUND(D10/$D$15*100,2)</f>
        <v>9.1</v>
      </c>
      <c r="E25" s="11">
        <f>ROUND(E10/$E$15*100,2)</f>
        <v>8.24</v>
      </c>
      <c r="F25" s="11">
        <f>ROUND(F10/$F$15*100,2)</f>
        <v>7.98</v>
      </c>
      <c r="G25" s="11">
        <f>ROUND(G10/$G$15*100,2)</f>
        <v>6.12</v>
      </c>
      <c r="H25" s="11">
        <f>ROUND(H10/$H$15*100,2)</f>
        <v>6.61</v>
      </c>
      <c r="I25" s="11">
        <f>ROUND(I10/$I$15*100,2)</f>
        <v>7</v>
      </c>
      <c r="J25" s="11">
        <f>ROUND(J10/$J$15*100,2)</f>
        <v>8.2200000000000006</v>
      </c>
      <c r="K25" s="11">
        <f>ROUND(K10/$K$15*100,2)</f>
        <v>5.95</v>
      </c>
      <c r="L25" s="10">
        <f>ROUND(L10/$L$15*100,2)</f>
        <v>6.28</v>
      </c>
      <c r="M25" s="10">
        <f>ROUND(M10/$M$15*100,2)</f>
        <v>6.78</v>
      </c>
      <c r="N25" s="10">
        <f>N10/$N$15*100</f>
        <v>6.6440389324071338</v>
      </c>
      <c r="O25" s="10">
        <f>O10/$O$15*100</f>
        <v>5.4599284313819618</v>
      </c>
      <c r="P25" s="10">
        <f>P10/$P$15*100</f>
        <v>6.9784768350633879</v>
      </c>
    </row>
    <row r="26" spans="1:17" ht="17.100000000000001" customHeight="1" x14ac:dyDescent="0.15">
      <c r="A26" s="15" t="s">
        <v>4</v>
      </c>
      <c r="B26" s="15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10"/>
      <c r="N26" s="10"/>
      <c r="O26" s="10"/>
      <c r="P26" s="10"/>
    </row>
    <row r="27" spans="1:17" ht="17.100000000000001" customHeight="1" x14ac:dyDescent="0.15">
      <c r="A27" s="13" t="s">
        <v>3</v>
      </c>
      <c r="B27" s="14">
        <v>1.9359999999999999</v>
      </c>
      <c r="C27" s="11">
        <f>ROUND(C12/$C$15*100,2)</f>
        <v>0.52</v>
      </c>
      <c r="D27" s="11">
        <f>ROUND(D12/$D$15*100,2)</f>
        <v>0.97</v>
      </c>
      <c r="E27" s="11">
        <f>ROUND(E12/$E$15*100,2)</f>
        <v>1.27</v>
      </c>
      <c r="F27" s="11">
        <f>ROUND(F12/$F$15*100,2)</f>
        <v>1.37</v>
      </c>
      <c r="G27" s="11">
        <f>ROUND(G12/$G$15*100,2)</f>
        <v>0.71</v>
      </c>
      <c r="H27" s="11">
        <f>ROUND(H12/$H$15*100,2)</f>
        <v>0.57999999999999996</v>
      </c>
      <c r="I27" s="11">
        <f>ROUND(I12/$I$15*100,2)</f>
        <v>0.67</v>
      </c>
      <c r="J27" s="11">
        <f>ROUND(J12/$J$15*100,2)</f>
        <v>0.74</v>
      </c>
      <c r="K27" s="11">
        <f>ROUND(K12/$K$15*100,2)</f>
        <v>0.39</v>
      </c>
      <c r="L27" s="10">
        <f>ROUND(L12/$L$15*100,2)</f>
        <v>0.22</v>
      </c>
      <c r="M27" s="10">
        <f>ROUND(M12/$M$15*100,2)</f>
        <v>0.28000000000000003</v>
      </c>
      <c r="N27" s="10">
        <f>N12/$N$15*100</f>
        <v>0.31710185813761327</v>
      </c>
      <c r="O27" s="10">
        <f>O12/$O$15*100</f>
        <v>0.44874953799250622</v>
      </c>
      <c r="P27" s="10">
        <f>P12/$P$15*100</f>
        <v>0.39372823856592043</v>
      </c>
    </row>
    <row r="28" spans="1:17" ht="17.100000000000001" customHeight="1" x14ac:dyDescent="0.15">
      <c r="A28" s="13" t="s">
        <v>2</v>
      </c>
      <c r="B28" s="14">
        <v>1.0760000000000001</v>
      </c>
      <c r="C28" s="11">
        <f>ROUND(C13/$C$15*100,2)</f>
        <v>4.5999999999999996</v>
      </c>
      <c r="D28" s="11">
        <f>ROUND(D13/$D$15*100,2)</f>
        <v>6.42</v>
      </c>
      <c r="E28" s="11">
        <f>ROUND(E13/$E$15*100,2)</f>
        <v>5.14</v>
      </c>
      <c r="F28" s="11">
        <f>ROUND(F13/$F$15*100,2)</f>
        <v>4.92</v>
      </c>
      <c r="G28" s="11">
        <f>ROUND(G13/$G$15*100,2)</f>
        <v>3.88</v>
      </c>
      <c r="H28" s="11">
        <f>ROUND(H13/$H$15*100,2)</f>
        <v>4.28</v>
      </c>
      <c r="I28" s="11">
        <f>ROUND(I13/$I$15*100,2)</f>
        <v>4.03</v>
      </c>
      <c r="J28" s="11">
        <f>ROUND(J13/$J$15*100,2)</f>
        <v>4.59</v>
      </c>
      <c r="K28" s="11">
        <f>ROUND(K13/$K$15*100,2)</f>
        <v>3.23</v>
      </c>
      <c r="L28" s="10">
        <f>ROUND(L13/$L$15*100,2)</f>
        <v>2.83</v>
      </c>
      <c r="M28" s="10">
        <f>ROUND(M13/$M$15*100,2)</f>
        <v>2.11</v>
      </c>
      <c r="N28" s="10">
        <f>N13/$N$15*100</f>
        <v>1.732735153394815</v>
      </c>
      <c r="O28" s="10">
        <f>O13/$O$15*100</f>
        <v>1.2456943795223858</v>
      </c>
      <c r="P28" s="10">
        <f>P13/$P$15*100</f>
        <v>1.2534776868557913</v>
      </c>
    </row>
    <row r="29" spans="1:17" ht="17.100000000000001" customHeight="1" x14ac:dyDescent="0.15">
      <c r="A29" s="13" t="s">
        <v>1</v>
      </c>
      <c r="B29" s="12">
        <v>0.11700000000000001</v>
      </c>
      <c r="C29" s="11">
        <f>ROUND(C14/$C$15*100,2)</f>
        <v>0.84</v>
      </c>
      <c r="D29" s="11">
        <f>ROUND(D14/$D$15*100,2)</f>
        <v>1.7</v>
      </c>
      <c r="E29" s="11">
        <f>ROUND(E14/$E$15*100,2)</f>
        <v>1.82</v>
      </c>
      <c r="F29" s="11">
        <f>ROUND(F14/$F$15*100,2)</f>
        <v>1.69</v>
      </c>
      <c r="G29" s="11">
        <f>ROUND(G14/$G$15*100,2)</f>
        <v>1.53</v>
      </c>
      <c r="H29" s="11">
        <f>ROUND(H14/$H$15*100,2)</f>
        <v>1.76</v>
      </c>
      <c r="I29" s="11">
        <f>ROUND(I14/$I$15*100,2)</f>
        <v>2.2999999999999998</v>
      </c>
      <c r="J29" s="11">
        <f>ROUND(J14/$J$15*100,2)</f>
        <v>2.89</v>
      </c>
      <c r="K29" s="11">
        <f>ROUND(K14/$K$15*100,2)</f>
        <v>2.33</v>
      </c>
      <c r="L29" s="10">
        <f>ROUND(L14/$L$15*100,2)</f>
        <v>3.23</v>
      </c>
      <c r="M29" s="10">
        <f>ROUND(M14/$M$15*100,2)</f>
        <v>4.38</v>
      </c>
      <c r="N29" s="10">
        <f>N14/$N$15*100</f>
        <v>4.5942019208747054</v>
      </c>
      <c r="O29" s="10">
        <f>O14/$O$15*100</f>
        <v>3.7654845138670692</v>
      </c>
      <c r="P29" s="10">
        <f>P14/$P$15*100</f>
        <v>5.3312709096416757</v>
      </c>
      <c r="Q29" s="2"/>
    </row>
    <row r="30" spans="1:17" ht="17.100000000000001" customHeight="1" x14ac:dyDescent="0.15">
      <c r="A30" s="8" t="s">
        <v>0</v>
      </c>
      <c r="B30" s="7">
        <v>100</v>
      </c>
      <c r="C30" s="6">
        <f>ROUND(C15/$C$15*100,2)</f>
        <v>100</v>
      </c>
      <c r="D30" s="6">
        <f>ROUND(D15/$D$15*100,2)</f>
        <v>100</v>
      </c>
      <c r="E30" s="6">
        <f>ROUND(E15/$E$15*100,2)</f>
        <v>100</v>
      </c>
      <c r="F30" s="6">
        <f>ROUND(F15/$F$15*100,2)</f>
        <v>100</v>
      </c>
      <c r="G30" s="6">
        <f>ROUND(G15/$G$15*100,2)</f>
        <v>100</v>
      </c>
      <c r="H30" s="6">
        <f>ROUND(H15/$H$15*100,2)</f>
        <v>100</v>
      </c>
      <c r="I30" s="6">
        <f>ROUND(I15/$I$15*100,2)</f>
        <v>100</v>
      </c>
      <c r="J30" s="6">
        <f>ROUND(J15/$J$15*100,2)</f>
        <v>100</v>
      </c>
      <c r="K30" s="6">
        <f>ROUND(K15/$K$15*100,2)</f>
        <v>100</v>
      </c>
      <c r="L30" s="5">
        <f>ROUND(L15/$L$15*100,2)</f>
        <v>100</v>
      </c>
      <c r="M30" s="5">
        <f>ROUND(M15/$M$15*100,2)</f>
        <v>100</v>
      </c>
      <c r="N30" s="5">
        <f>N15/$N$15*100</f>
        <v>100</v>
      </c>
      <c r="O30" s="5">
        <f>O15/$O$15*100</f>
        <v>100</v>
      </c>
      <c r="P30" s="5">
        <f>P15/$P$15*100</f>
        <v>100</v>
      </c>
    </row>
    <row r="31" spans="1:17" ht="12" customHeight="1" x14ac:dyDescent="0.15"/>
    <row r="32" spans="1:17" s="20" customFormat="1" ht="17.100000000000001" customHeight="1" x14ac:dyDescent="0.15">
      <c r="A32" s="29" t="s">
        <v>32</v>
      </c>
      <c r="B32" s="28"/>
      <c r="C32" s="52"/>
      <c r="D32" s="52"/>
      <c r="E32" s="52"/>
      <c r="F32" s="52"/>
      <c r="G32" s="52"/>
      <c r="H32" s="52"/>
      <c r="I32" s="52"/>
      <c r="J32" s="52"/>
      <c r="K32" s="52"/>
      <c r="L32" s="24"/>
      <c r="M32" s="24"/>
      <c r="N32" s="24"/>
      <c r="P32" s="24" t="s">
        <v>31</v>
      </c>
    </row>
    <row r="33" spans="1:17" s="20" customFormat="1" ht="17.100000000000001" customHeight="1" x14ac:dyDescent="0.15">
      <c r="A33" s="23" t="s">
        <v>26</v>
      </c>
      <c r="B33" s="21" t="s">
        <v>25</v>
      </c>
      <c r="C33" s="22" t="s">
        <v>30</v>
      </c>
      <c r="D33" s="22" t="s">
        <v>23</v>
      </c>
      <c r="E33" s="22" t="s">
        <v>22</v>
      </c>
      <c r="F33" s="22" t="s">
        <v>21</v>
      </c>
      <c r="G33" s="22" t="s">
        <v>20</v>
      </c>
      <c r="H33" s="22" t="s">
        <v>19</v>
      </c>
      <c r="I33" s="22" t="s">
        <v>18</v>
      </c>
      <c r="J33" s="22" t="s">
        <v>17</v>
      </c>
      <c r="K33" s="22" t="s">
        <v>16</v>
      </c>
      <c r="L33" s="21" t="s">
        <v>15</v>
      </c>
      <c r="M33" s="21" t="s">
        <v>14</v>
      </c>
      <c r="N33" s="21" t="s">
        <v>13</v>
      </c>
      <c r="O33" s="21" t="s">
        <v>29</v>
      </c>
      <c r="P33" s="21" t="s">
        <v>11</v>
      </c>
    </row>
    <row r="34" spans="1:17" s="4" customFormat="1" ht="17.100000000000001" customHeight="1" x14ac:dyDescent="0.15">
      <c r="A34" s="13" t="s">
        <v>10</v>
      </c>
      <c r="B34" s="51">
        <v>123972.97</v>
      </c>
      <c r="C34" s="49">
        <v>1862.5219999999999</v>
      </c>
      <c r="D34" s="50">
        <v>1690.3630000000001</v>
      </c>
      <c r="E34" s="49">
        <v>1966.0889999999999</v>
      </c>
      <c r="F34" s="50">
        <v>2962.9279999999999</v>
      </c>
      <c r="G34" s="49">
        <v>3532.2550000000001</v>
      </c>
      <c r="H34" s="50">
        <v>3710.4430000000002</v>
      </c>
      <c r="I34" s="49">
        <v>2605.0619999999999</v>
      </c>
      <c r="J34" s="50">
        <v>2673.692</v>
      </c>
      <c r="K34" s="49">
        <v>2077.6390000000001</v>
      </c>
      <c r="L34" s="48">
        <v>2443.0030000000002</v>
      </c>
      <c r="M34" s="48">
        <v>2906.2310000000002</v>
      </c>
      <c r="N34" s="48">
        <v>3868.683</v>
      </c>
      <c r="O34" s="48">
        <v>5286.875</v>
      </c>
      <c r="P34" s="47">
        <v>5984.2790000000005</v>
      </c>
    </row>
    <row r="35" spans="1:17" s="4" customFormat="1" ht="17.100000000000001" customHeight="1" x14ac:dyDescent="0.15">
      <c r="A35" s="13" t="s">
        <v>9</v>
      </c>
      <c r="B35" s="43">
        <v>116546.22900000001</v>
      </c>
      <c r="C35" s="41">
        <v>204.57300000000001</v>
      </c>
      <c r="D35" s="42">
        <v>306.375</v>
      </c>
      <c r="E35" s="41">
        <v>283.83199999999999</v>
      </c>
      <c r="F35" s="42">
        <v>296.05799999999999</v>
      </c>
      <c r="G35" s="41">
        <v>326.774</v>
      </c>
      <c r="H35" s="42">
        <v>337.899</v>
      </c>
      <c r="I35" s="41">
        <v>298.97899999999998</v>
      </c>
      <c r="J35" s="42">
        <v>296.61</v>
      </c>
      <c r="K35" s="41">
        <v>315.83499999999998</v>
      </c>
      <c r="L35" s="40">
        <v>322.65600000000001</v>
      </c>
      <c r="M35" s="40">
        <v>461</v>
      </c>
      <c r="N35" s="40">
        <v>545</v>
      </c>
      <c r="O35" s="40">
        <v>629.63800000000003</v>
      </c>
      <c r="P35" s="40">
        <v>676.49900000000002</v>
      </c>
    </row>
    <row r="36" spans="1:17" s="4" customFormat="1" ht="17.100000000000001" customHeight="1" x14ac:dyDescent="0.15">
      <c r="A36" s="13" t="s">
        <v>8</v>
      </c>
      <c r="B36" s="43">
        <v>18395.761999999999</v>
      </c>
      <c r="C36" s="41">
        <v>31.565999999999999</v>
      </c>
      <c r="D36" s="42">
        <v>61.158000000000001</v>
      </c>
      <c r="E36" s="41">
        <v>89.302000000000007</v>
      </c>
      <c r="F36" s="42">
        <v>64.647999999999996</v>
      </c>
      <c r="G36" s="41">
        <v>28.344999999999999</v>
      </c>
      <c r="H36" s="42">
        <v>49.052</v>
      </c>
      <c r="I36" s="41">
        <v>42.460999999999999</v>
      </c>
      <c r="J36" s="42">
        <v>34.390999999999998</v>
      </c>
      <c r="K36" s="41">
        <v>21.277999999999999</v>
      </c>
      <c r="L36" s="40">
        <v>17.695</v>
      </c>
      <c r="M36" s="40">
        <v>17</v>
      </c>
      <c r="N36" s="40">
        <v>33</v>
      </c>
      <c r="O36" s="40">
        <v>51.99</v>
      </c>
      <c r="P36" s="40">
        <v>161.51499999999999</v>
      </c>
    </row>
    <row r="37" spans="1:17" s="4" customFormat="1" ht="17.100000000000001" customHeight="1" x14ac:dyDescent="0.15">
      <c r="A37" s="13" t="s">
        <v>7</v>
      </c>
      <c r="B37" s="43">
        <v>16633.257000000001</v>
      </c>
      <c r="C37" s="41">
        <v>254.614</v>
      </c>
      <c r="D37" s="42">
        <v>218.732</v>
      </c>
      <c r="E37" s="41">
        <v>219.881</v>
      </c>
      <c r="F37" s="42">
        <v>173.51499999999999</v>
      </c>
      <c r="G37" s="41">
        <v>324.83699999999999</v>
      </c>
      <c r="H37" s="42">
        <v>162.24700000000001</v>
      </c>
      <c r="I37" s="41">
        <v>157.98699999999999</v>
      </c>
      <c r="J37" s="42">
        <v>141.95699999999999</v>
      </c>
      <c r="K37" s="41">
        <v>228.982</v>
      </c>
      <c r="L37" s="40">
        <v>137.101</v>
      </c>
      <c r="M37" s="40">
        <v>201</v>
      </c>
      <c r="N37" s="40">
        <v>330</v>
      </c>
      <c r="O37" s="40">
        <v>368.113</v>
      </c>
      <c r="P37" s="40">
        <v>379.87299999999999</v>
      </c>
    </row>
    <row r="38" spans="1:17" s="4" customFormat="1" ht="17.100000000000001" customHeight="1" x14ac:dyDescent="0.15">
      <c r="A38" s="13" t="s">
        <v>6</v>
      </c>
      <c r="B38" s="43">
        <v>71167.456000000006</v>
      </c>
      <c r="C38" s="41">
        <v>4622.2740000000003</v>
      </c>
      <c r="D38" s="42">
        <v>5050.973</v>
      </c>
      <c r="E38" s="41">
        <v>5258.8739999999998</v>
      </c>
      <c r="F38" s="42">
        <v>6263.2650000000003</v>
      </c>
      <c r="G38" s="41">
        <v>7027.4889999999996</v>
      </c>
      <c r="H38" s="42">
        <v>7080.3540000000003</v>
      </c>
      <c r="I38" s="41">
        <v>6443.9650000000001</v>
      </c>
      <c r="J38" s="42">
        <v>6665.2860000000001</v>
      </c>
      <c r="K38" s="41">
        <v>6556.027</v>
      </c>
      <c r="L38" s="40">
        <v>6470.9350000000004</v>
      </c>
      <c r="M38" s="40">
        <v>7611</v>
      </c>
      <c r="N38" s="40">
        <v>8289</v>
      </c>
      <c r="O38" s="46">
        <v>10491</v>
      </c>
      <c r="P38" s="40">
        <v>3825.5790000000002</v>
      </c>
    </row>
    <row r="39" spans="1:17" s="4" customFormat="1" ht="17.100000000000001" customHeight="1" x14ac:dyDescent="0.15">
      <c r="A39" s="17" t="s">
        <v>5</v>
      </c>
      <c r="B39" s="43">
        <v>33349.406000000003</v>
      </c>
      <c r="C39" s="41">
        <v>530.18799999999999</v>
      </c>
      <c r="D39" s="41">
        <v>699.57399999999996</v>
      </c>
      <c r="E39" s="41">
        <v>872.40200000000004</v>
      </c>
      <c r="F39" s="41">
        <v>833.04</v>
      </c>
      <c r="G39" s="41">
        <v>797.03100000000006</v>
      </c>
      <c r="H39" s="41">
        <v>816.13499999999999</v>
      </c>
      <c r="I39" s="41">
        <v>769.20399999999995</v>
      </c>
      <c r="J39" s="41">
        <v>811.04</v>
      </c>
      <c r="K39" s="41">
        <v>570.30799999999999</v>
      </c>
      <c r="L39" s="41">
        <v>522.23099999999999</v>
      </c>
      <c r="M39" s="41">
        <f>+M41+M42+M43</f>
        <v>690</v>
      </c>
      <c r="N39" s="41">
        <f>+N41+N42+N43</f>
        <v>763</v>
      </c>
      <c r="O39" s="41">
        <f>+O41+O42+O43</f>
        <v>1435.6080000000002</v>
      </c>
      <c r="P39" s="41">
        <f>+P41+P42+P43</f>
        <v>1591.2280000000001</v>
      </c>
      <c r="Q39" s="45"/>
    </row>
    <row r="40" spans="1:17" s="4" customFormat="1" ht="17.100000000000001" customHeight="1" x14ac:dyDescent="0.15">
      <c r="A40" s="15" t="s">
        <v>4</v>
      </c>
      <c r="B40" s="15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7" s="4" customFormat="1" ht="17.100000000000001" customHeight="1" x14ac:dyDescent="0.15">
      <c r="A41" s="13" t="s">
        <v>3</v>
      </c>
      <c r="B41" s="43">
        <v>28797.714</v>
      </c>
      <c r="C41" s="41">
        <v>204.51900000000001</v>
      </c>
      <c r="D41" s="42">
        <v>257.76499999999999</v>
      </c>
      <c r="E41" s="41">
        <v>313.13900000000001</v>
      </c>
      <c r="F41" s="42">
        <v>283.29700000000003</v>
      </c>
      <c r="G41" s="41">
        <v>221.011</v>
      </c>
      <c r="H41" s="42">
        <v>197.756</v>
      </c>
      <c r="I41" s="41">
        <v>228.095</v>
      </c>
      <c r="J41" s="42">
        <v>217.762</v>
      </c>
      <c r="K41" s="41">
        <v>120.529</v>
      </c>
      <c r="L41" s="40">
        <v>84.847999999999999</v>
      </c>
      <c r="M41" s="40">
        <v>99</v>
      </c>
      <c r="N41" s="40">
        <v>124</v>
      </c>
      <c r="O41" s="40">
        <v>513.86500000000001</v>
      </c>
      <c r="P41" s="40">
        <v>388.30200000000002</v>
      </c>
    </row>
    <row r="42" spans="1:17" s="4" customFormat="1" ht="17.100000000000001" customHeight="1" x14ac:dyDescent="0.15">
      <c r="A42" s="13" t="s">
        <v>2</v>
      </c>
      <c r="B42" s="43">
        <v>4250.9750000000004</v>
      </c>
      <c r="C42" s="41">
        <v>278.553</v>
      </c>
      <c r="D42" s="42">
        <v>368.62299999999999</v>
      </c>
      <c r="E42" s="41">
        <v>448.22300000000001</v>
      </c>
      <c r="F42" s="42">
        <v>453.06</v>
      </c>
      <c r="G42" s="41">
        <v>459.07</v>
      </c>
      <c r="H42" s="42">
        <v>486.33600000000001</v>
      </c>
      <c r="I42" s="41">
        <v>399.642</v>
      </c>
      <c r="J42" s="42">
        <v>420.99</v>
      </c>
      <c r="K42" s="41">
        <v>312.24700000000001</v>
      </c>
      <c r="L42" s="40">
        <v>268.411</v>
      </c>
      <c r="M42" s="40">
        <v>278</v>
      </c>
      <c r="N42" s="40">
        <v>263</v>
      </c>
      <c r="O42" s="40">
        <v>334.20800000000003</v>
      </c>
      <c r="P42" s="40">
        <v>337.27199999999999</v>
      </c>
    </row>
    <row r="43" spans="1:17" s="4" customFormat="1" ht="17.100000000000001" customHeight="1" x14ac:dyDescent="0.15">
      <c r="A43" s="13" t="s">
        <v>1</v>
      </c>
      <c r="B43" s="39">
        <v>300.71699999999998</v>
      </c>
      <c r="C43" s="36">
        <v>47.116</v>
      </c>
      <c r="D43" s="37">
        <v>73.186000000000007</v>
      </c>
      <c r="E43" s="36">
        <v>111.04</v>
      </c>
      <c r="F43" s="37">
        <v>96.683000000000007</v>
      </c>
      <c r="G43" s="36">
        <v>116.95</v>
      </c>
      <c r="H43" s="37">
        <v>132.04300000000001</v>
      </c>
      <c r="I43" s="36">
        <v>141.46700000000001</v>
      </c>
      <c r="J43" s="37">
        <v>172.28800000000001</v>
      </c>
      <c r="K43" s="36">
        <v>137.53200000000001</v>
      </c>
      <c r="L43" s="35">
        <v>168.97200000000001</v>
      </c>
      <c r="M43" s="35">
        <v>313</v>
      </c>
      <c r="N43" s="35">
        <v>376</v>
      </c>
      <c r="O43" s="35">
        <v>587.53499999999997</v>
      </c>
      <c r="P43" s="35">
        <v>865.654</v>
      </c>
    </row>
    <row r="44" spans="1:17" s="4" customFormat="1" ht="17.100000000000001" customHeight="1" x14ac:dyDescent="0.15">
      <c r="A44" s="8" t="s">
        <v>0</v>
      </c>
      <c r="B44" s="38">
        <v>380065.08</v>
      </c>
      <c r="C44" s="36">
        <v>7505.7370000000001</v>
      </c>
      <c r="D44" s="37">
        <v>8027.1750000000002</v>
      </c>
      <c r="E44" s="36">
        <v>8690.3799999999992</v>
      </c>
      <c r="F44" s="37">
        <v>10593.454</v>
      </c>
      <c r="G44" s="36">
        <v>12036.731</v>
      </c>
      <c r="H44" s="37">
        <v>12156.13</v>
      </c>
      <c r="I44" s="36">
        <v>10317.657999999999</v>
      </c>
      <c r="J44" s="37">
        <v>10622.976000000001</v>
      </c>
      <c r="K44" s="36">
        <v>9770.0689999999995</v>
      </c>
      <c r="L44" s="35">
        <v>9913.6209999999992</v>
      </c>
      <c r="M44" s="35">
        <v>11885.844999999999</v>
      </c>
      <c r="N44" s="34">
        <v>13828.621999999999</v>
      </c>
      <c r="O44" s="34">
        <v>18263.223999999998</v>
      </c>
      <c r="P44" s="33">
        <v>12618.973</v>
      </c>
      <c r="Q44" s="32"/>
    </row>
    <row r="45" spans="1:17" ht="9.9499999999999993" customHeight="1" x14ac:dyDescent="0.15">
      <c r="O45" s="31"/>
      <c r="P45" s="30"/>
    </row>
    <row r="46" spans="1:17" s="20" customFormat="1" ht="17.100000000000001" customHeight="1" x14ac:dyDescent="0.15">
      <c r="A46" s="29" t="s">
        <v>28</v>
      </c>
      <c r="B46" s="28"/>
      <c r="C46" s="27"/>
      <c r="D46" s="25"/>
      <c r="E46" s="27"/>
      <c r="F46" s="26"/>
      <c r="G46" s="25"/>
      <c r="H46" s="25"/>
      <c r="I46" s="24"/>
      <c r="K46" s="24"/>
      <c r="L46" s="24"/>
      <c r="M46" s="24"/>
      <c r="N46" s="24"/>
      <c r="P46" s="24" t="s">
        <v>27</v>
      </c>
    </row>
    <row r="47" spans="1:17" s="20" customFormat="1" ht="17.100000000000001" customHeight="1" x14ac:dyDescent="0.15">
      <c r="A47" s="23" t="s">
        <v>26</v>
      </c>
      <c r="B47" s="21" t="s">
        <v>25</v>
      </c>
      <c r="C47" s="22" t="s">
        <v>24</v>
      </c>
      <c r="D47" s="22" t="s">
        <v>23</v>
      </c>
      <c r="E47" s="22" t="s">
        <v>22</v>
      </c>
      <c r="F47" s="22" t="s">
        <v>21</v>
      </c>
      <c r="G47" s="22" t="s">
        <v>20</v>
      </c>
      <c r="H47" s="22" t="s">
        <v>19</v>
      </c>
      <c r="I47" s="22" t="s">
        <v>18</v>
      </c>
      <c r="J47" s="22" t="s">
        <v>17</v>
      </c>
      <c r="K47" s="22" t="s">
        <v>16</v>
      </c>
      <c r="L47" s="21" t="s">
        <v>15</v>
      </c>
      <c r="M47" s="21" t="s">
        <v>14</v>
      </c>
      <c r="N47" s="21" t="s">
        <v>13</v>
      </c>
      <c r="O47" s="21" t="s">
        <v>12</v>
      </c>
      <c r="P47" s="21" t="s">
        <v>11</v>
      </c>
    </row>
    <row r="48" spans="1:17" s="4" customFormat="1" ht="17.100000000000001" customHeight="1" x14ac:dyDescent="0.15">
      <c r="A48" s="13" t="s">
        <v>10</v>
      </c>
      <c r="B48" s="19">
        <v>32.619</v>
      </c>
      <c r="C48" s="11">
        <f>ROUND(C34/$C$44*100,2)</f>
        <v>24.81</v>
      </c>
      <c r="D48" s="11">
        <f>ROUND(D34/$D$44*100,2)</f>
        <v>21.06</v>
      </c>
      <c r="E48" s="11">
        <f>ROUND(E34/$E$44*100,2)</f>
        <v>22.62</v>
      </c>
      <c r="F48" s="11">
        <f>ROUND(F34/$F$44*100,2)</f>
        <v>27.97</v>
      </c>
      <c r="G48" s="11">
        <f>ROUND(G34/$G$44*100,2)</f>
        <v>29.35</v>
      </c>
      <c r="H48" s="11">
        <f>ROUND(H34/$H$44*100,2)</f>
        <v>30.52</v>
      </c>
      <c r="I48" s="11">
        <f>ROUND(I34/$I$44*100,2)</f>
        <v>25.25</v>
      </c>
      <c r="J48" s="11">
        <f>ROUND(J34/$J$44*100,2)</f>
        <v>25.17</v>
      </c>
      <c r="K48" s="11">
        <f>ROUND(K34/$K$44*100,2)</f>
        <v>21.27</v>
      </c>
      <c r="L48" s="18">
        <f>ROUND(L34/$L$44*100,2)</f>
        <v>24.64</v>
      </c>
      <c r="M48" s="18">
        <f>ROUND(M34/$M$44*100,2)</f>
        <v>24.45</v>
      </c>
      <c r="N48" s="18">
        <f>N34/$N$44*100</f>
        <v>27.97591112115148</v>
      </c>
      <c r="O48" s="18">
        <f>O34/$O$44*100</f>
        <v>28.948202135614174</v>
      </c>
      <c r="P48" s="18">
        <f>P34/$P$44*100</f>
        <v>47.422868723152042</v>
      </c>
    </row>
    <row r="49" spans="1:17" s="4" customFormat="1" ht="17.100000000000001" customHeight="1" x14ac:dyDescent="0.15">
      <c r="A49" s="13" t="s">
        <v>9</v>
      </c>
      <c r="B49" s="14">
        <v>30.664999999999999</v>
      </c>
      <c r="C49" s="11">
        <f>ROUND(C35/$C$44*100,2)</f>
        <v>2.73</v>
      </c>
      <c r="D49" s="11">
        <f>ROUND(D35/$D$44*100,2)</f>
        <v>3.82</v>
      </c>
      <c r="E49" s="11">
        <f>ROUND(E35/$E$44*100,2)</f>
        <v>3.27</v>
      </c>
      <c r="F49" s="11">
        <f>ROUND(F35/$F$44*100,2)</f>
        <v>2.79</v>
      </c>
      <c r="G49" s="11">
        <f>ROUND(G35/$G$44*100,2)</f>
        <v>2.71</v>
      </c>
      <c r="H49" s="11">
        <f>ROUND(H35/$H$44*100,2)</f>
        <v>2.78</v>
      </c>
      <c r="I49" s="11">
        <f>ROUND(I35/$I$44*100,2)</f>
        <v>2.9</v>
      </c>
      <c r="J49" s="11">
        <f>ROUND(J35/$J$44*100,2)</f>
        <v>2.79</v>
      </c>
      <c r="K49" s="11">
        <f>ROUND(K35/$K$44*100,2)</f>
        <v>3.23</v>
      </c>
      <c r="L49" s="10">
        <f>ROUND(L35/$L$44*100,2)</f>
        <v>3.25</v>
      </c>
      <c r="M49" s="10">
        <f>ROUND(M35/$M$44*100,2)</f>
        <v>3.88</v>
      </c>
      <c r="N49" s="10">
        <f>N35/$N$44*100</f>
        <v>3.9411012897742093</v>
      </c>
      <c r="O49" s="10">
        <f>O35/$O$44*100</f>
        <v>3.4475731119543851</v>
      </c>
      <c r="P49" s="10">
        <f>P35/$P$44*100</f>
        <v>5.3609671722096559</v>
      </c>
    </row>
    <row r="50" spans="1:17" s="4" customFormat="1" ht="17.100000000000001" customHeight="1" x14ac:dyDescent="0.15">
      <c r="A50" s="13" t="s">
        <v>8</v>
      </c>
      <c r="B50" s="14">
        <v>4.84</v>
      </c>
      <c r="C50" s="11">
        <f>ROUND(C36/$C$44*100,2)</f>
        <v>0.42</v>
      </c>
      <c r="D50" s="11">
        <f>ROUND(D36/$D$44*100,2)</f>
        <v>0.76</v>
      </c>
      <c r="E50" s="11">
        <f>ROUND(E36/$E$44*100,2)</f>
        <v>1.03</v>
      </c>
      <c r="F50" s="11">
        <f>ROUND(F36/$F$44*100,2)</f>
        <v>0.61</v>
      </c>
      <c r="G50" s="11">
        <f>ROUND(G36/$G$44*100,2)</f>
        <v>0.24</v>
      </c>
      <c r="H50" s="11">
        <f>ROUND(H36/$H$44*100,2)</f>
        <v>0.4</v>
      </c>
      <c r="I50" s="11">
        <f>ROUND(I36/$I$44*100,2)</f>
        <v>0.41</v>
      </c>
      <c r="J50" s="11">
        <f>ROUND(J36/$J$44*100,2)</f>
        <v>0.32</v>
      </c>
      <c r="K50" s="11">
        <f>ROUND(K36/$K$44*100,2)</f>
        <v>0.22</v>
      </c>
      <c r="L50" s="10">
        <f>ROUND(L36/$L$44*100,2)</f>
        <v>0.18</v>
      </c>
      <c r="M50" s="10">
        <f>ROUND(M36/$M$44*100,2)</f>
        <v>0.14000000000000001</v>
      </c>
      <c r="N50" s="10">
        <f>N36/$N$44*100</f>
        <v>0.23863549094045672</v>
      </c>
      <c r="O50" s="10">
        <f>O36/$O$44*100</f>
        <v>0.28467043934849623</v>
      </c>
      <c r="P50" s="10">
        <f>P36/$P$44*100</f>
        <v>1.2799377572168511</v>
      </c>
    </row>
    <row r="51" spans="1:17" s="4" customFormat="1" ht="17.100000000000001" customHeight="1" x14ac:dyDescent="0.15">
      <c r="A51" s="13" t="s">
        <v>7</v>
      </c>
      <c r="B51" s="14">
        <v>4.3760000000000003</v>
      </c>
      <c r="C51" s="11">
        <f>ROUND(C37/$C$44*100,2)</f>
        <v>3.39</v>
      </c>
      <c r="D51" s="11">
        <f>ROUND(D37/$D$44*100,2)</f>
        <v>2.72</v>
      </c>
      <c r="E51" s="11">
        <f>ROUND(E37/$E$44*100,2)</f>
        <v>2.5299999999999998</v>
      </c>
      <c r="F51" s="11">
        <f>ROUND(F37/$F$44*100,2)</f>
        <v>1.64</v>
      </c>
      <c r="G51" s="11">
        <f>ROUND(G37/$G$44*100,2)</f>
        <v>2.7</v>
      </c>
      <c r="H51" s="11">
        <f>ROUND(H37/$H$44*100,2)</f>
        <v>1.33</v>
      </c>
      <c r="I51" s="11">
        <f>ROUND(I37/$I$44*100,2)</f>
        <v>1.53</v>
      </c>
      <c r="J51" s="11">
        <f>ROUND(J37/$J$44*100,2)</f>
        <v>1.34</v>
      </c>
      <c r="K51" s="11">
        <f>ROUND(K37/$K$44*100,2)</f>
        <v>2.34</v>
      </c>
      <c r="L51" s="10">
        <f>ROUND(L37/$L$44*100,2)</f>
        <v>1.38</v>
      </c>
      <c r="M51" s="10">
        <f>ROUND(M37/$M$44*100,2)</f>
        <v>1.69</v>
      </c>
      <c r="N51" s="10">
        <f>N37/$N$44*100</f>
        <v>2.3863549094045666</v>
      </c>
      <c r="O51" s="10">
        <f>O37/$O$44*100</f>
        <v>2.0155970271185417</v>
      </c>
      <c r="P51" s="10">
        <f>P37/$P$44*100</f>
        <v>3.0103321403413732</v>
      </c>
    </row>
    <row r="52" spans="1:17" s="4" customFormat="1" ht="17.100000000000001" customHeight="1" x14ac:dyDescent="0.15">
      <c r="A52" s="13" t="s">
        <v>6</v>
      </c>
      <c r="B52" s="14">
        <v>18.725000000000001</v>
      </c>
      <c r="C52" s="11">
        <f>ROUND(C38/$C$44*100,2)</f>
        <v>61.58</v>
      </c>
      <c r="D52" s="11">
        <f>ROUND(D38/$D$44*100,2)</f>
        <v>62.92</v>
      </c>
      <c r="E52" s="11">
        <f>ROUND(E38/$E$44*100,2)</f>
        <v>60.51</v>
      </c>
      <c r="F52" s="11">
        <f>ROUND(F38/$F$44*100,2)</f>
        <v>59.12</v>
      </c>
      <c r="G52" s="11">
        <f>ROUND(G38/$G$44*100,2)</f>
        <v>58.38</v>
      </c>
      <c r="H52" s="11">
        <f>ROUND(H38/$H$44*100,2)</f>
        <v>58.25</v>
      </c>
      <c r="I52" s="11">
        <f>ROUND(I38/$I$44*100,2)</f>
        <v>62.46</v>
      </c>
      <c r="J52" s="11">
        <f>ROUND(J38/$J$44*100,2)</f>
        <v>62.74</v>
      </c>
      <c r="K52" s="11">
        <f>ROUND(K38/$K$44*100,2)</f>
        <v>67.099999999999994</v>
      </c>
      <c r="L52" s="10">
        <f>ROUND(L38/$L$44*100,2)</f>
        <v>65.27</v>
      </c>
      <c r="M52" s="10">
        <f>ROUND(M38/$M$44*100,2)</f>
        <v>64.03</v>
      </c>
      <c r="N52" s="10">
        <f>N38/$N$44*100</f>
        <v>59.940896497134709</v>
      </c>
      <c r="O52" s="10">
        <f>O38/$O$44*100</f>
        <v>57.443307928545373</v>
      </c>
      <c r="P52" s="10">
        <f>P38/$P$44*100</f>
        <v>30.316088321926042</v>
      </c>
    </row>
    <row r="53" spans="1:17" s="4" customFormat="1" ht="17.100000000000001" customHeight="1" x14ac:dyDescent="0.15">
      <c r="A53" s="17" t="s">
        <v>5</v>
      </c>
      <c r="B53" s="14">
        <v>8.7750000000000004</v>
      </c>
      <c r="C53" s="11">
        <f>ROUND(C39/$C$44*100,2)</f>
        <v>7.06</v>
      </c>
      <c r="D53" s="11">
        <f>ROUND(D39/$D$44*100,2)</f>
        <v>8.7200000000000006</v>
      </c>
      <c r="E53" s="11">
        <f>ROUND(E39/$E$44*100,2)</f>
        <v>10.039999999999999</v>
      </c>
      <c r="F53" s="11">
        <f>ROUND(F39/$F$44*100,2)</f>
        <v>7.86</v>
      </c>
      <c r="G53" s="11">
        <f>ROUND(G39/$G$44*100,2)</f>
        <v>6.62</v>
      </c>
      <c r="H53" s="11">
        <f>ROUND(H39/$H$44*100,2)</f>
        <v>6.71</v>
      </c>
      <c r="I53" s="11">
        <f>ROUND(I39/$I$44*100,2)</f>
        <v>7.46</v>
      </c>
      <c r="J53" s="11">
        <f>ROUND(J39/$J$44*100,2)</f>
        <v>7.63</v>
      </c>
      <c r="K53" s="11">
        <f>ROUND(K39/$K$44*100,2)</f>
        <v>5.84</v>
      </c>
      <c r="L53" s="10">
        <f>ROUND(L39/$L$44*100,2)</f>
        <v>5.27</v>
      </c>
      <c r="M53" s="10">
        <f>ROUND(M39/$M$44*100,2)</f>
        <v>5.81</v>
      </c>
      <c r="N53" s="10">
        <f>N39/$N$44*100</f>
        <v>5.5175418056838925</v>
      </c>
      <c r="O53" s="10">
        <f>O39/$O$44*100</f>
        <v>7.8606493574190415</v>
      </c>
      <c r="P53" s="10">
        <f>P39/$P$44*100</f>
        <v>12.609805885154046</v>
      </c>
      <c r="Q53" s="16"/>
    </row>
    <row r="54" spans="1:17" s="4" customFormat="1" ht="17.100000000000001" customHeight="1" x14ac:dyDescent="0.15">
      <c r="A54" s="15" t="s">
        <v>4</v>
      </c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0"/>
      <c r="M54" s="10"/>
      <c r="N54" s="10"/>
      <c r="O54" s="10"/>
      <c r="P54" s="10"/>
    </row>
    <row r="55" spans="1:17" s="4" customFormat="1" ht="17.100000000000001" customHeight="1" x14ac:dyDescent="0.15">
      <c r="A55" s="13" t="s">
        <v>3</v>
      </c>
      <c r="B55" s="14">
        <v>7.577</v>
      </c>
      <c r="C55" s="11">
        <f>ROUND(C41/$C$44*100,2)</f>
        <v>2.72</v>
      </c>
      <c r="D55" s="11">
        <f>ROUND(D41/$D$44*100,2)</f>
        <v>3.21</v>
      </c>
      <c r="E55" s="11">
        <f>ROUND(E41/$E$44*100,2)</f>
        <v>3.6</v>
      </c>
      <c r="F55" s="11">
        <f>ROUND(F41/$F$44*100,2)</f>
        <v>2.67</v>
      </c>
      <c r="G55" s="11">
        <f>ROUND(G41/$G$44*100,2)</f>
        <v>1.84</v>
      </c>
      <c r="H55" s="11">
        <f>ROUND(H41/$H$44*100,2)</f>
        <v>1.63</v>
      </c>
      <c r="I55" s="11">
        <f>ROUND(I41/$I$44*100,2)</f>
        <v>2.21</v>
      </c>
      <c r="J55" s="11">
        <f>ROUND(J41/$J$44*100,2)</f>
        <v>2.0499999999999998</v>
      </c>
      <c r="K55" s="11">
        <f>ROUND(K41/$K$44*100,2)</f>
        <v>1.23</v>
      </c>
      <c r="L55" s="10">
        <f>ROUND(L41/$L$44*100,2)</f>
        <v>0.86</v>
      </c>
      <c r="M55" s="10">
        <v>0.83</v>
      </c>
      <c r="N55" s="10">
        <f>N41/$N$44*100</f>
        <v>0.89669093565504943</v>
      </c>
      <c r="O55" s="10">
        <f>O41/$O$44*100</f>
        <v>2.8136598445050014</v>
      </c>
      <c r="P55" s="10">
        <f>P41/$P$44*100</f>
        <v>3.0771283843780317</v>
      </c>
    </row>
    <row r="56" spans="1:17" s="4" customFormat="1" ht="17.100000000000001" customHeight="1" x14ac:dyDescent="0.15">
      <c r="A56" s="13" t="s">
        <v>2</v>
      </c>
      <c r="B56" s="14">
        <v>1.119</v>
      </c>
      <c r="C56" s="11">
        <f>ROUND(C42/$C$44*100,2)</f>
        <v>3.71</v>
      </c>
      <c r="D56" s="11">
        <f>ROUND(D42/$D$44*100,2)</f>
        <v>4.59</v>
      </c>
      <c r="E56" s="11">
        <f>ROUND(E42/$E$44*100,2)</f>
        <v>5.16</v>
      </c>
      <c r="F56" s="11">
        <f>ROUND(F42/$F$44*100,2)</f>
        <v>4.28</v>
      </c>
      <c r="G56" s="11">
        <f>ROUND(G42/$G$44*100,2)</f>
        <v>3.81</v>
      </c>
      <c r="H56" s="11">
        <f>ROUND(H42/$H$44*100,2)</f>
        <v>4</v>
      </c>
      <c r="I56" s="11">
        <f>ROUND(I42/$I$44*100,2)</f>
        <v>3.87</v>
      </c>
      <c r="J56" s="11">
        <f>ROUND(J42/$J$44*100,2)</f>
        <v>3.96</v>
      </c>
      <c r="K56" s="11">
        <f>ROUND(K42/$K$44*100,2)</f>
        <v>3.2</v>
      </c>
      <c r="L56" s="10">
        <f>ROUND(L42/$L$44*100,2)</f>
        <v>2.71</v>
      </c>
      <c r="M56" s="10">
        <v>2.3199999999999998</v>
      </c>
      <c r="N56" s="10">
        <f>N42/$N$44*100</f>
        <v>1.9018525490103064</v>
      </c>
      <c r="O56" s="10">
        <f>O42/$O$44*100</f>
        <v>1.8299507250198546</v>
      </c>
      <c r="P56" s="10">
        <f>P42/$P$44*100</f>
        <v>2.6727373138844182</v>
      </c>
    </row>
    <row r="57" spans="1:17" s="4" customFormat="1" ht="17.100000000000001" customHeight="1" x14ac:dyDescent="0.15">
      <c r="A57" s="13" t="s">
        <v>1</v>
      </c>
      <c r="B57" s="12">
        <v>7.9000000000000001E-2</v>
      </c>
      <c r="C57" s="11">
        <f>ROUND(C43/$C$44*100,2)</f>
        <v>0.63</v>
      </c>
      <c r="D57" s="11">
        <f>ROUND(D43/$D$44*100,2)</f>
        <v>0.91</v>
      </c>
      <c r="E57" s="11">
        <f>ROUND(E43/$E$44*100,2)</f>
        <v>1.28</v>
      </c>
      <c r="F57" s="11">
        <f>ROUND(F43/$F$44*100,2)</f>
        <v>0.91</v>
      </c>
      <c r="G57" s="11">
        <f>ROUND(G43/$G$44*100,2)</f>
        <v>0.97</v>
      </c>
      <c r="H57" s="11">
        <f>ROUND(H43/$H$44*100,2)</f>
        <v>1.0900000000000001</v>
      </c>
      <c r="I57" s="11">
        <f>ROUND(I43/$I$44*100,2)</f>
        <v>1.37</v>
      </c>
      <c r="J57" s="11">
        <f>ROUND(J43/$J$44*100,2)</f>
        <v>1.62</v>
      </c>
      <c r="K57" s="11">
        <f>ROUND(K43/$K$44*100,2)</f>
        <v>1.41</v>
      </c>
      <c r="L57" s="10">
        <f>ROUND(L43/$L$44*100,2)</f>
        <v>1.7</v>
      </c>
      <c r="M57" s="10">
        <v>2.6</v>
      </c>
      <c r="N57" s="10">
        <f>N43/$N$44*100</f>
        <v>2.7189983210185371</v>
      </c>
      <c r="O57" s="10">
        <f>O43/$O$44*100</f>
        <v>3.217038787894186</v>
      </c>
      <c r="P57" s="9">
        <f>P43/$P$44*100</f>
        <v>6.8599401868915955</v>
      </c>
    </row>
    <row r="58" spans="1:17" s="4" customFormat="1" ht="17.100000000000001" customHeight="1" x14ac:dyDescent="0.15">
      <c r="A58" s="8" t="s">
        <v>0</v>
      </c>
      <c r="B58" s="7">
        <v>100</v>
      </c>
      <c r="C58" s="6">
        <f>ROUND(C44/$C$44*100,2)</f>
        <v>100</v>
      </c>
      <c r="D58" s="6">
        <f>ROUND(D44/$D$44*100,2)</f>
        <v>100</v>
      </c>
      <c r="E58" s="6">
        <f>ROUND(E44/$E$44*100,2)</f>
        <v>100</v>
      </c>
      <c r="F58" s="6">
        <f>ROUND(F44/$F$44*100,2)</f>
        <v>100</v>
      </c>
      <c r="G58" s="6">
        <f>ROUND(G44/$G$44*100,2)</f>
        <v>100</v>
      </c>
      <c r="H58" s="6">
        <f>ROUND(H44/$H$44*100,2)</f>
        <v>100</v>
      </c>
      <c r="I58" s="6">
        <f>ROUND(I44/$I$44*100,2)</f>
        <v>100</v>
      </c>
      <c r="J58" s="6">
        <f>ROUND(J44/$J$44*100,2)</f>
        <v>100</v>
      </c>
      <c r="K58" s="6">
        <f>ROUND(K44/$K$44*100,2)</f>
        <v>100</v>
      </c>
      <c r="L58" s="5">
        <f>ROUND(L44/$L$44*100,2)</f>
        <v>100</v>
      </c>
      <c r="M58" s="5">
        <f>ROUND(M44/$M$44*100,2)</f>
        <v>100</v>
      </c>
      <c r="N58" s="5">
        <f>N44/$N$44*100</f>
        <v>100</v>
      </c>
      <c r="O58" s="5">
        <f>O44/$O$44*100</f>
        <v>100</v>
      </c>
      <c r="P58" s="5">
        <f>P44/$P$44*100</f>
        <v>100</v>
      </c>
    </row>
    <row r="59" spans="1:17" ht="13.5" customHeight="1" x14ac:dyDescent="0.15">
      <c r="A59" s="3"/>
    </row>
    <row r="60" spans="1:17" x14ac:dyDescent="0.15">
      <c r="O60" s="2"/>
    </row>
  </sheetData>
  <phoneticPr fontId="4"/>
  <pageMargins left="0.59055118110236227" right="0.59055118110236227" top="0.59055118110236227" bottom="0.59055118110236227" header="0.31496062992125984" footer="0.31496062992125984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Ⅸ－1(1)(2)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アルバイト16</dc:creator>
  <cp:lastModifiedBy>アルバイト16</cp:lastModifiedBy>
  <dcterms:created xsi:type="dcterms:W3CDTF">2017-07-06T02:31:36Z</dcterms:created>
  <dcterms:modified xsi:type="dcterms:W3CDTF">2017-07-06T02:32:26Z</dcterms:modified>
</cp:coreProperties>
</file>