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Ⅴ－１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2" i="1" l="1"/>
  <c r="Y72" i="1"/>
  <c r="X72" i="1"/>
  <c r="X16" i="1" s="1"/>
  <c r="X45" i="1" s="1"/>
  <c r="W72" i="1"/>
  <c r="W16" i="1" s="1"/>
  <c r="V72" i="1"/>
  <c r="AI62" i="1"/>
  <c r="AH62" i="1"/>
  <c r="AG62" i="1"/>
  <c r="AG59" i="1" s="1"/>
  <c r="AG48" i="1" s="1"/>
  <c r="AG45" i="1" s="1"/>
  <c r="AF62" i="1"/>
  <c r="AE62" i="1"/>
  <c r="AD62" i="1"/>
  <c r="AC62" i="1"/>
  <c r="AC59" i="1" s="1"/>
  <c r="AC48" i="1" s="1"/>
  <c r="AC45" i="1" s="1"/>
  <c r="AB62" i="1"/>
  <c r="AA62" i="1"/>
  <c r="Z62" i="1"/>
  <c r="Y62" i="1"/>
  <c r="Y59" i="1" s="1"/>
  <c r="Y48" i="1" s="1"/>
  <c r="Y45" i="1" s="1"/>
  <c r="X62" i="1"/>
  <c r="W62" i="1"/>
  <c r="V62" i="1"/>
  <c r="U62" i="1"/>
  <c r="U59" i="1" s="1"/>
  <c r="U48" i="1" s="1"/>
  <c r="U45" i="1" s="1"/>
  <c r="T62" i="1"/>
  <c r="S62" i="1"/>
  <c r="R62" i="1"/>
  <c r="Q62" i="1"/>
  <c r="Q59" i="1" s="1"/>
  <c r="Q48" i="1" s="1"/>
  <c r="P62" i="1"/>
  <c r="O62" i="1"/>
  <c r="N62" i="1"/>
  <c r="M62" i="1"/>
  <c r="M59" i="1" s="1"/>
  <c r="M48" i="1" s="1"/>
  <c r="L62" i="1"/>
  <c r="K62" i="1"/>
  <c r="J62" i="1"/>
  <c r="I62" i="1"/>
  <c r="I59" i="1" s="1"/>
  <c r="I48" i="1" s="1"/>
  <c r="H62" i="1"/>
  <c r="G62" i="1"/>
  <c r="F62" i="1"/>
  <c r="E62" i="1"/>
  <c r="E59" i="1" s="1"/>
  <c r="E48" i="1" s="1"/>
  <c r="D62" i="1"/>
  <c r="C62" i="1"/>
  <c r="AI59" i="1"/>
  <c r="AH59" i="1"/>
  <c r="AH48" i="1" s="1"/>
  <c r="AH45" i="1" s="1"/>
  <c r="AF59" i="1"/>
  <c r="AE59" i="1"/>
  <c r="AD59" i="1"/>
  <c r="AD48" i="1" s="1"/>
  <c r="AD45" i="1" s="1"/>
  <c r="AB59" i="1"/>
  <c r="AA59" i="1"/>
  <c r="Z59" i="1"/>
  <c r="Z48" i="1" s="1"/>
  <c r="Z45" i="1" s="1"/>
  <c r="X59" i="1"/>
  <c r="W59" i="1"/>
  <c r="V59" i="1"/>
  <c r="V48" i="1" s="1"/>
  <c r="V45" i="1" s="1"/>
  <c r="T59" i="1"/>
  <c r="S59" i="1"/>
  <c r="R59" i="1"/>
  <c r="R48" i="1" s="1"/>
  <c r="R45" i="1" s="1"/>
  <c r="P59" i="1"/>
  <c r="O59" i="1"/>
  <c r="N59" i="1"/>
  <c r="N48" i="1" s="1"/>
  <c r="N45" i="1" s="1"/>
  <c r="L59" i="1"/>
  <c r="K59" i="1"/>
  <c r="J59" i="1"/>
  <c r="J48" i="1" s="1"/>
  <c r="J45" i="1" s="1"/>
  <c r="H59" i="1"/>
  <c r="G59" i="1"/>
  <c r="F59" i="1"/>
  <c r="F48" i="1" s="1"/>
  <c r="F45" i="1" s="1"/>
  <c r="D59" i="1"/>
  <c r="C59" i="1"/>
  <c r="AI48" i="1"/>
  <c r="AI45" i="1" s="1"/>
  <c r="AF48" i="1"/>
  <c r="AE48" i="1"/>
  <c r="AE45" i="1" s="1"/>
  <c r="AB48" i="1"/>
  <c r="AA48" i="1"/>
  <c r="AA45" i="1" s="1"/>
  <c r="X48" i="1"/>
  <c r="W48" i="1"/>
  <c r="T48" i="1"/>
  <c r="S48" i="1"/>
  <c r="S45" i="1" s="1"/>
  <c r="P48" i="1"/>
  <c r="O48" i="1"/>
  <c r="O45" i="1" s="1"/>
  <c r="L48" i="1"/>
  <c r="K48" i="1"/>
  <c r="K45" i="1" s="1"/>
  <c r="H48" i="1"/>
  <c r="G48" i="1"/>
  <c r="G45" i="1" s="1"/>
  <c r="D48" i="1"/>
  <c r="C48" i="1"/>
  <c r="C45" i="1" s="1"/>
  <c r="AF45" i="1"/>
  <c r="AB45" i="1"/>
  <c r="T45" i="1"/>
  <c r="D39" i="1"/>
  <c r="C39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V35" i="1"/>
  <c r="T35" i="1"/>
  <c r="S35" i="1"/>
  <c r="R35" i="1"/>
  <c r="P35" i="1"/>
  <c r="O35" i="1"/>
  <c r="N35" i="1"/>
  <c r="L35" i="1"/>
  <c r="K35" i="1"/>
  <c r="J35" i="1"/>
  <c r="H35" i="1"/>
  <c r="G35" i="1"/>
  <c r="F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R33" i="1"/>
  <c r="Q33" i="1"/>
  <c r="P33" i="1"/>
  <c r="P45" i="1" s="1"/>
  <c r="O33" i="1"/>
  <c r="N33" i="1"/>
  <c r="M33" i="1"/>
  <c r="L33" i="1"/>
  <c r="L45" i="1" s="1"/>
  <c r="K33" i="1"/>
  <c r="J33" i="1"/>
  <c r="I33" i="1"/>
  <c r="H33" i="1"/>
  <c r="H45" i="1" s="1"/>
  <c r="G33" i="1"/>
  <c r="F33" i="1"/>
  <c r="E33" i="1"/>
  <c r="D33" i="1"/>
  <c r="D45" i="1" s="1"/>
  <c r="C33" i="1"/>
  <c r="V16" i="1"/>
  <c r="Q45" i="1" l="1"/>
  <c r="W45" i="1"/>
  <c r="E35" i="1"/>
  <c r="E45" i="1" s="1"/>
  <c r="I35" i="1"/>
  <c r="I45" i="1" s="1"/>
  <c r="M35" i="1"/>
  <c r="M45" i="1" s="1"/>
  <c r="Q35" i="1"/>
</calcChain>
</file>

<file path=xl/sharedStrings.xml><?xml version="1.0" encoding="utf-8"?>
<sst xmlns="http://schemas.openxmlformats.org/spreadsheetml/2006/main" count="133" uniqueCount="107">
  <si>
    <t>　Ⅴ　野菜の流通</t>
    <rPh sb="3" eb="5">
      <t>ヤサイ</t>
    </rPh>
    <rPh sb="6" eb="8">
      <t>リュウツウ</t>
    </rPh>
    <phoneticPr fontId="4"/>
  </si>
  <si>
    <t>　　Ⅴ－１　卸売市場における野菜卸売数量の推移</t>
    <rPh sb="6" eb="10">
      <t>オロシウリシジョウ</t>
    </rPh>
    <rPh sb="14" eb="16">
      <t>ヤサイ</t>
    </rPh>
    <rPh sb="16" eb="18">
      <t>オロシウリ</t>
    </rPh>
    <rPh sb="18" eb="20">
      <t>スウリョウ</t>
    </rPh>
    <rPh sb="21" eb="23">
      <t>スイイ</t>
    </rPh>
    <phoneticPr fontId="4"/>
  </si>
  <si>
    <t>　</t>
    <phoneticPr fontId="4"/>
  </si>
  <si>
    <t xml:space="preserve">     （単位：1,000ﾄﾝ）</t>
    <rPh sb="6" eb="8">
      <t>タンイ</t>
    </rPh>
    <phoneticPr fontId="4"/>
  </si>
  <si>
    <t>年　</t>
    <rPh sb="0" eb="1">
      <t>ネン</t>
    </rPh>
    <phoneticPr fontId="4"/>
  </si>
  <si>
    <t>50年</t>
    <rPh sb="2" eb="3">
      <t>ネン</t>
    </rPh>
    <phoneticPr fontId="4"/>
  </si>
  <si>
    <t>55年</t>
    <rPh sb="2" eb="3">
      <t>ネン</t>
    </rPh>
    <phoneticPr fontId="4"/>
  </si>
  <si>
    <t>60年</t>
    <rPh sb="2" eb="3">
      <t>ネン</t>
    </rPh>
    <phoneticPr fontId="4"/>
  </si>
  <si>
    <t>61年</t>
    <rPh sb="2" eb="3">
      <t>ネン</t>
    </rPh>
    <phoneticPr fontId="4"/>
  </si>
  <si>
    <t>62年</t>
    <rPh sb="2" eb="3">
      <t>ネン</t>
    </rPh>
    <phoneticPr fontId="4"/>
  </si>
  <si>
    <t>63年</t>
    <rPh sb="2" eb="3">
      <t>ネン</t>
    </rPh>
    <phoneticPr fontId="4"/>
  </si>
  <si>
    <t>平成元年</t>
    <rPh sb="0" eb="2">
      <t>ヘイセイ</t>
    </rPh>
    <rPh sb="2" eb="3">
      <t>ゲン</t>
    </rPh>
    <rPh sb="3" eb="4">
      <t>ネン</t>
    </rPh>
    <phoneticPr fontId="4"/>
  </si>
  <si>
    <t>平成2年</t>
    <rPh sb="0" eb="2">
      <t>ヘイセイ</t>
    </rPh>
    <rPh sb="3" eb="4">
      <t>ネン</t>
    </rPh>
    <phoneticPr fontId="4"/>
  </si>
  <si>
    <t>　　3年</t>
    <rPh sb="3" eb="4">
      <t>ネン</t>
    </rPh>
    <phoneticPr fontId="4"/>
  </si>
  <si>
    <t>　　4年</t>
    <rPh sb="3" eb="4">
      <t>ネン</t>
    </rPh>
    <phoneticPr fontId="4"/>
  </si>
  <si>
    <t>　　5年</t>
    <rPh sb="3" eb="4">
      <t>ネン</t>
    </rPh>
    <phoneticPr fontId="4"/>
  </si>
  <si>
    <t>　　6年</t>
    <rPh sb="3" eb="4">
      <t>ネン</t>
    </rPh>
    <phoneticPr fontId="4"/>
  </si>
  <si>
    <t>7年</t>
    <rPh sb="1" eb="2">
      <t>ネン</t>
    </rPh>
    <phoneticPr fontId="4"/>
  </si>
  <si>
    <t>　　8年</t>
    <rPh sb="3" eb="4">
      <t>ネン</t>
    </rPh>
    <phoneticPr fontId="4"/>
  </si>
  <si>
    <t>　　9年</t>
    <rPh sb="3" eb="4">
      <t>ネン</t>
    </rPh>
    <phoneticPr fontId="4"/>
  </si>
  <si>
    <t xml:space="preserve"> 10年</t>
    <rPh sb="3" eb="4">
      <t>ネン</t>
    </rPh>
    <phoneticPr fontId="4"/>
  </si>
  <si>
    <t>11年</t>
    <rPh sb="2" eb="3">
      <t>ネン</t>
    </rPh>
    <phoneticPr fontId="4"/>
  </si>
  <si>
    <t>12年</t>
    <rPh sb="2" eb="3">
      <t>ネン</t>
    </rPh>
    <phoneticPr fontId="4"/>
  </si>
  <si>
    <t>13年</t>
    <rPh sb="2" eb="3">
      <t>ネン</t>
    </rPh>
    <phoneticPr fontId="4"/>
  </si>
  <si>
    <t>14年</t>
    <rPh sb="2" eb="3">
      <t>ネン</t>
    </rPh>
    <phoneticPr fontId="4"/>
  </si>
  <si>
    <t>15年</t>
    <rPh sb="2" eb="3">
      <t>ネン</t>
    </rPh>
    <phoneticPr fontId="4"/>
  </si>
  <si>
    <t>16年</t>
    <rPh sb="2" eb="3">
      <t>ネン</t>
    </rPh>
    <phoneticPr fontId="4"/>
  </si>
  <si>
    <t>17年</t>
    <rPh sb="2" eb="3">
      <t>ネン</t>
    </rPh>
    <phoneticPr fontId="4"/>
  </si>
  <si>
    <t>18年</t>
    <rPh sb="2" eb="3">
      <t>ネン</t>
    </rPh>
    <phoneticPr fontId="4"/>
  </si>
  <si>
    <t>19年</t>
    <rPh sb="2" eb="3">
      <t>ネン</t>
    </rPh>
    <phoneticPr fontId="4"/>
  </si>
  <si>
    <t>20年</t>
    <rPh sb="2" eb="3">
      <t>ネン</t>
    </rPh>
    <phoneticPr fontId="4"/>
  </si>
  <si>
    <t>21年</t>
    <rPh sb="2" eb="3">
      <t>ネン</t>
    </rPh>
    <phoneticPr fontId="4"/>
  </si>
  <si>
    <t>22年</t>
    <rPh sb="2" eb="3">
      <t>ネン</t>
    </rPh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</si>
  <si>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</si>
  <si>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</si>
  <si>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</si>
  <si>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</si>
  <si>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</si>
  <si>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　品　　　目</t>
    <rPh sb="1" eb="6">
      <t>ヒンモク</t>
    </rPh>
    <phoneticPr fontId="4"/>
  </si>
  <si>
    <t>葉茎菜類</t>
    <rPh sb="0" eb="2">
      <t>ヨウケイ</t>
    </rPh>
    <rPh sb="2" eb="4">
      <t>サイルイ</t>
    </rPh>
    <phoneticPr fontId="4"/>
  </si>
  <si>
    <t>はくさい</t>
    <phoneticPr fontId="4"/>
  </si>
  <si>
    <t>こまつな</t>
    <phoneticPr fontId="4"/>
  </si>
  <si>
    <t>-</t>
    <phoneticPr fontId="4"/>
  </si>
  <si>
    <t>キャベツ</t>
    <phoneticPr fontId="4"/>
  </si>
  <si>
    <t>ちんげんさい</t>
    <phoneticPr fontId="4"/>
  </si>
  <si>
    <t>ほうれんそう</t>
    <phoneticPr fontId="4"/>
  </si>
  <si>
    <t>ふき</t>
    <phoneticPr fontId="4"/>
  </si>
  <si>
    <t>みつば</t>
    <phoneticPr fontId="4"/>
  </si>
  <si>
    <t>しゅんぎく</t>
    <phoneticPr fontId="4"/>
  </si>
  <si>
    <t>ねぎ</t>
    <phoneticPr fontId="4"/>
  </si>
  <si>
    <t>にら</t>
    <phoneticPr fontId="4"/>
  </si>
  <si>
    <t>たまねぎ</t>
    <phoneticPr fontId="4"/>
  </si>
  <si>
    <t>にんにく</t>
    <phoneticPr fontId="4"/>
  </si>
  <si>
    <t>レタス</t>
    <phoneticPr fontId="4"/>
  </si>
  <si>
    <t>セルリー</t>
    <phoneticPr fontId="4"/>
  </si>
  <si>
    <t>アスパラガス</t>
    <phoneticPr fontId="4"/>
  </si>
  <si>
    <t>カリフラワー</t>
    <phoneticPr fontId="4"/>
  </si>
  <si>
    <t>ブロッコリー</t>
    <phoneticPr fontId="4"/>
  </si>
  <si>
    <t>‐</t>
    <phoneticPr fontId="4"/>
  </si>
  <si>
    <t>果 菜 類</t>
    <rPh sb="0" eb="1">
      <t>カ</t>
    </rPh>
    <rPh sb="2" eb="3">
      <t>ナ</t>
    </rPh>
    <rPh sb="4" eb="5">
      <t>タグイ</t>
    </rPh>
    <phoneticPr fontId="4"/>
  </si>
  <si>
    <t>なす</t>
    <phoneticPr fontId="4"/>
  </si>
  <si>
    <t>トマト</t>
    <phoneticPr fontId="4"/>
  </si>
  <si>
    <t>きゅうり</t>
    <phoneticPr fontId="4"/>
  </si>
  <si>
    <t>かぼちゃ</t>
    <phoneticPr fontId="4"/>
  </si>
  <si>
    <t>さやえんどう</t>
    <phoneticPr fontId="4"/>
  </si>
  <si>
    <t>そらまめ</t>
    <phoneticPr fontId="4"/>
  </si>
  <si>
    <t>えだまめ</t>
    <phoneticPr fontId="4"/>
  </si>
  <si>
    <t>さやいんげん</t>
    <phoneticPr fontId="4"/>
  </si>
  <si>
    <t>スイートコーン</t>
    <phoneticPr fontId="4"/>
  </si>
  <si>
    <t>ピーマン</t>
    <phoneticPr fontId="4"/>
  </si>
  <si>
    <t>いちご</t>
    <phoneticPr fontId="4"/>
  </si>
  <si>
    <t xml:space="preserve">  果 実 的  </t>
    <rPh sb="2" eb="3">
      <t>カ</t>
    </rPh>
    <rPh sb="4" eb="5">
      <t>ミ</t>
    </rPh>
    <rPh sb="6" eb="7">
      <t>テキ</t>
    </rPh>
    <phoneticPr fontId="4"/>
  </si>
  <si>
    <t>すいか</t>
    <phoneticPr fontId="4"/>
  </si>
  <si>
    <t>野　　菜</t>
    <rPh sb="0" eb="1">
      <t>ノ</t>
    </rPh>
    <rPh sb="3" eb="4">
      <t>ナ</t>
    </rPh>
    <phoneticPr fontId="4"/>
  </si>
  <si>
    <t>露地メロン</t>
    <rPh sb="0" eb="2">
      <t>ロジ</t>
    </rPh>
    <phoneticPr fontId="4"/>
  </si>
  <si>
    <t>温室メロン</t>
    <rPh sb="0" eb="2">
      <t>オンシツ</t>
    </rPh>
    <phoneticPr fontId="4"/>
  </si>
  <si>
    <t>根 菜 類</t>
    <rPh sb="0" eb="1">
      <t>ネ</t>
    </rPh>
    <rPh sb="2" eb="3">
      <t>ナ</t>
    </rPh>
    <rPh sb="4" eb="5">
      <t>タグイ</t>
    </rPh>
    <phoneticPr fontId="4"/>
  </si>
  <si>
    <t>だいこん</t>
    <phoneticPr fontId="4"/>
  </si>
  <si>
    <t>かぶ</t>
    <phoneticPr fontId="4"/>
  </si>
  <si>
    <t>にんじん</t>
    <phoneticPr fontId="4"/>
  </si>
  <si>
    <t>ごぼう</t>
    <phoneticPr fontId="4"/>
  </si>
  <si>
    <t>れんこん</t>
    <phoneticPr fontId="4"/>
  </si>
  <si>
    <t>さといも</t>
    <phoneticPr fontId="4"/>
  </si>
  <si>
    <t>やまのいも</t>
  </si>
  <si>
    <t>しょうが</t>
    <phoneticPr fontId="4"/>
  </si>
  <si>
    <t>-</t>
    <phoneticPr fontId="4"/>
  </si>
  <si>
    <t>そ　　　の　　　他</t>
    <rPh sb="8" eb="9">
      <t>タ</t>
    </rPh>
    <phoneticPr fontId="4"/>
  </si>
  <si>
    <t>　　ば　れ　い　し　ょ</t>
    <phoneticPr fontId="4"/>
  </si>
  <si>
    <t>　　か　　ん　　し　ょ</t>
    <phoneticPr fontId="4"/>
  </si>
  <si>
    <t>計</t>
    <rPh sb="0" eb="1">
      <t>ケイ</t>
    </rPh>
    <phoneticPr fontId="4"/>
  </si>
  <si>
    <t>資料：農林水産省「青果物卸売市場調査報告」</t>
    <rPh sb="0" eb="2">
      <t>シリョウ</t>
    </rPh>
    <rPh sb="3" eb="5">
      <t>ノウリン</t>
    </rPh>
    <rPh sb="5" eb="8">
      <t>スイサンショウ</t>
    </rPh>
    <rPh sb="9" eb="12">
      <t>セイカブツ</t>
    </rPh>
    <rPh sb="12" eb="16">
      <t>オロシウリシジョウ</t>
    </rPh>
    <rPh sb="16" eb="18">
      <t>チョウサ</t>
    </rPh>
    <rPh sb="18" eb="20">
      <t>ホウコク</t>
    </rPh>
    <phoneticPr fontId="4"/>
  </si>
  <si>
    <t>注１ ：全国の青果物卸売市場における卸売総量である。</t>
    <rPh sb="0" eb="1">
      <t>チュウ</t>
    </rPh>
    <rPh sb="4" eb="6">
      <t>ゼンコク</t>
    </rPh>
    <rPh sb="7" eb="10">
      <t>セイカブツ</t>
    </rPh>
    <rPh sb="10" eb="14">
      <t>オロシウリシジョウ</t>
    </rPh>
    <rPh sb="18" eb="20">
      <t>オロシウリ</t>
    </rPh>
    <rPh sb="20" eb="22">
      <t>ソウリョウ</t>
    </rPh>
    <phoneticPr fontId="4"/>
  </si>
  <si>
    <t>注２ ：ブロッコリーは昭和56年まで品目区分がない。</t>
    <rPh sb="0" eb="1">
      <t>チュウ</t>
    </rPh>
    <rPh sb="11" eb="13">
      <t>ショウワ</t>
    </rPh>
    <rPh sb="15" eb="16">
      <t>ネン</t>
    </rPh>
    <rPh sb="18" eb="20">
      <t>ヒンモク</t>
    </rPh>
    <rPh sb="20" eb="22">
      <t>クブン</t>
    </rPh>
    <phoneticPr fontId="4"/>
  </si>
  <si>
    <t>注３ ：たまねぎは国産ものの数値であり、輸入ものはその他に含む。</t>
    <rPh sb="0" eb="1">
      <t>チュウ</t>
    </rPh>
    <rPh sb="9" eb="11">
      <t>コクサン</t>
    </rPh>
    <rPh sb="14" eb="16">
      <t>スウチ</t>
    </rPh>
    <rPh sb="20" eb="22">
      <t>ユニュウ</t>
    </rPh>
    <rPh sb="25" eb="28">
      <t>ソノタ</t>
    </rPh>
    <rPh sb="29" eb="30">
      <t>フク</t>
    </rPh>
    <phoneticPr fontId="4"/>
  </si>
  <si>
    <t>元データ</t>
    <rPh sb="0" eb="1">
      <t>モト</t>
    </rPh>
    <phoneticPr fontId="4"/>
  </si>
  <si>
    <t>野菜計</t>
    <rPh sb="0" eb="2">
      <t>ヤサイ</t>
    </rPh>
    <rPh sb="2" eb="3">
      <t>ケイ</t>
    </rPh>
    <phoneticPr fontId="4"/>
  </si>
  <si>
    <t>果実的野菜計</t>
    <rPh sb="0" eb="2">
      <t>カジツ</t>
    </rPh>
    <rPh sb="2" eb="3">
      <t>テキ</t>
    </rPh>
    <rPh sb="3" eb="5">
      <t>ヤサイ</t>
    </rPh>
    <rPh sb="5" eb="6">
      <t>ケイ</t>
    </rPh>
    <phoneticPr fontId="4"/>
  </si>
  <si>
    <t>露地メロン計</t>
    <rPh sb="0" eb="2">
      <t>ロジ</t>
    </rPh>
    <rPh sb="5" eb="6">
      <t>ケイ</t>
    </rPh>
    <phoneticPr fontId="4"/>
  </si>
  <si>
    <t xml:space="preserve"> プリンスメロン</t>
    <phoneticPr fontId="4"/>
  </si>
  <si>
    <t xml:space="preserve"> アンデスメロン</t>
    <phoneticPr fontId="4"/>
  </si>
  <si>
    <t xml:space="preserve"> アムスメロン</t>
    <phoneticPr fontId="4"/>
  </si>
  <si>
    <t xml:space="preserve"> その他メロン</t>
    <rPh sb="3" eb="4">
      <t>タ</t>
    </rPh>
    <phoneticPr fontId="4"/>
  </si>
  <si>
    <t>すいか</t>
    <phoneticPr fontId="4"/>
  </si>
  <si>
    <t>金時にんじん</t>
    <rPh sb="0" eb="2">
      <t>キントキ</t>
    </rPh>
    <phoneticPr fontId="4"/>
  </si>
  <si>
    <t>西洋にんじん</t>
    <rPh sb="0" eb="2">
      <t>セイヨウ</t>
    </rPh>
    <phoneticPr fontId="4"/>
  </si>
  <si>
    <t>国産たまねぎ</t>
    <rPh sb="0" eb="2">
      <t>コクサン</t>
    </rPh>
    <phoneticPr fontId="4"/>
  </si>
  <si>
    <t>輸入たまねぎ</t>
    <rPh sb="0" eb="2">
      <t>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</si>
</sst>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#,"/>
    <numFmt numFmtId="177" formatCode="#,"/>
    <numFmt numFmtId="178" formatCode="#,##0.000_ "/>
    <numFmt numFmtId="179" formatCode="#,##0_ "/>
    <numFmt numFmtId="180" formatCode="0.000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right"/>
    </xf>
    <xf numFmtId="0" fontId="5" fillId="0" borderId="0" xfId="1" applyFont="1" applyFill="1" applyAlignment="1">
      <alignment horizontal="right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horizontal="distributed" vertical="center"/>
    </xf>
    <xf numFmtId="38" fontId="5" fillId="0" borderId="3" xfId="2" applyFont="1" applyBorder="1" applyAlignment="1">
      <alignment vertical="center"/>
    </xf>
    <xf numFmtId="38" fontId="5" fillId="0" borderId="6" xfId="2" applyFont="1" applyBorder="1" applyAlignment="1">
      <alignment vertical="center"/>
    </xf>
    <xf numFmtId="38" fontId="5" fillId="0" borderId="7" xfId="2" applyFont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0" fontId="5" fillId="0" borderId="7" xfId="1" applyFont="1" applyBorder="1" applyAlignment="1">
      <alignment horizontal="distributed" vertical="center"/>
    </xf>
    <xf numFmtId="38" fontId="5" fillId="0" borderId="7" xfId="2" applyFont="1" applyBorder="1" applyAlignment="1">
      <alignment horizontal="right" vertical="center"/>
    </xf>
    <xf numFmtId="38" fontId="5" fillId="0" borderId="8" xfId="2" applyFont="1" applyBorder="1" applyAlignment="1">
      <alignment horizontal="right" vertical="center"/>
    </xf>
    <xf numFmtId="38" fontId="5" fillId="0" borderId="7" xfId="2" applyFont="1" applyFill="1" applyBorder="1" applyAlignment="1">
      <alignment horizontal="right" vertical="center"/>
    </xf>
    <xf numFmtId="38" fontId="5" fillId="0" borderId="7" xfId="2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38" fontId="5" fillId="0" borderId="8" xfId="2" applyFont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0" fontId="5" fillId="0" borderId="5" xfId="1" applyFont="1" applyBorder="1" applyAlignment="1">
      <alignment horizontal="distributed" vertical="center"/>
    </xf>
    <xf numFmtId="38" fontId="5" fillId="0" borderId="5" xfId="2" applyFont="1" applyBorder="1" applyAlignment="1">
      <alignment horizontal="right" vertical="center"/>
    </xf>
    <xf numFmtId="38" fontId="5" fillId="0" borderId="9" xfId="2" applyFont="1" applyBorder="1" applyAlignment="1">
      <alignment horizontal="right" vertical="center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177" fontId="5" fillId="0" borderId="3" xfId="1" applyNumberFormat="1" applyFont="1" applyBorder="1"/>
    <xf numFmtId="0" fontId="5" fillId="0" borderId="7" xfId="1" applyFont="1" applyBorder="1" applyAlignment="1">
      <alignment horizontal="center" vertical="center"/>
    </xf>
    <xf numFmtId="177" fontId="5" fillId="0" borderId="7" xfId="2" applyNumberFormat="1" applyFont="1" applyFill="1" applyBorder="1" applyAlignment="1">
      <alignment vertical="center"/>
    </xf>
    <xf numFmtId="176" fontId="5" fillId="2" borderId="7" xfId="2" applyNumberFormat="1" applyFont="1" applyFill="1" applyBorder="1" applyAlignment="1">
      <alignment vertical="center"/>
    </xf>
    <xf numFmtId="0" fontId="5" fillId="0" borderId="7" xfId="2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177" fontId="5" fillId="0" borderId="5" xfId="2" applyNumberFormat="1" applyFont="1" applyFill="1" applyBorder="1" applyAlignment="1">
      <alignment vertical="center"/>
    </xf>
    <xf numFmtId="38" fontId="5" fillId="0" borderId="5" xfId="2" applyFont="1" applyFill="1" applyBorder="1" applyAlignment="1">
      <alignment horizontal="right" vertical="center"/>
    </xf>
    <xf numFmtId="38" fontId="5" fillId="0" borderId="5" xfId="2" applyNumberFormat="1" applyFont="1" applyFill="1" applyBorder="1" applyAlignment="1">
      <alignment horizontal="right" vertical="center"/>
    </xf>
    <xf numFmtId="38" fontId="5" fillId="0" borderId="12" xfId="2" applyFont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38" fontId="5" fillId="0" borderId="15" xfId="2" applyFont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176" fontId="5" fillId="0" borderId="15" xfId="2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38" fontId="5" fillId="0" borderId="0" xfId="1" applyNumberFormat="1" applyFont="1" applyFill="1" applyAlignment="1">
      <alignment vertical="center"/>
    </xf>
    <xf numFmtId="178" fontId="5" fillId="0" borderId="0" xfId="1" applyNumberFormat="1" applyFont="1"/>
    <xf numFmtId="178" fontId="5" fillId="0" borderId="0" xfId="1" applyNumberFormat="1" applyFont="1" applyFill="1"/>
    <xf numFmtId="179" fontId="5" fillId="0" borderId="0" xfId="1" applyNumberFormat="1" applyFont="1" applyFill="1"/>
    <xf numFmtId="180" fontId="5" fillId="0" borderId="0" xfId="1" applyNumberFormat="1" applyFont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5" xfId="1" applyFont="1" applyBorder="1" applyAlignment="1">
      <alignment vertical="center"/>
    </xf>
  </cellXfs>
  <cellStyles count="3">
    <cellStyle name="桁区切り 2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7620</xdr:rowOff>
    </xdr:from>
    <xdr:to>
      <xdr:col>2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579120"/>
          <a:ext cx="1706880" cy="1543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showGridLines="0" tabSelected="1" workbookViewId="0">
      <selection activeCell="C20" sqref="C20"/>
    </sheetView>
  </sheetViews>
  <sheetFormatPr defaultRowHeight="13.5"/>
  <cols>
    <col min="1" max="1" width="8.625" style="2" customWidth="1"/>
    <col min="2" max="2" width="13.875" style="2" bestFit="1" customWidth="1"/>
    <col min="3" max="3" width="11.5" style="2" customWidth="1"/>
    <col min="4" max="4" width="11.25" style="2" customWidth="1"/>
    <col min="5" max="5" width="11.5" style="2" customWidth="1"/>
    <col min="6" max="9" width="8.25" style="2" hidden="1" customWidth="1"/>
    <col min="10" max="10" width="10.5" style="2" customWidth="1"/>
    <col min="11" max="14" width="8.25" style="2" hidden="1" customWidth="1"/>
    <col min="15" max="15" width="10" style="2" customWidth="1"/>
    <col min="16" max="19" width="8.25" style="2" hidden="1" customWidth="1"/>
    <col min="20" max="20" width="11.5" style="2" customWidth="1"/>
    <col min="21" max="24" width="8.25" style="2" hidden="1" customWidth="1"/>
    <col min="25" max="25" width="8.25" style="3" customWidth="1"/>
    <col min="26" max="29" width="8.25" style="3" hidden="1" customWidth="1"/>
    <col min="30" max="30" width="8.875" style="3" customWidth="1"/>
    <col min="31" max="31" width="0.125" style="2" hidden="1" customWidth="1"/>
    <col min="32" max="32" width="8.25" style="2" customWidth="1"/>
    <col min="33" max="33" width="0.125" style="2" hidden="1" customWidth="1"/>
    <col min="34" max="35" width="8.25" style="2" customWidth="1"/>
  </cols>
  <sheetData>
    <row r="1" spans="1:35">
      <c r="A1" s="1" t="s">
        <v>0</v>
      </c>
    </row>
    <row r="2" spans="1:35">
      <c r="A2" s="1" t="s">
        <v>1</v>
      </c>
    </row>
    <row r="3" spans="1:35">
      <c r="Q3" s="2" t="s">
        <v>2</v>
      </c>
      <c r="S3" s="4"/>
      <c r="T3" s="4"/>
      <c r="V3" s="4"/>
      <c r="W3" s="4"/>
      <c r="X3" s="4"/>
      <c r="Y3" s="5"/>
      <c r="Z3" s="5"/>
      <c r="AE3" s="5"/>
      <c r="AH3" s="3"/>
      <c r="AI3" s="5" t="s">
        <v>3</v>
      </c>
    </row>
    <row r="4" spans="1:35">
      <c r="A4" s="6"/>
      <c r="B4" s="7" t="s">
        <v>4</v>
      </c>
      <c r="C4" s="65" t="s">
        <v>5</v>
      </c>
      <c r="D4" s="65" t="s">
        <v>6</v>
      </c>
      <c r="E4" s="65" t="s">
        <v>7</v>
      </c>
      <c r="F4" s="65" t="s">
        <v>8</v>
      </c>
      <c r="G4" s="65" t="s">
        <v>9</v>
      </c>
      <c r="H4" s="65" t="s">
        <v>10</v>
      </c>
      <c r="I4" s="65" t="s">
        <v>11</v>
      </c>
      <c r="J4" s="65" t="s">
        <v>12</v>
      </c>
      <c r="K4" s="65" t="s">
        <v>13</v>
      </c>
      <c r="L4" s="65" t="s">
        <v>14</v>
      </c>
      <c r="M4" s="65" t="s">
        <v>15</v>
      </c>
      <c r="N4" s="65" t="s">
        <v>16</v>
      </c>
      <c r="O4" s="65" t="s">
        <v>17</v>
      </c>
      <c r="P4" s="65" t="s">
        <v>18</v>
      </c>
      <c r="Q4" s="68" t="s">
        <v>19</v>
      </c>
      <c r="R4" s="65" t="s">
        <v>20</v>
      </c>
      <c r="S4" s="65" t="s">
        <v>21</v>
      </c>
      <c r="T4" s="65" t="s">
        <v>22</v>
      </c>
      <c r="U4" s="65" t="s">
        <v>23</v>
      </c>
      <c r="V4" s="65" t="s">
        <v>24</v>
      </c>
      <c r="W4" s="65" t="s">
        <v>25</v>
      </c>
      <c r="X4" s="65" t="s">
        <v>26</v>
      </c>
      <c r="Y4" s="63" t="s">
        <v>27</v>
      </c>
      <c r="Z4" s="63" t="s">
        <v>28</v>
      </c>
      <c r="AA4" s="63" t="s">
        <v>29</v>
      </c>
      <c r="AB4" s="63" t="s">
        <v>30</v>
      </c>
      <c r="AC4" s="63" t="s">
        <v>31</v>
      </c>
      <c r="AD4" s="63" t="s">
        <v>32</v>
      </c>
      <c r="AE4" s="63" t="s">
        <v>33</v>
      </c>
      <c r="AF4" s="63" t="s">
        <v>34</v>
      </c>
      <c r="AG4" s="63" t="s">
        <v>35</v>
      </c>
      <c r="AH4" s="63" t="s">
        <v>36</v>
      </c>
      <c r="AI4" s="63" t="s">
        <v>37</v>
      </c>
    </row>
    <row r="5" spans="1:35">
      <c r="A5" s="8" t="s">
        <v>38</v>
      </c>
      <c r="B5" s="9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9"/>
      <c r="R5" s="67"/>
      <c r="S5" s="67"/>
      <c r="T5" s="67"/>
      <c r="U5" s="67"/>
      <c r="V5" s="67"/>
      <c r="W5" s="67"/>
      <c r="X5" s="67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</row>
    <row r="6" spans="1:35">
      <c r="A6" s="65" t="s">
        <v>39</v>
      </c>
      <c r="B6" s="10" t="s">
        <v>40</v>
      </c>
      <c r="C6" s="11">
        <v>1347.84</v>
      </c>
      <c r="D6" s="12">
        <v>1206.4469999999999</v>
      </c>
      <c r="E6" s="12">
        <v>1264.17</v>
      </c>
      <c r="F6" s="12">
        <v>1249.4559999999999</v>
      </c>
      <c r="G6" s="12">
        <v>1221.6980000000001</v>
      </c>
      <c r="H6" s="12">
        <v>1166.095</v>
      </c>
      <c r="I6" s="11">
        <v>1212.172</v>
      </c>
      <c r="J6" s="11">
        <v>1129.5429999999999</v>
      </c>
      <c r="K6" s="11">
        <v>1076.607</v>
      </c>
      <c r="L6" s="11">
        <v>1190.7660000000001</v>
      </c>
      <c r="M6" s="11">
        <v>1129.991</v>
      </c>
      <c r="N6" s="11">
        <v>1085.6199999999999</v>
      </c>
      <c r="O6" s="11">
        <v>1135.98</v>
      </c>
      <c r="P6" s="11">
        <v>1181.2550000000001</v>
      </c>
      <c r="Q6" s="11">
        <v>1131.57</v>
      </c>
      <c r="R6" s="11">
        <v>1046.8720000000001</v>
      </c>
      <c r="S6" s="11">
        <v>1100.4469999999999</v>
      </c>
      <c r="T6" s="11">
        <v>1089</v>
      </c>
      <c r="U6" s="11">
        <v>1046</v>
      </c>
      <c r="V6" s="13">
        <v>1028</v>
      </c>
      <c r="W6" s="11">
        <v>1022</v>
      </c>
      <c r="X6" s="11">
        <v>964</v>
      </c>
      <c r="Y6" s="14">
        <v>990</v>
      </c>
      <c r="Z6" s="14">
        <v>974</v>
      </c>
      <c r="AA6" s="14">
        <v>917</v>
      </c>
      <c r="AB6" s="14">
        <v>905</v>
      </c>
      <c r="AC6" s="14">
        <v>894</v>
      </c>
      <c r="AD6" s="14">
        <v>854.19500000000005</v>
      </c>
      <c r="AE6" s="14">
        <v>854.08199999999999</v>
      </c>
      <c r="AF6" s="15">
        <v>866006</v>
      </c>
      <c r="AG6" s="15">
        <v>874813</v>
      </c>
      <c r="AH6" s="15">
        <v>864107</v>
      </c>
      <c r="AI6" s="15">
        <v>797102</v>
      </c>
    </row>
    <row r="7" spans="1:35">
      <c r="A7" s="66"/>
      <c r="B7" s="16" t="s">
        <v>41</v>
      </c>
      <c r="C7" s="17" t="s">
        <v>42</v>
      </c>
      <c r="D7" s="18" t="s">
        <v>42</v>
      </c>
      <c r="E7" s="18">
        <v>38.695</v>
      </c>
      <c r="F7" s="18"/>
      <c r="G7" s="18"/>
      <c r="H7" s="18"/>
      <c r="I7" s="17"/>
      <c r="J7" s="17">
        <v>37.334000000000003</v>
      </c>
      <c r="K7" s="17"/>
      <c r="L7" s="17"/>
      <c r="M7" s="17"/>
      <c r="N7" s="17"/>
      <c r="O7" s="17">
        <v>54.902999999999999</v>
      </c>
      <c r="P7" s="17"/>
      <c r="Q7" s="17"/>
      <c r="R7" s="17"/>
      <c r="S7" s="17"/>
      <c r="T7" s="17">
        <v>76.492999999999995</v>
      </c>
      <c r="U7" s="17"/>
      <c r="V7" s="17"/>
      <c r="W7" s="17"/>
      <c r="X7" s="17"/>
      <c r="Y7" s="19">
        <v>69.555999999999997</v>
      </c>
      <c r="Z7" s="19"/>
      <c r="AA7" s="19"/>
      <c r="AB7" s="19"/>
      <c r="AC7" s="19"/>
      <c r="AD7" s="19">
        <v>69.614999999999995</v>
      </c>
      <c r="AE7" s="19"/>
      <c r="AF7" s="20">
        <v>70.503</v>
      </c>
      <c r="AG7" s="21"/>
      <c r="AH7" s="20">
        <v>84.444999999999993</v>
      </c>
      <c r="AI7" s="20">
        <v>83.375</v>
      </c>
    </row>
    <row r="8" spans="1:35">
      <c r="A8" s="66"/>
      <c r="B8" s="16" t="s">
        <v>43</v>
      </c>
      <c r="C8" s="13">
        <v>1344.3489999999999</v>
      </c>
      <c r="D8" s="22">
        <v>1408.4590000000001</v>
      </c>
      <c r="E8" s="22">
        <v>1612.07</v>
      </c>
      <c r="F8" s="22">
        <v>1648.6310000000001</v>
      </c>
      <c r="G8" s="22">
        <v>1635.289</v>
      </c>
      <c r="H8" s="22">
        <v>1635.4</v>
      </c>
      <c r="I8" s="13">
        <v>1680.3910000000001</v>
      </c>
      <c r="J8" s="13">
        <v>1624.133</v>
      </c>
      <c r="K8" s="13">
        <v>1588.192</v>
      </c>
      <c r="L8" s="13">
        <v>1625.3040000000001</v>
      </c>
      <c r="M8" s="13">
        <v>1575.2139999999999</v>
      </c>
      <c r="N8" s="13">
        <v>1526.308</v>
      </c>
      <c r="O8" s="13">
        <v>1555.1020000000001</v>
      </c>
      <c r="P8" s="13">
        <v>1584.499</v>
      </c>
      <c r="Q8" s="13">
        <v>1547.1420000000001</v>
      </c>
      <c r="R8" s="13">
        <v>1511.9179999999999</v>
      </c>
      <c r="S8" s="13">
        <v>1512.4169999999999</v>
      </c>
      <c r="T8" s="13">
        <v>1502</v>
      </c>
      <c r="U8" s="13">
        <v>1475</v>
      </c>
      <c r="V8" s="13">
        <v>1460</v>
      </c>
      <c r="W8" s="13">
        <v>1481</v>
      </c>
      <c r="X8" s="13">
        <v>1427</v>
      </c>
      <c r="Y8" s="23">
        <v>1376</v>
      </c>
      <c r="Z8" s="23">
        <v>1454</v>
      </c>
      <c r="AA8" s="23">
        <v>1414</v>
      </c>
      <c r="AB8" s="23">
        <v>1420</v>
      </c>
      <c r="AC8" s="23">
        <v>1425</v>
      </c>
      <c r="AD8" s="23">
        <v>1352.7639999999999</v>
      </c>
      <c r="AE8" s="23">
        <v>1393.885</v>
      </c>
      <c r="AF8" s="24">
        <v>1412056</v>
      </c>
      <c r="AG8" s="24">
        <v>1399748</v>
      </c>
      <c r="AH8" s="24">
        <v>1412680</v>
      </c>
      <c r="AI8" s="24">
        <v>1382029</v>
      </c>
    </row>
    <row r="9" spans="1:35">
      <c r="A9" s="66"/>
      <c r="B9" s="16" t="s">
        <v>44</v>
      </c>
      <c r="C9" s="17" t="s">
        <v>42</v>
      </c>
      <c r="D9" s="18" t="s">
        <v>42</v>
      </c>
      <c r="E9" s="18" t="s">
        <v>42</v>
      </c>
      <c r="F9" s="18"/>
      <c r="G9" s="18"/>
      <c r="H9" s="18"/>
      <c r="I9" s="17"/>
      <c r="J9" s="17" t="s">
        <v>42</v>
      </c>
      <c r="K9" s="17"/>
      <c r="L9" s="17"/>
      <c r="M9" s="17"/>
      <c r="N9" s="17"/>
      <c r="O9" s="17" t="s">
        <v>42</v>
      </c>
      <c r="P9" s="17"/>
      <c r="Q9" s="17"/>
      <c r="R9" s="17"/>
      <c r="S9" s="17"/>
      <c r="T9" s="17" t="s">
        <v>42</v>
      </c>
      <c r="U9" s="17"/>
      <c r="V9" s="17"/>
      <c r="W9" s="17"/>
      <c r="X9" s="17"/>
      <c r="Y9" s="19">
        <v>42.006</v>
      </c>
      <c r="Z9" s="19"/>
      <c r="AA9" s="19"/>
      <c r="AB9" s="19"/>
      <c r="AC9" s="19"/>
      <c r="AD9" s="19">
        <v>36.244999999999997</v>
      </c>
      <c r="AE9" s="19"/>
      <c r="AF9" s="20">
        <v>35.023000000000003</v>
      </c>
      <c r="AG9" s="21"/>
      <c r="AH9" s="20">
        <v>32.226999999999997</v>
      </c>
      <c r="AI9" s="20">
        <v>30.437999999999999</v>
      </c>
    </row>
    <row r="10" spans="1:35">
      <c r="A10" s="66"/>
      <c r="B10" s="16" t="s">
        <v>45</v>
      </c>
      <c r="C10" s="13">
        <v>242.26499999999999</v>
      </c>
      <c r="D10" s="22">
        <v>280.97699999999998</v>
      </c>
      <c r="E10" s="22">
        <v>286.87299999999999</v>
      </c>
      <c r="F10" s="22">
        <v>314.45699999999999</v>
      </c>
      <c r="G10" s="22">
        <v>295.12299999999999</v>
      </c>
      <c r="H10" s="22">
        <v>276.46600000000001</v>
      </c>
      <c r="I10" s="13">
        <v>296.22399999999999</v>
      </c>
      <c r="J10" s="13">
        <v>262.3</v>
      </c>
      <c r="K10" s="13">
        <v>248.703</v>
      </c>
      <c r="L10" s="13">
        <v>274.99200000000002</v>
      </c>
      <c r="M10" s="13">
        <v>275.57900000000001</v>
      </c>
      <c r="N10" s="13">
        <v>250.04499999999999</v>
      </c>
      <c r="O10" s="13">
        <v>243.01300000000001</v>
      </c>
      <c r="P10" s="13">
        <v>247.44399999999999</v>
      </c>
      <c r="Q10" s="13">
        <v>236.38499999999999</v>
      </c>
      <c r="R10" s="13">
        <v>202.71899999999999</v>
      </c>
      <c r="S10" s="13">
        <v>220.751</v>
      </c>
      <c r="T10" s="13">
        <v>217</v>
      </c>
      <c r="U10" s="13">
        <v>215</v>
      </c>
      <c r="V10" s="13">
        <v>211</v>
      </c>
      <c r="W10" s="13">
        <v>210</v>
      </c>
      <c r="X10" s="13">
        <v>176</v>
      </c>
      <c r="Y10" s="23">
        <v>182</v>
      </c>
      <c r="Z10" s="23">
        <v>183</v>
      </c>
      <c r="AA10" s="23">
        <v>164</v>
      </c>
      <c r="AB10" s="23">
        <v>165</v>
      </c>
      <c r="AC10" s="23">
        <v>160</v>
      </c>
      <c r="AD10" s="23">
        <v>133</v>
      </c>
      <c r="AE10" s="23">
        <v>130.155</v>
      </c>
      <c r="AF10" s="24">
        <v>121216</v>
      </c>
      <c r="AG10" s="24">
        <v>118846</v>
      </c>
      <c r="AH10" s="24">
        <v>120916</v>
      </c>
      <c r="AI10" s="24">
        <v>116793</v>
      </c>
    </row>
    <row r="11" spans="1:35">
      <c r="A11" s="66"/>
      <c r="B11" s="16" t="s">
        <v>46</v>
      </c>
      <c r="C11" s="17" t="s">
        <v>42</v>
      </c>
      <c r="D11" s="18" t="s">
        <v>42</v>
      </c>
      <c r="E11" s="18">
        <v>29.048999999999999</v>
      </c>
      <c r="F11" s="18"/>
      <c r="G11" s="18"/>
      <c r="H11" s="18"/>
      <c r="I11" s="17"/>
      <c r="J11" s="17">
        <v>26.693999999999999</v>
      </c>
      <c r="K11" s="17"/>
      <c r="L11" s="17"/>
      <c r="M11" s="17"/>
      <c r="N11" s="17"/>
      <c r="O11" s="17">
        <v>23.626000000000001</v>
      </c>
      <c r="P11" s="17"/>
      <c r="Q11" s="17"/>
      <c r="R11" s="17"/>
      <c r="S11" s="17"/>
      <c r="T11" s="17">
        <v>20.635000000000002</v>
      </c>
      <c r="U11" s="17"/>
      <c r="V11" s="17"/>
      <c r="W11" s="17"/>
      <c r="X11" s="17"/>
      <c r="Y11" s="19">
        <v>15.173999999999999</v>
      </c>
      <c r="Z11" s="19"/>
      <c r="AA11" s="19"/>
      <c r="AB11" s="19"/>
      <c r="AC11" s="19"/>
      <c r="AD11" s="19">
        <v>10.929</v>
      </c>
      <c r="AE11" s="19"/>
      <c r="AF11" s="20">
        <v>9.4109999999999996</v>
      </c>
      <c r="AG11" s="20"/>
      <c r="AH11" s="20">
        <v>7.718</v>
      </c>
      <c r="AI11" s="20">
        <v>7.0629999999999997</v>
      </c>
    </row>
    <row r="12" spans="1:35">
      <c r="A12" s="66"/>
      <c r="B12" s="16" t="s">
        <v>47</v>
      </c>
      <c r="C12" s="17" t="s">
        <v>42</v>
      </c>
      <c r="D12" s="18" t="s">
        <v>42</v>
      </c>
      <c r="E12" s="18">
        <v>22.533999999999999</v>
      </c>
      <c r="F12" s="18"/>
      <c r="G12" s="18"/>
      <c r="H12" s="18"/>
      <c r="I12" s="17"/>
      <c r="J12" s="17">
        <v>23.035</v>
      </c>
      <c r="K12" s="17"/>
      <c r="L12" s="17"/>
      <c r="M12" s="17"/>
      <c r="N12" s="17"/>
      <c r="O12" s="17">
        <v>21.27</v>
      </c>
      <c r="P12" s="17"/>
      <c r="Q12" s="17"/>
      <c r="R12" s="17"/>
      <c r="S12" s="17"/>
      <c r="T12" s="17">
        <v>21.693999999999999</v>
      </c>
      <c r="U12" s="17"/>
      <c r="V12" s="17"/>
      <c r="W12" s="17"/>
      <c r="X12" s="17"/>
      <c r="Y12" s="19">
        <v>18.18</v>
      </c>
      <c r="Z12" s="19"/>
      <c r="AA12" s="19"/>
      <c r="AB12" s="19"/>
      <c r="AC12" s="19"/>
      <c r="AD12" s="19">
        <v>14.382999999999999</v>
      </c>
      <c r="AE12" s="19"/>
      <c r="AF12" s="20">
        <v>13.847</v>
      </c>
      <c r="AG12" s="20"/>
      <c r="AH12" s="20">
        <v>13.162000000000001</v>
      </c>
      <c r="AI12" s="20">
        <v>12.455</v>
      </c>
    </row>
    <row r="13" spans="1:35">
      <c r="A13" s="66"/>
      <c r="B13" s="16" t="s">
        <v>48</v>
      </c>
      <c r="C13" s="17" t="s">
        <v>42</v>
      </c>
      <c r="D13" s="18" t="s">
        <v>42</v>
      </c>
      <c r="E13" s="18">
        <v>42.798000000000002</v>
      </c>
      <c r="F13" s="18"/>
      <c r="G13" s="18"/>
      <c r="H13" s="18"/>
      <c r="I13" s="17"/>
      <c r="J13" s="17">
        <v>40.192</v>
      </c>
      <c r="K13" s="17"/>
      <c r="L13" s="17"/>
      <c r="M13" s="17"/>
      <c r="N13" s="17"/>
      <c r="O13" s="17">
        <v>43.539000000000001</v>
      </c>
      <c r="P13" s="17"/>
      <c r="Q13" s="17"/>
      <c r="R13" s="17"/>
      <c r="S13" s="17"/>
      <c r="T13" s="17">
        <v>38.814</v>
      </c>
      <c r="U13" s="17"/>
      <c r="V13" s="17"/>
      <c r="W13" s="17"/>
      <c r="X13" s="17"/>
      <c r="Y13" s="19">
        <v>27.178999999999998</v>
      </c>
      <c r="Z13" s="19"/>
      <c r="AA13" s="19"/>
      <c r="AB13" s="19"/>
      <c r="AC13" s="19"/>
      <c r="AD13" s="19">
        <v>18.009</v>
      </c>
      <c r="AE13" s="19"/>
      <c r="AF13" s="20">
        <v>15.45</v>
      </c>
      <c r="AG13" s="20"/>
      <c r="AH13" s="20">
        <v>15.664999999999999</v>
      </c>
      <c r="AI13" s="20">
        <v>15.247999999999999</v>
      </c>
    </row>
    <row r="14" spans="1:35">
      <c r="A14" s="66"/>
      <c r="B14" s="16" t="s">
        <v>49</v>
      </c>
      <c r="C14" s="13">
        <v>348.92099999999999</v>
      </c>
      <c r="D14" s="22">
        <v>358.55700000000002</v>
      </c>
      <c r="E14" s="22">
        <v>361.19799999999998</v>
      </c>
      <c r="F14" s="22">
        <v>380.84</v>
      </c>
      <c r="G14" s="22">
        <v>391.66399999999999</v>
      </c>
      <c r="H14" s="22">
        <v>389.33100000000002</v>
      </c>
      <c r="I14" s="13">
        <v>376.649</v>
      </c>
      <c r="J14" s="13">
        <v>390.84699999999998</v>
      </c>
      <c r="K14" s="13">
        <v>383.30700000000002</v>
      </c>
      <c r="L14" s="13">
        <v>401.596</v>
      </c>
      <c r="M14" s="13">
        <v>401.89299999999997</v>
      </c>
      <c r="N14" s="13">
        <v>355.86099999999999</v>
      </c>
      <c r="O14" s="13">
        <v>404.25799999999998</v>
      </c>
      <c r="P14" s="13">
        <v>415.68400000000003</v>
      </c>
      <c r="Q14" s="13">
        <v>415.74200000000002</v>
      </c>
      <c r="R14" s="13">
        <v>395.863</v>
      </c>
      <c r="S14" s="13">
        <v>402.59899999999999</v>
      </c>
      <c r="T14" s="13">
        <v>420</v>
      </c>
      <c r="U14" s="13">
        <v>408</v>
      </c>
      <c r="V14" s="13">
        <v>403</v>
      </c>
      <c r="W14" s="13">
        <v>402</v>
      </c>
      <c r="X14" s="13">
        <v>396</v>
      </c>
      <c r="Y14" s="23">
        <v>386</v>
      </c>
      <c r="Z14" s="23">
        <v>371</v>
      </c>
      <c r="AA14" s="23">
        <v>364</v>
      </c>
      <c r="AB14" s="23">
        <v>362</v>
      </c>
      <c r="AC14" s="23">
        <v>359</v>
      </c>
      <c r="AD14" s="23">
        <v>320.05</v>
      </c>
      <c r="AE14" s="23">
        <v>325.33999999999997</v>
      </c>
      <c r="AF14" s="24">
        <v>317683</v>
      </c>
      <c r="AG14" s="24">
        <v>314755</v>
      </c>
      <c r="AH14" s="24">
        <v>311401</v>
      </c>
      <c r="AI14" s="24">
        <v>291249</v>
      </c>
    </row>
    <row r="15" spans="1:35">
      <c r="A15" s="66"/>
      <c r="B15" s="16" t="s">
        <v>50</v>
      </c>
      <c r="C15" s="17" t="s">
        <v>42</v>
      </c>
      <c r="D15" s="18" t="s">
        <v>42</v>
      </c>
      <c r="E15" s="18">
        <v>69.073999999999998</v>
      </c>
      <c r="F15" s="18"/>
      <c r="G15" s="18"/>
      <c r="H15" s="18"/>
      <c r="I15" s="17"/>
      <c r="J15" s="17">
        <v>64.094999999999999</v>
      </c>
      <c r="K15" s="17"/>
      <c r="L15" s="17"/>
      <c r="M15" s="17"/>
      <c r="N15" s="17"/>
      <c r="O15" s="17">
        <v>78.513000000000005</v>
      </c>
      <c r="P15" s="17"/>
      <c r="Q15" s="17"/>
      <c r="R15" s="17"/>
      <c r="S15" s="17"/>
      <c r="T15" s="17">
        <v>76.097999999999999</v>
      </c>
      <c r="U15" s="17"/>
      <c r="V15" s="17"/>
      <c r="W15" s="17"/>
      <c r="X15" s="17"/>
      <c r="Y15" s="19">
        <v>68.144999999999996</v>
      </c>
      <c r="Z15" s="19"/>
      <c r="AA15" s="19"/>
      <c r="AB15" s="19"/>
      <c r="AC15" s="19"/>
      <c r="AD15" s="19">
        <v>61.579000000000001</v>
      </c>
      <c r="AE15" s="19"/>
      <c r="AF15" s="20">
        <v>59.491</v>
      </c>
      <c r="AG15" s="20"/>
      <c r="AH15" s="20">
        <v>57.616999999999997</v>
      </c>
      <c r="AI15" s="20">
        <v>55.417000000000002</v>
      </c>
    </row>
    <row r="16" spans="1:35">
      <c r="A16" s="66"/>
      <c r="B16" s="16" t="s">
        <v>51</v>
      </c>
      <c r="C16" s="13">
        <v>978.83199999999999</v>
      </c>
      <c r="D16" s="22">
        <v>1191.396</v>
      </c>
      <c r="E16" s="22">
        <v>1267.395</v>
      </c>
      <c r="F16" s="22">
        <v>1268.8</v>
      </c>
      <c r="G16" s="22">
        <v>1329.885</v>
      </c>
      <c r="H16" s="22">
        <v>1292.7349999999999</v>
      </c>
      <c r="I16" s="13">
        <v>1306.903</v>
      </c>
      <c r="J16" s="13">
        <v>1304.1969999999999</v>
      </c>
      <c r="K16" s="13">
        <v>1322.5820000000001</v>
      </c>
      <c r="L16" s="13">
        <v>1399.864</v>
      </c>
      <c r="M16" s="13">
        <v>1391.087</v>
      </c>
      <c r="N16" s="13">
        <v>1261.4939999999999</v>
      </c>
      <c r="O16" s="13">
        <v>1205.83</v>
      </c>
      <c r="P16" s="13">
        <v>1277.655</v>
      </c>
      <c r="Q16" s="13">
        <v>1312.44</v>
      </c>
      <c r="R16" s="13">
        <v>1322.135</v>
      </c>
      <c r="S16" s="13">
        <v>1278.655</v>
      </c>
      <c r="T16" s="13">
        <v>1217</v>
      </c>
      <c r="U16" s="13">
        <v>1194</v>
      </c>
      <c r="V16" s="13">
        <f>V72</f>
        <v>1288.145</v>
      </c>
      <c r="W16" s="13">
        <f>W72</f>
        <v>1169.761</v>
      </c>
      <c r="X16" s="13">
        <f>X72</f>
        <v>1162.0310000000002</v>
      </c>
      <c r="Y16" s="23">
        <v>1197</v>
      </c>
      <c r="Z16" s="23">
        <v>1185</v>
      </c>
      <c r="AA16" s="23">
        <v>1202</v>
      </c>
      <c r="AB16" s="23">
        <v>1203</v>
      </c>
      <c r="AC16" s="23">
        <v>1159</v>
      </c>
      <c r="AD16" s="23">
        <v>1092.2619999999999</v>
      </c>
      <c r="AE16" s="23">
        <v>1096.2639999999999</v>
      </c>
      <c r="AF16" s="24">
        <v>1116973</v>
      </c>
      <c r="AG16" s="24">
        <v>1170377</v>
      </c>
      <c r="AH16" s="24">
        <v>1152571</v>
      </c>
      <c r="AI16" s="24">
        <v>1164935</v>
      </c>
    </row>
    <row r="17" spans="1:35">
      <c r="A17" s="66"/>
      <c r="B17" s="16" t="s">
        <v>52</v>
      </c>
      <c r="C17" s="17" t="s">
        <v>42</v>
      </c>
      <c r="D17" s="18" t="s">
        <v>42</v>
      </c>
      <c r="E17" s="18">
        <v>27.327999999999999</v>
      </c>
      <c r="F17" s="18"/>
      <c r="G17" s="18"/>
      <c r="H17" s="18"/>
      <c r="I17" s="17"/>
      <c r="J17" s="17">
        <v>35.185000000000002</v>
      </c>
      <c r="K17" s="17"/>
      <c r="L17" s="17"/>
      <c r="M17" s="17"/>
      <c r="N17" s="17"/>
      <c r="O17" s="17">
        <v>41.784999999999997</v>
      </c>
      <c r="P17" s="17"/>
      <c r="Q17" s="17"/>
      <c r="R17" s="17"/>
      <c r="S17" s="17"/>
      <c r="T17" s="17">
        <v>40.875999999999998</v>
      </c>
      <c r="U17" s="17"/>
      <c r="V17" s="17"/>
      <c r="W17" s="17"/>
      <c r="X17" s="17"/>
      <c r="Y17" s="19">
        <v>32.570999999999998</v>
      </c>
      <c r="Z17" s="19"/>
      <c r="AA17" s="19"/>
      <c r="AB17" s="19"/>
      <c r="AC17" s="19"/>
      <c r="AD17" s="19">
        <v>23.992000000000001</v>
      </c>
      <c r="AE17" s="19"/>
      <c r="AF17" s="20">
        <v>24.274999999999999</v>
      </c>
      <c r="AG17" s="20"/>
      <c r="AH17" s="20">
        <v>22.510999999999999</v>
      </c>
      <c r="AI17" s="20">
        <v>20.513999999999999</v>
      </c>
    </row>
    <row r="18" spans="1:35">
      <c r="A18" s="66"/>
      <c r="B18" s="16" t="s">
        <v>53</v>
      </c>
      <c r="C18" s="13">
        <v>296.41399999999999</v>
      </c>
      <c r="D18" s="22">
        <v>419.28800000000001</v>
      </c>
      <c r="E18" s="22">
        <v>505.21800000000002</v>
      </c>
      <c r="F18" s="22">
        <v>574.16800000000001</v>
      </c>
      <c r="G18" s="22">
        <v>592.83600000000001</v>
      </c>
      <c r="H18" s="22">
        <v>581.774</v>
      </c>
      <c r="I18" s="13">
        <v>642.05200000000002</v>
      </c>
      <c r="J18" s="13">
        <v>604.16300000000001</v>
      </c>
      <c r="K18" s="13">
        <v>596.28099999999995</v>
      </c>
      <c r="L18" s="13">
        <v>622.76099999999997</v>
      </c>
      <c r="M18" s="13">
        <v>582.06100000000004</v>
      </c>
      <c r="N18" s="13">
        <v>622.65700000000004</v>
      </c>
      <c r="O18" s="13">
        <v>648.17499999999995</v>
      </c>
      <c r="P18" s="13">
        <v>635.35500000000002</v>
      </c>
      <c r="Q18" s="13">
        <v>652.29200000000003</v>
      </c>
      <c r="R18" s="13">
        <v>596.89</v>
      </c>
      <c r="S18" s="13">
        <v>633.26400000000001</v>
      </c>
      <c r="T18" s="13">
        <v>633</v>
      </c>
      <c r="U18" s="13">
        <v>636</v>
      </c>
      <c r="V18" s="13">
        <v>644</v>
      </c>
      <c r="W18" s="13">
        <v>645</v>
      </c>
      <c r="X18" s="13">
        <v>606</v>
      </c>
      <c r="Y18" s="23">
        <v>636</v>
      </c>
      <c r="Z18" s="23">
        <v>643</v>
      </c>
      <c r="AA18" s="23">
        <v>595</v>
      </c>
      <c r="AB18" s="23">
        <v>586</v>
      </c>
      <c r="AC18" s="23">
        <v>580</v>
      </c>
      <c r="AD18" s="23">
        <v>562.98299999999995</v>
      </c>
      <c r="AE18" s="23">
        <v>568.28399999999999</v>
      </c>
      <c r="AF18" s="24">
        <v>577679</v>
      </c>
      <c r="AG18" s="24">
        <v>601192</v>
      </c>
      <c r="AH18" s="24">
        <v>608180</v>
      </c>
      <c r="AI18" s="24">
        <v>579104</v>
      </c>
    </row>
    <row r="19" spans="1:35">
      <c r="A19" s="66"/>
      <c r="B19" s="16" t="s">
        <v>54</v>
      </c>
      <c r="C19" s="13">
        <v>38.979999999999997</v>
      </c>
      <c r="D19" s="22">
        <v>55.110999999999997</v>
      </c>
      <c r="E19" s="22">
        <v>49.713000000000001</v>
      </c>
      <c r="F19" s="22">
        <v>50.094999999999999</v>
      </c>
      <c r="G19" s="22">
        <v>50.375</v>
      </c>
      <c r="H19" s="22">
        <v>49.481999999999999</v>
      </c>
      <c r="I19" s="13">
        <v>50.850999999999999</v>
      </c>
      <c r="J19" s="13">
        <v>48.889000000000003</v>
      </c>
      <c r="K19" s="13">
        <v>49.704000000000001</v>
      </c>
      <c r="L19" s="13">
        <v>51.582999999999998</v>
      </c>
      <c r="M19" s="13">
        <v>49.536000000000001</v>
      </c>
      <c r="N19" s="13">
        <v>48.423000000000002</v>
      </c>
      <c r="O19" s="13">
        <v>49.002000000000002</v>
      </c>
      <c r="P19" s="13">
        <v>49.162999999999997</v>
      </c>
      <c r="Q19" s="13">
        <v>48.491999999999997</v>
      </c>
      <c r="R19" s="13">
        <v>45.465000000000003</v>
      </c>
      <c r="S19" s="13">
        <v>48.180999999999997</v>
      </c>
      <c r="T19" s="13">
        <v>49</v>
      </c>
      <c r="U19" s="13">
        <v>48</v>
      </c>
      <c r="V19" s="13">
        <v>48</v>
      </c>
      <c r="W19" s="13">
        <v>47</v>
      </c>
      <c r="X19" s="13">
        <v>44</v>
      </c>
      <c r="Y19" s="23">
        <v>44</v>
      </c>
      <c r="Z19" s="23">
        <v>44</v>
      </c>
      <c r="AA19" s="23">
        <v>44</v>
      </c>
      <c r="AB19" s="23">
        <v>44</v>
      </c>
      <c r="AC19" s="23">
        <v>42</v>
      </c>
      <c r="AD19" s="23">
        <v>43.624000000000002</v>
      </c>
      <c r="AE19" s="23">
        <v>44.37</v>
      </c>
      <c r="AF19" s="24">
        <v>46406</v>
      </c>
      <c r="AG19" s="24">
        <v>46221</v>
      </c>
      <c r="AH19" s="24">
        <v>47041</v>
      </c>
      <c r="AI19" s="24">
        <v>42072</v>
      </c>
    </row>
    <row r="20" spans="1:35">
      <c r="A20" s="66"/>
      <c r="B20" s="16" t="s">
        <v>55</v>
      </c>
      <c r="C20" s="17" t="s">
        <v>42</v>
      </c>
      <c r="D20" s="18" t="s">
        <v>42</v>
      </c>
      <c r="E20" s="18">
        <v>26.358000000000001</v>
      </c>
      <c r="F20" s="18"/>
      <c r="G20" s="18"/>
      <c r="H20" s="18"/>
      <c r="I20" s="17"/>
      <c r="J20" s="17">
        <v>31.417000000000002</v>
      </c>
      <c r="K20" s="17"/>
      <c r="L20" s="17"/>
      <c r="M20" s="17"/>
      <c r="N20" s="17"/>
      <c r="O20" s="17">
        <v>43.179000000000002</v>
      </c>
      <c r="P20" s="17"/>
      <c r="Q20" s="17"/>
      <c r="R20" s="17"/>
      <c r="S20" s="17"/>
      <c r="T20" s="17">
        <v>38.44</v>
      </c>
      <c r="U20" s="17"/>
      <c r="V20" s="17"/>
      <c r="W20" s="17"/>
      <c r="X20" s="17"/>
      <c r="Y20" s="19">
        <v>34.165999999999997</v>
      </c>
      <c r="Z20" s="19"/>
      <c r="AA20" s="19"/>
      <c r="AB20" s="19"/>
      <c r="AC20" s="19"/>
      <c r="AD20" s="19">
        <v>34.103000000000002</v>
      </c>
      <c r="AE20" s="19"/>
      <c r="AF20" s="20">
        <v>33.072000000000003</v>
      </c>
      <c r="AG20" s="20"/>
      <c r="AH20" s="20">
        <v>30.6</v>
      </c>
      <c r="AI20" s="20">
        <v>28.559000000000001</v>
      </c>
    </row>
    <row r="21" spans="1:35">
      <c r="A21" s="66"/>
      <c r="B21" s="16" t="s">
        <v>56</v>
      </c>
      <c r="C21" s="13">
        <v>76.430000000000007</v>
      </c>
      <c r="D21" s="22">
        <v>86.302000000000007</v>
      </c>
      <c r="E21" s="22">
        <v>75.433000000000007</v>
      </c>
      <c r="F21" s="22">
        <v>73.956999999999994</v>
      </c>
      <c r="G21" s="22">
        <v>60.542999999999999</v>
      </c>
      <c r="H21" s="22">
        <v>51.987000000000002</v>
      </c>
      <c r="I21" s="13">
        <v>57.158999999999999</v>
      </c>
      <c r="J21" s="13">
        <v>48.753999999999998</v>
      </c>
      <c r="K21" s="13">
        <v>41.838000000000001</v>
      </c>
      <c r="L21" s="13">
        <v>46.198999999999998</v>
      </c>
      <c r="M21" s="13">
        <v>42.36</v>
      </c>
      <c r="N21" s="13">
        <v>35.061</v>
      </c>
      <c r="O21" s="13">
        <v>32.927999999999997</v>
      </c>
      <c r="P21" s="13">
        <v>35.087000000000003</v>
      </c>
      <c r="Q21" s="13">
        <v>34.558</v>
      </c>
      <c r="R21" s="13">
        <v>22.742000000000001</v>
      </c>
      <c r="S21" s="13">
        <v>25.262</v>
      </c>
      <c r="T21" s="13">
        <v>28</v>
      </c>
      <c r="U21" s="13">
        <v>27</v>
      </c>
      <c r="V21" s="13">
        <v>27</v>
      </c>
      <c r="W21" s="13">
        <v>28</v>
      </c>
      <c r="X21" s="13">
        <v>20</v>
      </c>
      <c r="Y21" s="23">
        <v>19</v>
      </c>
      <c r="Z21" s="23">
        <v>26</v>
      </c>
      <c r="AA21" s="23">
        <v>22</v>
      </c>
      <c r="AB21" s="23">
        <v>23</v>
      </c>
      <c r="AC21" s="23">
        <v>23</v>
      </c>
      <c r="AD21" s="23">
        <v>18.059000000000001</v>
      </c>
      <c r="AE21" s="23">
        <v>17.879000000000001</v>
      </c>
      <c r="AF21" s="24">
        <v>16035</v>
      </c>
      <c r="AG21" s="24">
        <v>16982</v>
      </c>
      <c r="AH21" s="24">
        <v>19463</v>
      </c>
      <c r="AI21" s="24">
        <v>19162</v>
      </c>
    </row>
    <row r="22" spans="1:35">
      <c r="A22" s="67"/>
      <c r="B22" s="25" t="s">
        <v>57</v>
      </c>
      <c r="C22" s="26" t="s">
        <v>58</v>
      </c>
      <c r="D22" s="27" t="s">
        <v>42</v>
      </c>
      <c r="E22" s="28">
        <v>54.750999999999998</v>
      </c>
      <c r="F22" s="28">
        <v>71.635999999999996</v>
      </c>
      <c r="G22" s="28">
        <v>77.578999999999994</v>
      </c>
      <c r="H22" s="28">
        <v>71.56</v>
      </c>
      <c r="I22" s="13">
        <v>95.927999999999997</v>
      </c>
      <c r="J22" s="13">
        <v>93.07</v>
      </c>
      <c r="K22" s="13">
        <v>90.483999999999995</v>
      </c>
      <c r="L22" s="13">
        <v>110.47</v>
      </c>
      <c r="M22" s="13">
        <v>109.616</v>
      </c>
      <c r="N22" s="13">
        <v>124.673</v>
      </c>
      <c r="O22" s="13">
        <v>122.378</v>
      </c>
      <c r="P22" s="13">
        <v>132.75</v>
      </c>
      <c r="Q22" s="13">
        <v>125.41200000000001</v>
      </c>
      <c r="R22" s="13">
        <v>117.50700000000001</v>
      </c>
      <c r="S22" s="13">
        <v>141.19</v>
      </c>
      <c r="T22" s="13">
        <v>134</v>
      </c>
      <c r="U22" s="13">
        <v>132</v>
      </c>
      <c r="V22" s="29">
        <v>137</v>
      </c>
      <c r="W22" s="29">
        <v>141</v>
      </c>
      <c r="X22" s="29">
        <v>126</v>
      </c>
      <c r="Y22" s="30">
        <v>120</v>
      </c>
      <c r="Z22" s="30">
        <v>141</v>
      </c>
      <c r="AA22" s="30">
        <v>128</v>
      </c>
      <c r="AB22" s="30">
        <v>146</v>
      </c>
      <c r="AC22" s="30">
        <v>152</v>
      </c>
      <c r="AD22" s="30">
        <v>133.809</v>
      </c>
      <c r="AE22" s="30">
        <v>138.44399999999999</v>
      </c>
      <c r="AF22" s="31">
        <v>144060</v>
      </c>
      <c r="AG22" s="31">
        <v>145624</v>
      </c>
      <c r="AH22" s="31">
        <v>157923</v>
      </c>
      <c r="AI22" s="31">
        <v>150320</v>
      </c>
    </row>
    <row r="23" spans="1:35">
      <c r="A23" s="65" t="s">
        <v>59</v>
      </c>
      <c r="B23" s="16" t="s">
        <v>60</v>
      </c>
      <c r="C23" s="13">
        <v>399.90600000000001</v>
      </c>
      <c r="D23" s="22">
        <v>399.50799999999998</v>
      </c>
      <c r="E23" s="22">
        <v>395.678</v>
      </c>
      <c r="F23" s="22">
        <v>419.63900000000001</v>
      </c>
      <c r="G23" s="22">
        <v>439.86099999999999</v>
      </c>
      <c r="H23" s="22">
        <v>417.42899999999997</v>
      </c>
      <c r="I23" s="11">
        <v>417.61399999999998</v>
      </c>
      <c r="J23" s="11">
        <v>413.101</v>
      </c>
      <c r="K23" s="11">
        <v>378.36599999999999</v>
      </c>
      <c r="L23" s="11">
        <v>413.57</v>
      </c>
      <c r="M23" s="11">
        <v>373.29199999999997</v>
      </c>
      <c r="N23" s="11">
        <v>441.79899999999998</v>
      </c>
      <c r="O23" s="11">
        <v>403.59699999999998</v>
      </c>
      <c r="P23" s="11">
        <v>409.488</v>
      </c>
      <c r="Q23" s="11">
        <v>412.74900000000002</v>
      </c>
      <c r="R23" s="11">
        <v>402.39299999999997</v>
      </c>
      <c r="S23" s="11">
        <v>421.92500000000001</v>
      </c>
      <c r="T23" s="11">
        <v>419</v>
      </c>
      <c r="U23" s="11">
        <v>385</v>
      </c>
      <c r="V23" s="11">
        <v>373</v>
      </c>
      <c r="W23" s="11">
        <v>353</v>
      </c>
      <c r="X23" s="11">
        <v>354</v>
      </c>
      <c r="Y23" s="14">
        <v>352</v>
      </c>
      <c r="Z23" s="14">
        <v>319</v>
      </c>
      <c r="AA23" s="14">
        <v>326</v>
      </c>
      <c r="AB23" s="14">
        <v>317</v>
      </c>
      <c r="AC23" s="14">
        <v>303</v>
      </c>
      <c r="AD23" s="14">
        <v>258.351</v>
      </c>
      <c r="AE23" s="14">
        <v>254.16499999999999</v>
      </c>
      <c r="AF23" s="15">
        <v>258844</v>
      </c>
      <c r="AG23" s="15">
        <v>251044</v>
      </c>
      <c r="AH23" s="15">
        <v>250653</v>
      </c>
      <c r="AI23" s="15">
        <v>228362</v>
      </c>
    </row>
    <row r="24" spans="1:35">
      <c r="A24" s="66"/>
      <c r="B24" s="16" t="s">
        <v>61</v>
      </c>
      <c r="C24" s="13">
        <v>559.61400000000003</v>
      </c>
      <c r="D24" s="22">
        <v>634.721</v>
      </c>
      <c r="E24" s="22">
        <v>612.64400000000001</v>
      </c>
      <c r="F24" s="22">
        <v>640.74</v>
      </c>
      <c r="G24" s="22">
        <v>646.30399999999997</v>
      </c>
      <c r="H24" s="22">
        <v>643.93799999999999</v>
      </c>
      <c r="I24" s="13">
        <v>659.38199999999995</v>
      </c>
      <c r="J24" s="13">
        <v>662.91399999999999</v>
      </c>
      <c r="K24" s="13">
        <v>627.00699999999995</v>
      </c>
      <c r="L24" s="13">
        <v>677.66499999999996</v>
      </c>
      <c r="M24" s="13">
        <v>646.55600000000004</v>
      </c>
      <c r="N24" s="13">
        <v>663.24099999999999</v>
      </c>
      <c r="O24" s="13">
        <v>662.48199999999997</v>
      </c>
      <c r="P24" s="13">
        <v>703.24300000000005</v>
      </c>
      <c r="Q24" s="13">
        <v>665.86199999999997</v>
      </c>
      <c r="R24" s="13">
        <v>662.87900000000002</v>
      </c>
      <c r="S24" s="13">
        <v>669.97400000000005</v>
      </c>
      <c r="T24" s="13">
        <v>715</v>
      </c>
      <c r="U24" s="13">
        <v>694</v>
      </c>
      <c r="V24" s="13">
        <v>675</v>
      </c>
      <c r="W24" s="13">
        <v>665</v>
      </c>
      <c r="X24" s="13">
        <v>641</v>
      </c>
      <c r="Y24" s="23">
        <v>559</v>
      </c>
      <c r="Z24" s="23">
        <v>547</v>
      </c>
      <c r="AA24" s="23">
        <v>531</v>
      </c>
      <c r="AB24" s="23">
        <v>514</v>
      </c>
      <c r="AC24" s="23">
        <v>502</v>
      </c>
      <c r="AD24" s="23">
        <v>453.65600000000001</v>
      </c>
      <c r="AE24" s="23">
        <v>476.84800000000001</v>
      </c>
      <c r="AF24" s="24">
        <v>471128</v>
      </c>
      <c r="AG24" s="24">
        <v>492904</v>
      </c>
      <c r="AH24" s="24">
        <v>504014</v>
      </c>
      <c r="AI24" s="24">
        <v>468982</v>
      </c>
    </row>
    <row r="25" spans="1:35">
      <c r="A25" s="66"/>
      <c r="B25" s="16" t="s">
        <v>62</v>
      </c>
      <c r="C25" s="13">
        <v>866.15899999999999</v>
      </c>
      <c r="D25" s="22">
        <v>874.65</v>
      </c>
      <c r="E25" s="22">
        <v>895.38800000000003</v>
      </c>
      <c r="F25" s="22">
        <v>916.57399999999996</v>
      </c>
      <c r="G25" s="22">
        <v>906.34699999999998</v>
      </c>
      <c r="H25" s="22">
        <v>884.72799999999995</v>
      </c>
      <c r="I25" s="13">
        <v>887.53200000000004</v>
      </c>
      <c r="J25" s="13">
        <v>843.69500000000005</v>
      </c>
      <c r="K25" s="13">
        <v>818.61900000000003</v>
      </c>
      <c r="L25" s="13">
        <v>854.01199999999994</v>
      </c>
      <c r="M25" s="13">
        <v>808.09299999999996</v>
      </c>
      <c r="N25" s="13">
        <v>842.02099999999996</v>
      </c>
      <c r="O25" s="13">
        <v>808.02200000000005</v>
      </c>
      <c r="P25" s="13">
        <v>781.00900000000001</v>
      </c>
      <c r="Q25" s="13">
        <v>752.91200000000003</v>
      </c>
      <c r="R25" s="13">
        <v>714.36699999999996</v>
      </c>
      <c r="S25" s="13">
        <v>737.48400000000004</v>
      </c>
      <c r="T25" s="13">
        <v>703</v>
      </c>
      <c r="U25" s="13">
        <v>689</v>
      </c>
      <c r="V25" s="13">
        <v>666</v>
      </c>
      <c r="W25" s="13">
        <v>638</v>
      </c>
      <c r="X25" s="13">
        <v>633</v>
      </c>
      <c r="Y25" s="23">
        <v>614</v>
      </c>
      <c r="Z25" s="23">
        <v>569</v>
      </c>
      <c r="AA25" s="23">
        <v>567</v>
      </c>
      <c r="AB25" s="23">
        <v>551</v>
      </c>
      <c r="AC25" s="23">
        <v>556</v>
      </c>
      <c r="AD25" s="23">
        <v>521.74099999999999</v>
      </c>
      <c r="AE25" s="23">
        <v>524.35299999999995</v>
      </c>
      <c r="AF25" s="24">
        <v>522599</v>
      </c>
      <c r="AG25" s="24">
        <v>517354</v>
      </c>
      <c r="AH25" s="24">
        <v>493749</v>
      </c>
      <c r="AI25" s="24">
        <v>474128</v>
      </c>
    </row>
    <row r="26" spans="1:35">
      <c r="A26" s="66"/>
      <c r="B26" s="16" t="s">
        <v>63</v>
      </c>
      <c r="C26" s="13">
        <v>165.56200000000001</v>
      </c>
      <c r="D26" s="22">
        <v>204.56299999999999</v>
      </c>
      <c r="E26" s="22">
        <v>265.38799999999998</v>
      </c>
      <c r="F26" s="22">
        <v>273.96899999999999</v>
      </c>
      <c r="G26" s="22">
        <v>288.68900000000002</v>
      </c>
      <c r="H26" s="22">
        <v>319.17500000000001</v>
      </c>
      <c r="I26" s="13">
        <v>328.625</v>
      </c>
      <c r="J26" s="13">
        <v>315.50400000000002</v>
      </c>
      <c r="K26" s="13">
        <v>298.947</v>
      </c>
      <c r="L26" s="13">
        <v>340.46199999999999</v>
      </c>
      <c r="M26" s="13">
        <v>334.99700000000001</v>
      </c>
      <c r="N26" s="13">
        <v>357.37799999999999</v>
      </c>
      <c r="O26" s="13">
        <v>316.637</v>
      </c>
      <c r="P26" s="13">
        <v>327.68099999999998</v>
      </c>
      <c r="Q26" s="13">
        <v>327.98099999999999</v>
      </c>
      <c r="R26" s="13">
        <v>317.04199999999997</v>
      </c>
      <c r="S26" s="13">
        <v>337.68400000000003</v>
      </c>
      <c r="T26" s="13">
        <v>317</v>
      </c>
      <c r="U26" s="13">
        <v>302</v>
      </c>
      <c r="V26" s="13">
        <v>282</v>
      </c>
      <c r="W26" s="13">
        <v>307</v>
      </c>
      <c r="X26" s="13">
        <v>272</v>
      </c>
      <c r="Y26" s="23">
        <v>294</v>
      </c>
      <c r="Z26" s="23">
        <v>258</v>
      </c>
      <c r="AA26" s="23">
        <v>274</v>
      </c>
      <c r="AB26" s="23">
        <v>272</v>
      </c>
      <c r="AC26" s="23">
        <v>262</v>
      </c>
      <c r="AD26" s="23">
        <v>269.26</v>
      </c>
      <c r="AE26" s="23">
        <v>275.94400000000002</v>
      </c>
      <c r="AF26" s="24">
        <v>286857</v>
      </c>
      <c r="AG26" s="24">
        <v>260619</v>
      </c>
      <c r="AH26" s="24">
        <v>242503</v>
      </c>
      <c r="AI26" s="24">
        <v>247998</v>
      </c>
    </row>
    <row r="27" spans="1:35">
      <c r="A27" s="66"/>
      <c r="B27" s="16" t="s">
        <v>64</v>
      </c>
      <c r="C27" s="13">
        <v>36.57</v>
      </c>
      <c r="D27" s="22">
        <v>36.331000000000003</v>
      </c>
      <c r="E27" s="22">
        <v>36.024999999999999</v>
      </c>
      <c r="F27" s="22">
        <v>45.539000000000001</v>
      </c>
      <c r="G27" s="22">
        <v>34.228999999999999</v>
      </c>
      <c r="H27" s="22">
        <v>39.521999999999998</v>
      </c>
      <c r="I27" s="13">
        <v>39.604999999999997</v>
      </c>
      <c r="J27" s="13">
        <v>31.687999999999999</v>
      </c>
      <c r="K27" s="13">
        <v>33.829000000000001</v>
      </c>
      <c r="L27" s="13">
        <v>34.042999999999999</v>
      </c>
      <c r="M27" s="13">
        <v>31.788</v>
      </c>
      <c r="N27" s="13">
        <v>32.594999999999999</v>
      </c>
      <c r="O27" s="13">
        <v>29.55</v>
      </c>
      <c r="P27" s="13">
        <v>34.234000000000002</v>
      </c>
      <c r="Q27" s="13">
        <v>32.807000000000002</v>
      </c>
      <c r="R27" s="13">
        <v>28.422999999999998</v>
      </c>
      <c r="S27" s="13">
        <v>35.677</v>
      </c>
      <c r="T27" s="13">
        <v>36</v>
      </c>
      <c r="U27" s="13">
        <v>34</v>
      </c>
      <c r="V27" s="13">
        <v>26</v>
      </c>
      <c r="W27" s="13">
        <v>25</v>
      </c>
      <c r="X27" s="13">
        <v>24</v>
      </c>
      <c r="Y27" s="23">
        <v>23</v>
      </c>
      <c r="Z27" s="23">
        <v>19</v>
      </c>
      <c r="AA27" s="23">
        <v>13</v>
      </c>
      <c r="AB27" s="23">
        <v>12</v>
      </c>
      <c r="AC27" s="23">
        <v>12</v>
      </c>
      <c r="AD27" s="23">
        <v>12.914999999999999</v>
      </c>
      <c r="AE27" s="23">
        <v>13.215999999999999</v>
      </c>
      <c r="AF27" s="24">
        <v>12410</v>
      </c>
      <c r="AG27" s="24">
        <v>12697</v>
      </c>
      <c r="AH27" s="24">
        <v>12586</v>
      </c>
      <c r="AI27" s="24">
        <v>11214</v>
      </c>
    </row>
    <row r="28" spans="1:35">
      <c r="A28" s="66"/>
      <c r="B28" s="16" t="s">
        <v>65</v>
      </c>
      <c r="C28" s="17" t="s">
        <v>42</v>
      </c>
      <c r="D28" s="18" t="s">
        <v>42</v>
      </c>
      <c r="E28" s="18">
        <v>22.111999999999998</v>
      </c>
      <c r="F28" s="18"/>
      <c r="G28" s="18"/>
      <c r="H28" s="18"/>
      <c r="I28" s="17"/>
      <c r="J28" s="17">
        <v>29.137</v>
      </c>
      <c r="K28" s="17"/>
      <c r="L28" s="17"/>
      <c r="M28" s="17"/>
      <c r="N28" s="17"/>
      <c r="O28" s="17">
        <v>20.273</v>
      </c>
      <c r="P28" s="17"/>
      <c r="Q28" s="17"/>
      <c r="R28" s="17"/>
      <c r="S28" s="17"/>
      <c r="T28" s="17">
        <v>22.126000000000001</v>
      </c>
      <c r="U28" s="17"/>
      <c r="V28" s="17"/>
      <c r="W28" s="17"/>
      <c r="X28" s="17"/>
      <c r="Y28" s="19">
        <v>16.861999999999998</v>
      </c>
      <c r="Z28" s="19"/>
      <c r="AA28" s="19"/>
      <c r="AB28" s="19"/>
      <c r="AC28" s="19"/>
      <c r="AD28" s="19">
        <v>14.257</v>
      </c>
      <c r="AE28" s="19"/>
      <c r="AF28" s="20">
        <v>10.615</v>
      </c>
      <c r="AG28" s="20"/>
      <c r="AH28" s="20">
        <v>11.984999999999999</v>
      </c>
      <c r="AI28" s="20">
        <v>10.335000000000001</v>
      </c>
    </row>
    <row r="29" spans="1:35">
      <c r="A29" s="66"/>
      <c r="B29" s="16" t="s">
        <v>66</v>
      </c>
      <c r="C29" s="13">
        <v>58.2</v>
      </c>
      <c r="D29" s="22">
        <v>59.343000000000004</v>
      </c>
      <c r="E29" s="22">
        <v>52.015000000000001</v>
      </c>
      <c r="F29" s="22">
        <v>52.658000000000001</v>
      </c>
      <c r="G29" s="22">
        <v>51.668999999999997</v>
      </c>
      <c r="H29" s="22">
        <v>46.494</v>
      </c>
      <c r="I29" s="13">
        <v>42.816000000000003</v>
      </c>
      <c r="J29" s="13">
        <v>45.963999999999999</v>
      </c>
      <c r="K29" s="13">
        <v>45.215000000000003</v>
      </c>
      <c r="L29" s="13">
        <v>43.944000000000003</v>
      </c>
      <c r="M29" s="13">
        <v>38.040999999999997</v>
      </c>
      <c r="N29" s="13">
        <v>38.911000000000001</v>
      </c>
      <c r="O29" s="13">
        <v>36.317</v>
      </c>
      <c r="P29" s="13">
        <v>35.405000000000001</v>
      </c>
      <c r="Q29" s="13">
        <v>34.588000000000001</v>
      </c>
      <c r="R29" s="13">
        <v>36.033999999999999</v>
      </c>
      <c r="S29" s="13">
        <v>35.921999999999997</v>
      </c>
      <c r="T29" s="13">
        <v>36</v>
      </c>
      <c r="U29" s="13">
        <v>33</v>
      </c>
      <c r="V29" s="13">
        <v>29</v>
      </c>
      <c r="W29" s="13">
        <v>29</v>
      </c>
      <c r="X29" s="13">
        <v>29</v>
      </c>
      <c r="Y29" s="23">
        <v>31</v>
      </c>
      <c r="Z29" s="23">
        <v>27</v>
      </c>
      <c r="AA29" s="23">
        <v>26</v>
      </c>
      <c r="AB29" s="23">
        <v>26</v>
      </c>
      <c r="AC29" s="23">
        <v>25</v>
      </c>
      <c r="AD29" s="23">
        <v>24.952000000000002</v>
      </c>
      <c r="AE29" s="23">
        <v>22.111999999999998</v>
      </c>
      <c r="AF29" s="24">
        <v>24715</v>
      </c>
      <c r="AG29" s="24">
        <v>19901</v>
      </c>
      <c r="AH29" s="24">
        <v>22147</v>
      </c>
      <c r="AI29" s="24">
        <v>20537</v>
      </c>
    </row>
    <row r="30" spans="1:35">
      <c r="A30" s="66"/>
      <c r="B30" s="16" t="s">
        <v>67</v>
      </c>
      <c r="C30" s="13">
        <v>61.085999999999999</v>
      </c>
      <c r="D30" s="22">
        <v>57.938000000000002</v>
      </c>
      <c r="E30" s="22">
        <v>56.927999999999997</v>
      </c>
      <c r="F30" s="22">
        <v>63.369</v>
      </c>
      <c r="G30" s="22">
        <v>57.735999999999997</v>
      </c>
      <c r="H30" s="22">
        <v>56.097999999999999</v>
      </c>
      <c r="I30" s="13">
        <v>57.645000000000003</v>
      </c>
      <c r="J30" s="13">
        <v>50.994999999999997</v>
      </c>
      <c r="K30" s="13">
        <v>44.395000000000003</v>
      </c>
      <c r="L30" s="13">
        <v>49.585999999999999</v>
      </c>
      <c r="M30" s="13">
        <v>42.838000000000001</v>
      </c>
      <c r="N30" s="13">
        <v>42.869</v>
      </c>
      <c r="O30" s="13">
        <v>41.682000000000002</v>
      </c>
      <c r="P30" s="13">
        <v>42.755000000000003</v>
      </c>
      <c r="Q30" s="13">
        <v>40.386000000000003</v>
      </c>
      <c r="R30" s="13">
        <v>36.738999999999997</v>
      </c>
      <c r="S30" s="13">
        <v>32.551000000000002</v>
      </c>
      <c r="T30" s="13">
        <v>34</v>
      </c>
      <c r="U30" s="13">
        <v>32</v>
      </c>
      <c r="V30" s="13">
        <v>30</v>
      </c>
      <c r="W30" s="13">
        <v>30</v>
      </c>
      <c r="X30" s="13">
        <v>26</v>
      </c>
      <c r="Y30" s="23">
        <v>26</v>
      </c>
      <c r="Z30" s="23">
        <v>24</v>
      </c>
      <c r="AA30" s="23">
        <v>23</v>
      </c>
      <c r="AB30" s="23">
        <v>23</v>
      </c>
      <c r="AC30" s="23">
        <v>24</v>
      </c>
      <c r="AD30" s="23">
        <v>20.277999999999999</v>
      </c>
      <c r="AE30" s="23">
        <v>19.266999999999999</v>
      </c>
      <c r="AF30" s="24">
        <v>20813</v>
      </c>
      <c r="AG30" s="24">
        <v>19268</v>
      </c>
      <c r="AH30" s="24">
        <v>18777</v>
      </c>
      <c r="AI30" s="24">
        <v>17692</v>
      </c>
    </row>
    <row r="31" spans="1:35">
      <c r="A31" s="66"/>
      <c r="B31" s="16" t="s">
        <v>68</v>
      </c>
      <c r="C31" s="13"/>
      <c r="D31" s="22">
        <v>116.423</v>
      </c>
      <c r="E31" s="22">
        <v>108.187</v>
      </c>
      <c r="F31" s="22">
        <v>145.542</v>
      </c>
      <c r="G31" s="22">
        <v>154.38</v>
      </c>
      <c r="H31" s="22">
        <v>136.40700000000001</v>
      </c>
      <c r="I31" s="13">
        <v>129.90700000000001</v>
      </c>
      <c r="J31" s="13">
        <v>131.98500000000001</v>
      </c>
      <c r="K31" s="13">
        <v>115.16200000000001</v>
      </c>
      <c r="L31" s="13">
        <v>120.578</v>
      </c>
      <c r="M31" s="13">
        <v>110.366</v>
      </c>
      <c r="N31" s="13">
        <v>113.76600000000001</v>
      </c>
      <c r="O31" s="13">
        <v>97.31</v>
      </c>
      <c r="P31" s="13">
        <v>100.593</v>
      </c>
      <c r="Q31" s="13">
        <v>98.078000000000003</v>
      </c>
      <c r="R31" s="13">
        <v>99.32</v>
      </c>
      <c r="S31" s="13">
        <v>97.055000000000007</v>
      </c>
      <c r="T31" s="13">
        <v>99</v>
      </c>
      <c r="U31" s="13">
        <v>99</v>
      </c>
      <c r="V31" s="13">
        <v>92</v>
      </c>
      <c r="W31" s="13">
        <v>91</v>
      </c>
      <c r="X31" s="13">
        <v>91</v>
      </c>
      <c r="Y31" s="23">
        <v>91</v>
      </c>
      <c r="Z31" s="23">
        <v>82</v>
      </c>
      <c r="AA31" s="23">
        <v>88</v>
      </c>
      <c r="AB31" s="23">
        <v>96</v>
      </c>
      <c r="AC31" s="23">
        <v>88</v>
      </c>
      <c r="AD31" s="23">
        <v>76.144000000000005</v>
      </c>
      <c r="AE31" s="23">
        <v>73.132000000000005</v>
      </c>
      <c r="AF31" s="24">
        <v>83988</v>
      </c>
      <c r="AG31" s="24">
        <v>82247</v>
      </c>
      <c r="AH31" s="24">
        <v>85423</v>
      </c>
      <c r="AI31" s="24">
        <v>77015</v>
      </c>
    </row>
    <row r="32" spans="1:35">
      <c r="A32" s="67"/>
      <c r="B32" s="16" t="s">
        <v>69</v>
      </c>
      <c r="C32" s="13">
        <v>167.80500000000001</v>
      </c>
      <c r="D32" s="22">
        <v>172.964</v>
      </c>
      <c r="E32" s="22">
        <v>178.37100000000001</v>
      </c>
      <c r="F32" s="22">
        <v>189.54599999999999</v>
      </c>
      <c r="G32" s="22">
        <v>183.27799999999999</v>
      </c>
      <c r="H32" s="22">
        <v>188.38399999999999</v>
      </c>
      <c r="I32" s="29">
        <v>192.38300000000001</v>
      </c>
      <c r="J32" s="29">
        <v>177.60900000000001</v>
      </c>
      <c r="K32" s="29">
        <v>161.774</v>
      </c>
      <c r="L32" s="29">
        <v>181.458</v>
      </c>
      <c r="M32" s="29">
        <v>170.26900000000001</v>
      </c>
      <c r="N32" s="29">
        <v>181.511</v>
      </c>
      <c r="O32" s="29">
        <v>183.69399999999999</v>
      </c>
      <c r="P32" s="29">
        <v>179.869</v>
      </c>
      <c r="Q32" s="29">
        <v>184.636</v>
      </c>
      <c r="R32" s="29">
        <v>178.07400000000001</v>
      </c>
      <c r="S32" s="29">
        <v>186.863</v>
      </c>
      <c r="T32" s="29">
        <v>189</v>
      </c>
      <c r="U32" s="29">
        <v>182</v>
      </c>
      <c r="V32" s="29">
        <v>178</v>
      </c>
      <c r="W32" s="29">
        <v>174</v>
      </c>
      <c r="X32" s="29">
        <v>179</v>
      </c>
      <c r="Y32" s="30">
        <v>175</v>
      </c>
      <c r="Z32" s="30">
        <v>166</v>
      </c>
      <c r="AA32" s="30">
        <v>166</v>
      </c>
      <c r="AB32" s="30">
        <v>162</v>
      </c>
      <c r="AC32" s="30">
        <v>156</v>
      </c>
      <c r="AD32" s="30">
        <v>151.988</v>
      </c>
      <c r="AE32" s="30">
        <v>159.19399999999999</v>
      </c>
      <c r="AF32" s="31">
        <v>164371</v>
      </c>
      <c r="AG32" s="31">
        <v>160960</v>
      </c>
      <c r="AH32" s="31">
        <v>164297</v>
      </c>
      <c r="AI32" s="31">
        <v>153987</v>
      </c>
    </row>
    <row r="33" spans="1:35">
      <c r="A33" s="32" t="s">
        <v>2</v>
      </c>
      <c r="B33" s="10" t="s">
        <v>70</v>
      </c>
      <c r="C33" s="11">
        <f t="shared" ref="C33:H33" si="0">C60</f>
        <v>144.99700000000001</v>
      </c>
      <c r="D33" s="11">
        <f t="shared" si="0"/>
        <v>191.96299999999999</v>
      </c>
      <c r="E33" s="11">
        <f t="shared" si="0"/>
        <v>187.322</v>
      </c>
      <c r="F33" s="11">
        <f t="shared" si="0"/>
        <v>209.977</v>
      </c>
      <c r="G33" s="11">
        <f t="shared" si="0"/>
        <v>213.80199999999999</v>
      </c>
      <c r="H33" s="11">
        <f t="shared" si="0"/>
        <v>222.54400000000001</v>
      </c>
      <c r="I33" s="13">
        <f>I60</f>
        <v>214.714</v>
      </c>
      <c r="J33" s="13">
        <f>J60</f>
        <v>207.541</v>
      </c>
      <c r="K33" s="13">
        <f t="shared" ref="K33:R33" si="1">K60</f>
        <v>196.81899999999999</v>
      </c>
      <c r="L33" s="13">
        <f t="shared" si="1"/>
        <v>200.65899999999999</v>
      </c>
      <c r="M33" s="13">
        <f t="shared" si="1"/>
        <v>194.095</v>
      </c>
      <c r="N33" s="13">
        <f t="shared" si="1"/>
        <v>189.042</v>
      </c>
      <c r="O33" s="13">
        <f>O60</f>
        <v>187.76</v>
      </c>
      <c r="P33" s="13">
        <f t="shared" si="1"/>
        <v>202.98500000000001</v>
      </c>
      <c r="Q33" s="13">
        <f t="shared" si="1"/>
        <v>188.71799999999999</v>
      </c>
      <c r="R33" s="13">
        <f t="shared" si="1"/>
        <v>173.63300000000001</v>
      </c>
      <c r="S33" s="13">
        <f>S60</f>
        <v>190.06899999999999</v>
      </c>
      <c r="T33" s="13">
        <v>202</v>
      </c>
      <c r="U33" s="13">
        <v>203</v>
      </c>
      <c r="V33" s="11">
        <v>197</v>
      </c>
      <c r="W33" s="11">
        <v>192</v>
      </c>
      <c r="X33" s="11">
        <v>183</v>
      </c>
      <c r="Y33" s="14">
        <v>177</v>
      </c>
      <c r="Z33" s="14">
        <v>174</v>
      </c>
      <c r="AA33" s="14">
        <v>162</v>
      </c>
      <c r="AB33" s="14">
        <v>171</v>
      </c>
      <c r="AC33" s="14">
        <v>158</v>
      </c>
      <c r="AD33" s="14">
        <v>166.88900000000001</v>
      </c>
      <c r="AE33" s="14">
        <v>172.45099999999999</v>
      </c>
      <c r="AF33" s="15">
        <v>143052</v>
      </c>
      <c r="AG33" s="33">
        <v>155298</v>
      </c>
      <c r="AH33" s="24">
        <v>152058</v>
      </c>
      <c r="AI33" s="24">
        <v>135907</v>
      </c>
    </row>
    <row r="34" spans="1:35">
      <c r="A34" s="34" t="s">
        <v>71</v>
      </c>
      <c r="B34" s="16" t="s">
        <v>72</v>
      </c>
      <c r="C34" s="13">
        <f t="shared" ref="C34:H34" si="2">C67</f>
        <v>1137.028</v>
      </c>
      <c r="D34" s="13">
        <f t="shared" si="2"/>
        <v>884.08399999999995</v>
      </c>
      <c r="E34" s="13">
        <f t="shared" si="2"/>
        <v>788.23699999999997</v>
      </c>
      <c r="F34" s="13">
        <f t="shared" si="2"/>
        <v>829.97299999999996</v>
      </c>
      <c r="G34" s="13">
        <f t="shared" si="2"/>
        <v>838.04399999999998</v>
      </c>
      <c r="H34" s="13">
        <f t="shared" si="2"/>
        <v>773.65800000000002</v>
      </c>
      <c r="I34" s="13">
        <f>I67</f>
        <v>736.41</v>
      </c>
      <c r="J34" s="13">
        <f>J67</f>
        <v>739.30499999999995</v>
      </c>
      <c r="K34" s="13">
        <f t="shared" ref="K34:R34" si="3">K67</f>
        <v>661.95899999999995</v>
      </c>
      <c r="L34" s="13">
        <f t="shared" si="3"/>
        <v>724.89800000000002</v>
      </c>
      <c r="M34" s="13">
        <f t="shared" si="3"/>
        <v>614.07500000000005</v>
      </c>
      <c r="N34" s="13">
        <f t="shared" si="3"/>
        <v>643.83600000000001</v>
      </c>
      <c r="O34" s="13">
        <f>O67</f>
        <v>626.85</v>
      </c>
      <c r="P34" s="13">
        <f t="shared" si="3"/>
        <v>634.08000000000004</v>
      </c>
      <c r="Q34" s="13">
        <f t="shared" si="3"/>
        <v>608.48199999999997</v>
      </c>
      <c r="R34" s="13">
        <f t="shared" si="3"/>
        <v>585.99699999999996</v>
      </c>
      <c r="S34" s="13">
        <f>S67</f>
        <v>579.54499999999996</v>
      </c>
      <c r="T34" s="13">
        <v>574</v>
      </c>
      <c r="U34" s="13">
        <v>566</v>
      </c>
      <c r="V34" s="13">
        <v>508</v>
      </c>
      <c r="W34" s="13">
        <v>472</v>
      </c>
      <c r="X34" s="13">
        <v>443</v>
      </c>
      <c r="Y34" s="23">
        <v>441</v>
      </c>
      <c r="Z34" s="23">
        <v>396</v>
      </c>
      <c r="AA34" s="23">
        <v>393</v>
      </c>
      <c r="AB34" s="23">
        <v>380</v>
      </c>
      <c r="AC34" s="23">
        <v>366</v>
      </c>
      <c r="AD34" s="23">
        <v>348.26499999999999</v>
      </c>
      <c r="AE34" s="23">
        <v>339.03100000000001</v>
      </c>
      <c r="AF34" s="24">
        <v>357031</v>
      </c>
      <c r="AG34" s="35">
        <v>345158</v>
      </c>
      <c r="AH34" s="24">
        <v>351055</v>
      </c>
      <c r="AI34" s="24">
        <v>302519</v>
      </c>
    </row>
    <row r="35" spans="1:35">
      <c r="A35" s="34" t="s">
        <v>73</v>
      </c>
      <c r="B35" s="16" t="s">
        <v>74</v>
      </c>
      <c r="C35" s="13">
        <f t="shared" ref="C35:H35" si="4">C62</f>
        <v>215.39400000000001</v>
      </c>
      <c r="D35" s="13">
        <f t="shared" si="4"/>
        <v>297.16899999999998</v>
      </c>
      <c r="E35" s="13">
        <f t="shared" si="4"/>
        <v>372.82499999999999</v>
      </c>
      <c r="F35" s="13">
        <f t="shared" si="4"/>
        <v>382.738</v>
      </c>
      <c r="G35" s="13">
        <f t="shared" si="4"/>
        <v>396.55199999999996</v>
      </c>
      <c r="H35" s="13">
        <f t="shared" si="4"/>
        <v>383.35900000000004</v>
      </c>
      <c r="I35" s="13">
        <f>I62</f>
        <v>406.05399999999997</v>
      </c>
      <c r="J35" s="13">
        <f>J62</f>
        <v>405.20100000000002</v>
      </c>
      <c r="K35" s="13">
        <f t="shared" ref="K35:R35" si="5">K62</f>
        <v>362.97900000000004</v>
      </c>
      <c r="L35" s="13">
        <f t="shared" si="5"/>
        <v>358.47900000000004</v>
      </c>
      <c r="M35" s="13">
        <f t="shared" si="5"/>
        <v>344.71600000000001</v>
      </c>
      <c r="N35" s="13">
        <f t="shared" si="5"/>
        <v>362.29599999999999</v>
      </c>
      <c r="O35" s="13">
        <f>O62</f>
        <v>322.536</v>
      </c>
      <c r="P35" s="13">
        <f t="shared" si="5"/>
        <v>319.40500000000003</v>
      </c>
      <c r="Q35" s="13">
        <f t="shared" si="5"/>
        <v>310.46100000000001</v>
      </c>
      <c r="R35" s="13">
        <f t="shared" si="5"/>
        <v>284.322</v>
      </c>
      <c r="S35" s="13">
        <f>S62</f>
        <v>271.71500000000003</v>
      </c>
      <c r="T35" s="13">
        <f>T62</f>
        <v>261.49099999999999</v>
      </c>
      <c r="U35" s="13">
        <v>248</v>
      </c>
      <c r="V35" s="13">
        <f>290-70</f>
        <v>220</v>
      </c>
      <c r="W35" s="13">
        <v>206</v>
      </c>
      <c r="X35" s="13">
        <v>194</v>
      </c>
      <c r="Y35" s="23">
        <v>195</v>
      </c>
      <c r="Z35" s="23">
        <v>166</v>
      </c>
      <c r="AA35" s="23">
        <v>173</v>
      </c>
      <c r="AB35" s="23">
        <v>155</v>
      </c>
      <c r="AC35" s="23">
        <v>148</v>
      </c>
      <c r="AD35" s="23">
        <v>140.626</v>
      </c>
      <c r="AE35" s="23">
        <v>133.017</v>
      </c>
      <c r="AF35" s="36">
        <v>135543</v>
      </c>
      <c r="AG35" s="35">
        <v>125455</v>
      </c>
      <c r="AH35" s="24">
        <v>126483</v>
      </c>
      <c r="AI35" s="37">
        <v>113</v>
      </c>
    </row>
    <row r="36" spans="1:35">
      <c r="A36" s="38"/>
      <c r="B36" s="25" t="s">
        <v>75</v>
      </c>
      <c r="C36" s="13">
        <f t="shared" ref="C36:H36" si="6">C61</f>
        <v>29.274000000000001</v>
      </c>
      <c r="D36" s="13">
        <f t="shared" si="6"/>
        <v>48.796999999999997</v>
      </c>
      <c r="E36" s="13">
        <f t="shared" si="6"/>
        <v>72.781999999999996</v>
      </c>
      <c r="F36" s="13">
        <f t="shared" si="6"/>
        <v>75.373000000000005</v>
      </c>
      <c r="G36" s="13">
        <f t="shared" si="6"/>
        <v>80.474999999999994</v>
      </c>
      <c r="H36" s="13">
        <f t="shared" si="6"/>
        <v>87.013000000000005</v>
      </c>
      <c r="I36" s="13">
        <f>I61</f>
        <v>97.281000000000006</v>
      </c>
      <c r="J36" s="13">
        <f>J61</f>
        <v>111.101</v>
      </c>
      <c r="K36" s="13">
        <f t="shared" ref="K36:R36" si="7">K61</f>
        <v>87.956999999999994</v>
      </c>
      <c r="L36" s="13">
        <f t="shared" si="7"/>
        <v>92.272000000000006</v>
      </c>
      <c r="M36" s="13">
        <f t="shared" si="7"/>
        <v>82.308999999999997</v>
      </c>
      <c r="N36" s="13">
        <f t="shared" si="7"/>
        <v>91.231999999999999</v>
      </c>
      <c r="O36" s="13">
        <f>O61</f>
        <v>86.953000000000003</v>
      </c>
      <c r="P36" s="13">
        <f t="shared" si="7"/>
        <v>89.658000000000001</v>
      </c>
      <c r="Q36" s="13">
        <f t="shared" si="7"/>
        <v>91.540999999999997</v>
      </c>
      <c r="R36" s="13">
        <f t="shared" si="7"/>
        <v>83.295000000000002</v>
      </c>
      <c r="S36" s="13">
        <f>S61</f>
        <v>77.048000000000002</v>
      </c>
      <c r="T36" s="13">
        <v>77</v>
      </c>
      <c r="U36" s="13">
        <v>76</v>
      </c>
      <c r="V36" s="29">
        <v>70</v>
      </c>
      <c r="W36" s="29">
        <v>63</v>
      </c>
      <c r="X36" s="29">
        <v>60</v>
      </c>
      <c r="Y36" s="30">
        <v>58</v>
      </c>
      <c r="Z36" s="30">
        <v>49</v>
      </c>
      <c r="AA36" s="30">
        <v>43</v>
      </c>
      <c r="AB36" s="30">
        <v>40</v>
      </c>
      <c r="AC36" s="30">
        <v>36</v>
      </c>
      <c r="AD36" s="30">
        <v>40.698999999999998</v>
      </c>
      <c r="AE36" s="30">
        <v>37.167999999999999</v>
      </c>
      <c r="AF36" s="31">
        <v>35227</v>
      </c>
      <c r="AG36" s="39">
        <v>33766</v>
      </c>
      <c r="AH36" s="24">
        <v>31090</v>
      </c>
      <c r="AI36" s="24">
        <v>26638</v>
      </c>
    </row>
    <row r="37" spans="1:35">
      <c r="A37" s="65" t="s">
        <v>76</v>
      </c>
      <c r="B37" s="16" t="s">
        <v>77</v>
      </c>
      <c r="C37" s="11">
        <v>1022.239</v>
      </c>
      <c r="D37" s="12">
        <v>1145.354</v>
      </c>
      <c r="E37" s="12">
        <v>1278.519</v>
      </c>
      <c r="F37" s="12">
        <v>1327.652</v>
      </c>
      <c r="G37" s="12">
        <v>1304.085</v>
      </c>
      <c r="H37" s="12">
        <v>1352.6</v>
      </c>
      <c r="I37" s="11">
        <v>1338.3340000000001</v>
      </c>
      <c r="J37" s="11">
        <v>1298.9190000000001</v>
      </c>
      <c r="K37" s="11">
        <v>1314.41</v>
      </c>
      <c r="L37" s="11">
        <v>1358.933</v>
      </c>
      <c r="M37" s="11">
        <v>1347.7909999999999</v>
      </c>
      <c r="N37" s="11">
        <v>1289.9459999999999</v>
      </c>
      <c r="O37" s="11">
        <v>1354.491</v>
      </c>
      <c r="P37" s="11">
        <v>1340.067</v>
      </c>
      <c r="Q37" s="11">
        <v>1317.3009999999999</v>
      </c>
      <c r="R37" s="11">
        <v>1267.3030000000001</v>
      </c>
      <c r="S37" s="11">
        <v>1283.604</v>
      </c>
      <c r="T37" s="11">
        <v>1270</v>
      </c>
      <c r="U37" s="11">
        <v>1275</v>
      </c>
      <c r="V37" s="11">
        <v>1250</v>
      </c>
      <c r="W37" s="11">
        <v>1231</v>
      </c>
      <c r="X37" s="11">
        <v>1158</v>
      </c>
      <c r="Y37" s="14">
        <v>1164</v>
      </c>
      <c r="Z37" s="14">
        <v>1151</v>
      </c>
      <c r="AA37" s="14">
        <v>1092</v>
      </c>
      <c r="AB37" s="14">
        <v>1097</v>
      </c>
      <c r="AC37" s="14">
        <v>1081</v>
      </c>
      <c r="AD37" s="14">
        <v>1034.884</v>
      </c>
      <c r="AE37" s="14">
        <v>1048.8430000000001</v>
      </c>
      <c r="AF37" s="15">
        <v>1014627</v>
      </c>
      <c r="AG37" s="15">
        <v>1032963</v>
      </c>
      <c r="AH37" s="15">
        <v>1044020</v>
      </c>
      <c r="AI37" s="15">
        <v>1001249</v>
      </c>
    </row>
    <row r="38" spans="1:35">
      <c r="A38" s="66"/>
      <c r="B38" s="16" t="s">
        <v>78</v>
      </c>
      <c r="C38" s="13">
        <v>133.102</v>
      </c>
      <c r="D38" s="22">
        <v>152.809</v>
      </c>
      <c r="E38" s="22">
        <v>158</v>
      </c>
      <c r="F38" s="22">
        <v>169.18299999999999</v>
      </c>
      <c r="G38" s="22">
        <v>158.17699999999999</v>
      </c>
      <c r="H38" s="22">
        <v>152.61199999999999</v>
      </c>
      <c r="I38" s="13">
        <v>158.977</v>
      </c>
      <c r="J38" s="13">
        <v>142.88300000000001</v>
      </c>
      <c r="K38" s="13">
        <v>132.434</v>
      </c>
      <c r="L38" s="13">
        <v>147.22999999999999</v>
      </c>
      <c r="M38" s="13">
        <v>149.36500000000001</v>
      </c>
      <c r="N38" s="13">
        <v>134.61199999999999</v>
      </c>
      <c r="O38" s="13">
        <v>136.62899999999999</v>
      </c>
      <c r="P38" s="13">
        <v>139.285</v>
      </c>
      <c r="Q38" s="13">
        <v>141.65700000000001</v>
      </c>
      <c r="R38" s="13">
        <v>119.572</v>
      </c>
      <c r="S38" s="13">
        <v>130.34200000000001</v>
      </c>
      <c r="T38" s="13">
        <v>130</v>
      </c>
      <c r="U38" s="13">
        <v>129</v>
      </c>
      <c r="V38" s="13">
        <v>128</v>
      </c>
      <c r="W38" s="13">
        <v>128</v>
      </c>
      <c r="X38" s="13">
        <v>105</v>
      </c>
      <c r="Y38" s="23">
        <v>106</v>
      </c>
      <c r="Z38" s="23">
        <v>105</v>
      </c>
      <c r="AA38" s="23">
        <v>100</v>
      </c>
      <c r="AB38" s="23">
        <v>101</v>
      </c>
      <c r="AC38" s="23">
        <v>99</v>
      </c>
      <c r="AD38" s="23">
        <v>89.501999999999995</v>
      </c>
      <c r="AE38" s="23">
        <v>87.896000000000001</v>
      </c>
      <c r="AF38" s="24">
        <v>81969</v>
      </c>
      <c r="AG38" s="24">
        <v>81112</v>
      </c>
      <c r="AH38" s="24">
        <v>83001</v>
      </c>
      <c r="AI38" s="24">
        <v>79848</v>
      </c>
    </row>
    <row r="39" spans="1:35">
      <c r="A39" s="66"/>
      <c r="B39" s="16" t="s">
        <v>79</v>
      </c>
      <c r="C39" s="22">
        <f>C69+C70</f>
        <v>467.13599999999997</v>
      </c>
      <c r="D39" s="22">
        <f>D69+D70</f>
        <v>613.80100000000004</v>
      </c>
      <c r="E39" s="22">
        <v>729.01</v>
      </c>
      <c r="F39" s="22">
        <v>726.18100000000004</v>
      </c>
      <c r="G39" s="22">
        <v>752.9</v>
      </c>
      <c r="H39" s="22">
        <v>769.19899999999996</v>
      </c>
      <c r="I39" s="13">
        <v>770.51700000000005</v>
      </c>
      <c r="J39" s="13">
        <v>753.99</v>
      </c>
      <c r="K39" s="13">
        <v>777.71600000000001</v>
      </c>
      <c r="L39" s="13">
        <v>800.61800000000005</v>
      </c>
      <c r="M39" s="13">
        <v>826.32299999999998</v>
      </c>
      <c r="N39" s="13">
        <v>799.94200000000001</v>
      </c>
      <c r="O39" s="13">
        <v>801.26300000000003</v>
      </c>
      <c r="P39" s="13">
        <v>805.86800000000005</v>
      </c>
      <c r="Q39" s="13">
        <v>825.38300000000004</v>
      </c>
      <c r="R39" s="13">
        <v>782.14099999999996</v>
      </c>
      <c r="S39" s="13">
        <v>777.64200000000005</v>
      </c>
      <c r="T39" s="13">
        <v>787</v>
      </c>
      <c r="U39" s="13">
        <v>781</v>
      </c>
      <c r="V39" s="13">
        <v>778</v>
      </c>
      <c r="W39" s="13">
        <v>758</v>
      </c>
      <c r="X39" s="13">
        <v>759</v>
      </c>
      <c r="Y39" s="23">
        <v>707</v>
      </c>
      <c r="Z39" s="23">
        <v>687</v>
      </c>
      <c r="AA39" s="23">
        <v>723</v>
      </c>
      <c r="AB39" s="23">
        <v>683</v>
      </c>
      <c r="AC39" s="23">
        <v>689</v>
      </c>
      <c r="AD39" s="23">
        <v>665.13400000000001</v>
      </c>
      <c r="AE39" s="23">
        <v>676.51099999999997</v>
      </c>
      <c r="AF39" s="24">
        <v>673511</v>
      </c>
      <c r="AG39" s="24">
        <v>660094</v>
      </c>
      <c r="AH39" s="24">
        <v>681888</v>
      </c>
      <c r="AI39" s="24">
        <v>652458</v>
      </c>
    </row>
    <row r="40" spans="1:35">
      <c r="A40" s="66"/>
      <c r="B40" s="16" t="s">
        <v>80</v>
      </c>
      <c r="C40" s="13">
        <v>155.739</v>
      </c>
      <c r="D40" s="22">
        <v>172.48400000000001</v>
      </c>
      <c r="E40" s="22">
        <v>215.71799999999999</v>
      </c>
      <c r="F40" s="22">
        <v>205.214</v>
      </c>
      <c r="G40" s="22">
        <v>213.73400000000001</v>
      </c>
      <c r="H40" s="22">
        <v>212.31200000000001</v>
      </c>
      <c r="I40" s="13">
        <v>221.01900000000001</v>
      </c>
      <c r="J40" s="13">
        <v>227.19800000000001</v>
      </c>
      <c r="K40" s="13">
        <v>205.18899999999999</v>
      </c>
      <c r="L40" s="13">
        <v>217.25800000000001</v>
      </c>
      <c r="M40" s="13">
        <v>218.37200000000001</v>
      </c>
      <c r="N40" s="13">
        <v>228.34899999999999</v>
      </c>
      <c r="O40" s="13">
        <v>216.99100000000001</v>
      </c>
      <c r="P40" s="13">
        <v>213.16200000000001</v>
      </c>
      <c r="Q40" s="13">
        <v>211.608</v>
      </c>
      <c r="R40" s="13">
        <v>191.005</v>
      </c>
      <c r="S40" s="13">
        <v>192.82900000000001</v>
      </c>
      <c r="T40" s="13">
        <v>187</v>
      </c>
      <c r="U40" s="13">
        <v>178</v>
      </c>
      <c r="V40" s="13">
        <v>170</v>
      </c>
      <c r="W40" s="13">
        <v>166</v>
      </c>
      <c r="X40" s="13">
        <v>175</v>
      </c>
      <c r="Y40" s="23">
        <v>166</v>
      </c>
      <c r="Z40" s="23">
        <v>153</v>
      </c>
      <c r="AA40" s="23">
        <v>151</v>
      </c>
      <c r="AB40" s="23">
        <v>149</v>
      </c>
      <c r="AC40" s="23">
        <v>149</v>
      </c>
      <c r="AD40" s="23">
        <v>143.441</v>
      </c>
      <c r="AE40" s="23">
        <v>132.38399999999999</v>
      </c>
      <c r="AF40" s="24">
        <v>135995</v>
      </c>
      <c r="AG40" s="24">
        <v>136688</v>
      </c>
      <c r="AH40" s="24">
        <v>127229</v>
      </c>
      <c r="AI40" s="24">
        <v>126311</v>
      </c>
    </row>
    <row r="41" spans="1:35">
      <c r="A41" s="66"/>
      <c r="B41" s="16" t="s">
        <v>81</v>
      </c>
      <c r="C41" s="13">
        <v>73.055000000000007</v>
      </c>
      <c r="D41" s="22">
        <v>70.197000000000003</v>
      </c>
      <c r="E41" s="22">
        <v>86.878</v>
      </c>
      <c r="F41" s="22">
        <v>80.125</v>
      </c>
      <c r="G41" s="22">
        <v>75.691000000000003</v>
      </c>
      <c r="H41" s="22">
        <v>71.903999999999996</v>
      </c>
      <c r="I41" s="13">
        <v>57.558</v>
      </c>
      <c r="J41" s="13">
        <v>76.165000000000006</v>
      </c>
      <c r="K41" s="13">
        <v>76.912999999999997</v>
      </c>
      <c r="L41" s="13">
        <v>66.403000000000006</v>
      </c>
      <c r="M41" s="13">
        <v>43.829000000000001</v>
      </c>
      <c r="N41" s="13">
        <v>64.290000000000006</v>
      </c>
      <c r="O41" s="13">
        <v>76.73</v>
      </c>
      <c r="P41" s="13">
        <v>62.975999999999999</v>
      </c>
      <c r="Q41" s="13">
        <v>57.578000000000003</v>
      </c>
      <c r="R41" s="13">
        <v>62.395000000000003</v>
      </c>
      <c r="S41" s="13">
        <v>60.988999999999997</v>
      </c>
      <c r="T41" s="13">
        <v>64</v>
      </c>
      <c r="U41" s="13">
        <v>65</v>
      </c>
      <c r="V41" s="13">
        <v>62</v>
      </c>
      <c r="W41" s="13">
        <v>55</v>
      </c>
      <c r="X41" s="13">
        <v>49</v>
      </c>
      <c r="Y41" s="23">
        <v>57</v>
      </c>
      <c r="Z41" s="23">
        <v>54</v>
      </c>
      <c r="AA41" s="23">
        <v>51</v>
      </c>
      <c r="AB41" s="23">
        <v>55</v>
      </c>
      <c r="AC41" s="23">
        <v>60</v>
      </c>
      <c r="AD41" s="23">
        <v>51.929000000000002</v>
      </c>
      <c r="AE41" s="23">
        <v>52.345999999999997</v>
      </c>
      <c r="AF41" s="24">
        <v>49939</v>
      </c>
      <c r="AG41" s="24">
        <v>57076</v>
      </c>
      <c r="AH41" s="24">
        <v>51279</v>
      </c>
      <c r="AI41" s="24">
        <v>43106</v>
      </c>
    </row>
    <row r="42" spans="1:35">
      <c r="A42" s="66"/>
      <c r="B42" s="16" t="s">
        <v>82</v>
      </c>
      <c r="C42" s="13">
        <v>184.27500000000001</v>
      </c>
      <c r="D42" s="22">
        <v>277.90100000000001</v>
      </c>
      <c r="E42" s="22">
        <v>232.22200000000001</v>
      </c>
      <c r="F42" s="22">
        <v>243.32599999999999</v>
      </c>
      <c r="G42" s="22">
        <v>246.06899999999999</v>
      </c>
      <c r="H42" s="22">
        <v>242.46299999999999</v>
      </c>
      <c r="I42" s="13">
        <v>221.15700000000001</v>
      </c>
      <c r="J42" s="13">
        <v>178.92400000000001</v>
      </c>
      <c r="K42" s="13">
        <v>192.03899999999999</v>
      </c>
      <c r="L42" s="13">
        <v>201.285</v>
      </c>
      <c r="M42" s="13">
        <v>163.38999999999999</v>
      </c>
      <c r="N42" s="13">
        <v>163.249</v>
      </c>
      <c r="O42" s="13">
        <v>165.976</v>
      </c>
      <c r="P42" s="13">
        <v>164.834</v>
      </c>
      <c r="Q42" s="13">
        <v>165.476</v>
      </c>
      <c r="R42" s="13">
        <v>153.608</v>
      </c>
      <c r="S42" s="13">
        <v>133.66300000000001</v>
      </c>
      <c r="T42" s="13">
        <v>126</v>
      </c>
      <c r="U42" s="13">
        <v>125</v>
      </c>
      <c r="V42" s="13">
        <v>122</v>
      </c>
      <c r="W42" s="13">
        <v>126</v>
      </c>
      <c r="X42" s="13">
        <v>122</v>
      </c>
      <c r="Y42" s="23">
        <v>115</v>
      </c>
      <c r="Z42" s="23">
        <v>95</v>
      </c>
      <c r="AA42" s="23">
        <v>89</v>
      </c>
      <c r="AB42" s="23">
        <v>89</v>
      </c>
      <c r="AC42" s="23">
        <v>99</v>
      </c>
      <c r="AD42" s="23">
        <v>84.356999999999999</v>
      </c>
      <c r="AE42" s="23">
        <v>79.573999999999998</v>
      </c>
      <c r="AF42" s="24">
        <v>84174</v>
      </c>
      <c r="AG42" s="24">
        <v>71868</v>
      </c>
      <c r="AH42" s="24">
        <v>62404</v>
      </c>
      <c r="AI42" s="24">
        <v>56509</v>
      </c>
    </row>
    <row r="43" spans="1:35">
      <c r="A43" s="66"/>
      <c r="B43" s="16" t="s">
        <v>83</v>
      </c>
      <c r="C43" s="13">
        <v>77.16</v>
      </c>
      <c r="D43" s="22">
        <v>118</v>
      </c>
      <c r="E43" s="22">
        <v>145.09899999999999</v>
      </c>
      <c r="F43" s="22">
        <v>150.51900000000001</v>
      </c>
      <c r="G43" s="22">
        <v>130.215</v>
      </c>
      <c r="H43" s="22">
        <v>122.443</v>
      </c>
      <c r="I43" s="13">
        <v>120.501</v>
      </c>
      <c r="J43" s="13">
        <v>145.869</v>
      </c>
      <c r="K43" s="13">
        <v>168.94300000000001</v>
      </c>
      <c r="L43" s="13">
        <v>147.31899999999999</v>
      </c>
      <c r="M43" s="13">
        <v>114.508</v>
      </c>
      <c r="N43" s="13">
        <v>117.26600000000001</v>
      </c>
      <c r="O43" s="13">
        <v>150.35300000000001</v>
      </c>
      <c r="P43" s="13">
        <v>142.83199999999999</v>
      </c>
      <c r="Q43" s="13">
        <v>144.59899999999999</v>
      </c>
      <c r="R43" s="13">
        <v>159.304</v>
      </c>
      <c r="S43" s="13">
        <v>155.80600000000001</v>
      </c>
      <c r="T43" s="13">
        <v>145</v>
      </c>
      <c r="U43" s="13">
        <v>150</v>
      </c>
      <c r="V43" s="13">
        <v>130</v>
      </c>
      <c r="W43" s="13">
        <v>138</v>
      </c>
      <c r="X43" s="13">
        <v>135</v>
      </c>
      <c r="Y43" s="23">
        <v>172</v>
      </c>
      <c r="Z43" s="23">
        <v>164</v>
      </c>
      <c r="AA43" s="23">
        <v>141</v>
      </c>
      <c r="AB43" s="23">
        <v>137</v>
      </c>
      <c r="AC43" s="23">
        <v>132</v>
      </c>
      <c r="AD43" s="23">
        <v>123.08</v>
      </c>
      <c r="AE43" s="23">
        <v>140.93899999999999</v>
      </c>
      <c r="AF43" s="24">
        <v>122482</v>
      </c>
      <c r="AG43" s="24">
        <v>132101</v>
      </c>
      <c r="AH43" s="24">
        <v>128203</v>
      </c>
      <c r="AI43" s="24">
        <v>133562</v>
      </c>
    </row>
    <row r="44" spans="1:35">
      <c r="A44" s="67"/>
      <c r="B44" s="25" t="s">
        <v>84</v>
      </c>
      <c r="C44" s="17" t="s">
        <v>85</v>
      </c>
      <c r="D44" s="18" t="s">
        <v>85</v>
      </c>
      <c r="E44" s="18">
        <v>73.373000000000005</v>
      </c>
      <c r="F44" s="18"/>
      <c r="G44" s="18"/>
      <c r="H44" s="18"/>
      <c r="I44" s="26"/>
      <c r="J44" s="26">
        <v>66.262</v>
      </c>
      <c r="K44" s="26"/>
      <c r="L44" s="26"/>
      <c r="M44" s="26"/>
      <c r="N44" s="26"/>
      <c r="O44" s="26">
        <v>69.581999999999994</v>
      </c>
      <c r="P44" s="26"/>
      <c r="Q44" s="26"/>
      <c r="R44" s="26"/>
      <c r="S44" s="26"/>
      <c r="T44" s="26">
        <v>66.352999999999994</v>
      </c>
      <c r="U44" s="26"/>
      <c r="V44" s="26"/>
      <c r="W44" s="26"/>
      <c r="X44" s="26"/>
      <c r="Y44" s="40">
        <v>55.305999999999997</v>
      </c>
      <c r="Z44" s="40"/>
      <c r="AA44" s="40"/>
      <c r="AB44" s="40"/>
      <c r="AC44" s="40"/>
      <c r="AD44" s="40">
        <v>45.692</v>
      </c>
      <c r="AE44" s="40"/>
      <c r="AF44" s="41">
        <v>41.88</v>
      </c>
      <c r="AG44" s="41"/>
      <c r="AH44" s="41">
        <v>36.533999999999999</v>
      </c>
      <c r="AI44" s="41">
        <v>33.697000000000003</v>
      </c>
    </row>
    <row r="45" spans="1:35">
      <c r="A45" s="55" t="s">
        <v>86</v>
      </c>
      <c r="B45" s="56"/>
      <c r="C45" s="42">
        <f t="shared" ref="C45:AI45" si="8">C48-(SUM(C6:C44)+C46+C47)</f>
        <v>1021.0550000000003</v>
      </c>
      <c r="D45" s="42">
        <f t="shared" si="8"/>
        <v>1090.2720000000008</v>
      </c>
      <c r="E45" s="42">
        <f t="shared" si="8"/>
        <v>909.07999999999811</v>
      </c>
      <c r="F45" s="42">
        <f t="shared" si="8"/>
        <v>1277.4360000000015</v>
      </c>
      <c r="G45" s="42">
        <f t="shared" si="8"/>
        <v>1301.0190000000002</v>
      </c>
      <c r="H45" s="42">
        <f t="shared" si="8"/>
        <v>1354.9429999999993</v>
      </c>
      <c r="I45" s="13">
        <f t="shared" si="8"/>
        <v>1361.7180000000008</v>
      </c>
      <c r="J45" s="13">
        <f t="shared" si="8"/>
        <v>989.01199999999699</v>
      </c>
      <c r="K45" s="13">
        <f t="shared" si="8"/>
        <v>1301.9030000000002</v>
      </c>
      <c r="L45" s="13">
        <f t="shared" si="8"/>
        <v>1327.2009999999991</v>
      </c>
      <c r="M45" s="13">
        <f t="shared" si="8"/>
        <v>1354.6020000000026</v>
      </c>
      <c r="N45" s="13">
        <f t="shared" si="8"/>
        <v>1419.4030000000039</v>
      </c>
      <c r="O45" s="13">
        <f t="shared" si="8"/>
        <v>1050.0109999999968</v>
      </c>
      <c r="P45" s="13">
        <f t="shared" si="8"/>
        <v>1386.9809999999979</v>
      </c>
      <c r="Q45" s="13">
        <f t="shared" si="8"/>
        <v>1403.2160000000003</v>
      </c>
      <c r="R45" s="13">
        <f t="shared" si="8"/>
        <v>1419.4060000000009</v>
      </c>
      <c r="S45" s="13">
        <f t="shared" si="8"/>
        <v>1396.5</v>
      </c>
      <c r="T45" s="13">
        <f t="shared" si="8"/>
        <v>999.25900000000001</v>
      </c>
      <c r="U45" s="13">
        <f t="shared" si="8"/>
        <v>1379.6579999999994</v>
      </c>
      <c r="V45" s="42">
        <f t="shared" si="8"/>
        <v>1308.6119999999992</v>
      </c>
      <c r="W45" s="42">
        <f t="shared" si="8"/>
        <v>1335.9329999999991</v>
      </c>
      <c r="X45" s="42">
        <f t="shared" si="8"/>
        <v>1340.3500000000004</v>
      </c>
      <c r="Y45" s="43">
        <f t="shared" si="8"/>
        <v>940.42499999999927</v>
      </c>
      <c r="Z45" s="43">
        <f t="shared" si="8"/>
        <v>1280.7540000000008</v>
      </c>
      <c r="AA45" s="43">
        <f t="shared" si="8"/>
        <v>1248.6800000000003</v>
      </c>
      <c r="AB45" s="43">
        <f t="shared" si="8"/>
        <v>1230.3199999999997</v>
      </c>
      <c r="AC45" s="43">
        <f t="shared" si="8"/>
        <v>1229.7369999999992</v>
      </c>
      <c r="AD45" s="43">
        <f t="shared" si="8"/>
        <v>829.11399999999776</v>
      </c>
      <c r="AE45" s="43">
        <f t="shared" si="8"/>
        <v>1123.5659999999989</v>
      </c>
      <c r="AF45" s="44">
        <f t="shared" si="8"/>
        <v>1134742.4330000002</v>
      </c>
      <c r="AG45" s="44">
        <f t="shared" si="8"/>
        <v>1123149</v>
      </c>
      <c r="AH45" s="44">
        <f t="shared" si="8"/>
        <v>1116161.5360000003</v>
      </c>
      <c r="AI45" s="44">
        <f t="shared" si="8"/>
        <v>1174918.8990000002</v>
      </c>
    </row>
    <row r="46" spans="1:35">
      <c r="A46" s="57" t="s">
        <v>87</v>
      </c>
      <c r="B46" s="58"/>
      <c r="C46" s="13">
        <v>830.83299999999997</v>
      </c>
      <c r="D46" s="22">
        <v>948.74800000000005</v>
      </c>
      <c r="E46" s="22">
        <v>1023.14</v>
      </c>
      <c r="F46" s="22">
        <v>1012.457</v>
      </c>
      <c r="G46" s="22">
        <v>1033.0650000000001</v>
      </c>
      <c r="H46" s="22">
        <v>1073.972</v>
      </c>
      <c r="I46" s="11">
        <v>1055.393</v>
      </c>
      <c r="J46" s="11">
        <v>1022.31</v>
      </c>
      <c r="K46" s="11">
        <v>1018.269</v>
      </c>
      <c r="L46" s="11">
        <v>1029.184</v>
      </c>
      <c r="M46" s="11">
        <v>1004.188</v>
      </c>
      <c r="N46" s="11">
        <v>947.10799999999995</v>
      </c>
      <c r="O46" s="11">
        <v>930.351</v>
      </c>
      <c r="P46" s="11">
        <v>941.33600000000001</v>
      </c>
      <c r="Q46" s="11">
        <v>921.95299999999997</v>
      </c>
      <c r="R46" s="11">
        <v>895.50699999999995</v>
      </c>
      <c r="S46" s="11">
        <v>857.98099999999999</v>
      </c>
      <c r="T46" s="11">
        <v>865</v>
      </c>
      <c r="U46" s="11">
        <v>846</v>
      </c>
      <c r="V46" s="11">
        <v>850</v>
      </c>
      <c r="W46" s="11">
        <v>804</v>
      </c>
      <c r="X46" s="11">
        <v>775</v>
      </c>
      <c r="Y46" s="14">
        <v>777</v>
      </c>
      <c r="Z46" s="14">
        <v>783</v>
      </c>
      <c r="AA46" s="14">
        <v>765</v>
      </c>
      <c r="AB46" s="14">
        <v>756</v>
      </c>
      <c r="AC46" s="14">
        <v>723</v>
      </c>
      <c r="AD46" s="14">
        <v>704.87199999999996</v>
      </c>
      <c r="AE46" s="14">
        <v>703.64400000000001</v>
      </c>
      <c r="AF46" s="15">
        <v>743119</v>
      </c>
      <c r="AG46" s="15">
        <v>726144</v>
      </c>
      <c r="AH46" s="15">
        <v>727838</v>
      </c>
      <c r="AI46" s="15">
        <v>675797</v>
      </c>
    </row>
    <row r="47" spans="1:35" ht="14.25" thickBot="1">
      <c r="A47" s="59" t="s">
        <v>88</v>
      </c>
      <c r="B47" s="60"/>
      <c r="C47" s="13">
        <v>283.02</v>
      </c>
      <c r="D47" s="22">
        <v>287.00900000000001</v>
      </c>
      <c r="E47" s="22">
        <v>364.67200000000003</v>
      </c>
      <c r="F47" s="22">
        <v>349.92599999999999</v>
      </c>
      <c r="G47" s="22">
        <v>346.596</v>
      </c>
      <c r="H47" s="22">
        <v>321.67700000000002</v>
      </c>
      <c r="I47" s="13">
        <v>314.21100000000001</v>
      </c>
      <c r="J47" s="13">
        <v>339.12</v>
      </c>
      <c r="K47" s="13">
        <v>299.524</v>
      </c>
      <c r="L47" s="13">
        <v>274.61799999999999</v>
      </c>
      <c r="M47" s="13">
        <v>290.923</v>
      </c>
      <c r="N47" s="13">
        <v>299.8</v>
      </c>
      <c r="O47" s="13">
        <v>317.63799999999998</v>
      </c>
      <c r="P47" s="13">
        <v>288.92899999999997</v>
      </c>
      <c r="Q47" s="13">
        <v>303.57299999999998</v>
      </c>
      <c r="R47" s="13">
        <v>292.65600000000001</v>
      </c>
      <c r="S47" s="13">
        <v>284.31</v>
      </c>
      <c r="T47" s="13">
        <v>281</v>
      </c>
      <c r="U47" s="13">
        <v>284</v>
      </c>
      <c r="V47" s="13">
        <v>262</v>
      </c>
      <c r="W47" s="13">
        <v>244</v>
      </c>
      <c r="X47" s="13">
        <v>257</v>
      </c>
      <c r="Y47" s="23">
        <v>255</v>
      </c>
      <c r="Z47" s="23">
        <v>231</v>
      </c>
      <c r="AA47" s="23">
        <v>228</v>
      </c>
      <c r="AB47" s="23">
        <v>238</v>
      </c>
      <c r="AC47" s="23">
        <v>254</v>
      </c>
      <c r="AD47" s="23">
        <v>226.036</v>
      </c>
      <c r="AE47" s="23">
        <v>207.72300000000001</v>
      </c>
      <c r="AF47" s="24">
        <v>219400</v>
      </c>
      <c r="AG47" s="24">
        <v>226109</v>
      </c>
      <c r="AH47" s="24">
        <v>216132</v>
      </c>
      <c r="AI47" s="24">
        <v>203975</v>
      </c>
    </row>
    <row r="48" spans="1:35" ht="14.25" thickTop="1">
      <c r="A48" s="61" t="s">
        <v>89</v>
      </c>
      <c r="B48" s="62"/>
      <c r="C48" s="45">
        <f t="shared" ref="C48:H48" si="9">C57+C59</f>
        <v>12763.24</v>
      </c>
      <c r="D48" s="45">
        <f t="shared" si="9"/>
        <v>13861.565999999999</v>
      </c>
      <c r="E48" s="45">
        <f t="shared" si="9"/>
        <v>14992.269999999999</v>
      </c>
      <c r="F48" s="45">
        <f t="shared" si="9"/>
        <v>15419.696</v>
      </c>
      <c r="G48" s="45">
        <f t="shared" si="9"/>
        <v>15507.909</v>
      </c>
      <c r="H48" s="45">
        <f t="shared" si="9"/>
        <v>15387.704</v>
      </c>
      <c r="I48" s="45">
        <f>I57+I59</f>
        <v>15547.682000000001</v>
      </c>
      <c r="J48" s="45">
        <f>J57+J59</f>
        <v>15170.240000000002</v>
      </c>
      <c r="K48" s="45">
        <f t="shared" ref="K48:AH48" si="10">K57+K59</f>
        <v>14718.066000000001</v>
      </c>
      <c r="L48" s="45">
        <f t="shared" si="10"/>
        <v>15385.21</v>
      </c>
      <c r="M48" s="45">
        <f t="shared" si="10"/>
        <v>14862.063</v>
      </c>
      <c r="N48" s="45">
        <f t="shared" si="10"/>
        <v>14774.603999999999</v>
      </c>
      <c r="O48" s="45">
        <f>O57+O59</f>
        <v>14797.159</v>
      </c>
      <c r="P48" s="45">
        <f t="shared" si="10"/>
        <v>14905.567000000001</v>
      </c>
      <c r="Q48" s="45">
        <f t="shared" si="10"/>
        <v>14745.578</v>
      </c>
      <c r="R48" s="45">
        <f t="shared" si="10"/>
        <v>14207.526</v>
      </c>
      <c r="S48" s="45">
        <f t="shared" si="10"/>
        <v>14309.944</v>
      </c>
      <c r="T48" s="45">
        <f t="shared" si="10"/>
        <v>14207.278999999999</v>
      </c>
      <c r="U48" s="45">
        <f t="shared" si="10"/>
        <v>13936.657999999999</v>
      </c>
      <c r="V48" s="45">
        <f t="shared" si="10"/>
        <v>13652.757</v>
      </c>
      <c r="W48" s="45">
        <f>W57+W59</f>
        <v>13376.694</v>
      </c>
      <c r="X48" s="45">
        <f t="shared" si="10"/>
        <v>12925.380999999999</v>
      </c>
      <c r="Y48" s="46">
        <f t="shared" si="10"/>
        <v>12824.57</v>
      </c>
      <c r="Z48" s="46">
        <f t="shared" si="10"/>
        <v>12520.754000000001</v>
      </c>
      <c r="AA48" s="46">
        <f t="shared" si="10"/>
        <v>12223.68</v>
      </c>
      <c r="AB48" s="46">
        <f t="shared" si="10"/>
        <v>12108.32</v>
      </c>
      <c r="AC48" s="46">
        <f t="shared" si="10"/>
        <v>11945.736999999999</v>
      </c>
      <c r="AD48" s="46">
        <f t="shared" si="10"/>
        <v>11277.662999999999</v>
      </c>
      <c r="AE48" s="46">
        <f t="shared" si="10"/>
        <v>11322.027</v>
      </c>
      <c r="AF48" s="47">
        <f t="shared" si="10"/>
        <v>11394964</v>
      </c>
      <c r="AG48" s="47">
        <f t="shared" si="10"/>
        <v>11412533</v>
      </c>
      <c r="AH48" s="47">
        <f t="shared" si="10"/>
        <v>11387585</v>
      </c>
      <c r="AI48" s="47">
        <f>AI57+AI59</f>
        <v>10855889</v>
      </c>
    </row>
    <row r="49" spans="1:35">
      <c r="A49" s="48" t="s">
        <v>90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9"/>
      <c r="Z49" s="49"/>
      <c r="AA49" s="49"/>
      <c r="AB49" s="49"/>
      <c r="AC49" s="49"/>
      <c r="AD49" s="49"/>
      <c r="AE49" s="48"/>
      <c r="AF49" s="48"/>
      <c r="AG49" s="48"/>
      <c r="AH49" s="48"/>
      <c r="AI49" s="48"/>
    </row>
    <row r="50" spans="1:35">
      <c r="A50" s="48" t="s">
        <v>91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9"/>
      <c r="Z50" s="49"/>
      <c r="AA50" s="49"/>
      <c r="AB50" s="49"/>
      <c r="AC50" s="50"/>
      <c r="AD50" s="49"/>
      <c r="AE50" s="48"/>
      <c r="AF50" s="48"/>
      <c r="AG50" s="48"/>
      <c r="AH50" s="48"/>
      <c r="AI50" s="48"/>
    </row>
    <row r="51" spans="1:35">
      <c r="A51" s="48" t="s">
        <v>92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9"/>
      <c r="Z51" s="49"/>
      <c r="AA51" s="49"/>
      <c r="AB51" s="49"/>
      <c r="AC51" s="49"/>
      <c r="AD51" s="49"/>
      <c r="AE51" s="48"/>
      <c r="AF51" s="48"/>
      <c r="AG51" s="48"/>
      <c r="AH51" s="48"/>
      <c r="AI51" s="48"/>
    </row>
    <row r="52" spans="1:35">
      <c r="A52" s="2" t="s">
        <v>93</v>
      </c>
    </row>
    <row r="57" spans="1:35">
      <c r="A57" s="2" t="s">
        <v>94</v>
      </c>
      <c r="B57" s="2" t="s">
        <v>95</v>
      </c>
      <c r="C57" s="51">
        <v>11236.547</v>
      </c>
      <c r="D57" s="51">
        <v>12439.553</v>
      </c>
      <c r="E57" s="51">
        <v>13571.103999999999</v>
      </c>
      <c r="F57" s="51">
        <v>13921.635</v>
      </c>
      <c r="G57" s="51">
        <v>13979.036</v>
      </c>
      <c r="H57" s="51">
        <v>13921.13</v>
      </c>
      <c r="I57" s="51">
        <v>14093.223</v>
      </c>
      <c r="J57" s="51">
        <v>13707.092000000001</v>
      </c>
      <c r="K57" s="51">
        <v>13408.352000000001</v>
      </c>
      <c r="L57" s="51">
        <v>14008.902</v>
      </c>
      <c r="M57" s="51">
        <v>13626.868</v>
      </c>
      <c r="N57" s="51">
        <v>13488.198</v>
      </c>
      <c r="O57" s="51">
        <v>13573.06</v>
      </c>
      <c r="P57" s="51">
        <v>13659.439</v>
      </c>
      <c r="Q57" s="51">
        <v>13546.376</v>
      </c>
      <c r="R57" s="51">
        <v>13080.279</v>
      </c>
      <c r="S57" s="51">
        <v>13191.566999999999</v>
      </c>
      <c r="T57" s="51">
        <v>13092.175999999999</v>
      </c>
      <c r="U57" s="51">
        <v>12844.055</v>
      </c>
      <c r="V57" s="51">
        <v>12657.791999999999</v>
      </c>
      <c r="W57" s="51">
        <v>12443.677</v>
      </c>
      <c r="X57" s="51">
        <v>12045.349</v>
      </c>
      <c r="Y57" s="52">
        <v>11953.652</v>
      </c>
      <c r="Z57" s="52">
        <v>11736.174000000001</v>
      </c>
      <c r="AA57" s="52">
        <v>11451.485000000001</v>
      </c>
      <c r="AB57" s="52">
        <v>11362.231</v>
      </c>
      <c r="AC57" s="52">
        <v>11238.026</v>
      </c>
      <c r="AD57" s="3">
        <v>10581.183999999999</v>
      </c>
      <c r="AE57" s="2">
        <v>10640.36</v>
      </c>
      <c r="AF57" s="2">
        <v>10724111</v>
      </c>
      <c r="AG57" s="2">
        <v>10752856</v>
      </c>
      <c r="AH57" s="2">
        <v>10726899</v>
      </c>
      <c r="AI57" s="2">
        <v>10278186</v>
      </c>
    </row>
    <row r="59" spans="1:35">
      <c r="B59" s="2" t="s">
        <v>96</v>
      </c>
      <c r="C59" s="51">
        <f t="shared" ref="C59:AI59" si="11">C60+C61+C62+C67</f>
        <v>1526.693</v>
      </c>
      <c r="D59" s="51">
        <f t="shared" si="11"/>
        <v>1422.0129999999999</v>
      </c>
      <c r="E59" s="51">
        <f t="shared" si="11"/>
        <v>1421.1659999999999</v>
      </c>
      <c r="F59" s="51">
        <f t="shared" si="11"/>
        <v>1498.0609999999999</v>
      </c>
      <c r="G59" s="51">
        <f t="shared" si="11"/>
        <v>1528.873</v>
      </c>
      <c r="H59" s="51">
        <f t="shared" si="11"/>
        <v>1466.5740000000001</v>
      </c>
      <c r="I59" s="51">
        <f>I60+I61+I62+I67</f>
        <v>1454.4589999999998</v>
      </c>
      <c r="J59" s="51">
        <f>J60+J61+J62+J67</f>
        <v>1463.1480000000001</v>
      </c>
      <c r="K59" s="51">
        <f t="shared" si="11"/>
        <v>1309.7139999999999</v>
      </c>
      <c r="L59" s="51">
        <f t="shared" si="11"/>
        <v>1376.308</v>
      </c>
      <c r="M59" s="51">
        <f t="shared" si="11"/>
        <v>1235.1950000000002</v>
      </c>
      <c r="N59" s="51">
        <f t="shared" si="11"/>
        <v>1286.4059999999999</v>
      </c>
      <c r="O59" s="51">
        <f>O60+O61+O62+O67</f>
        <v>1224.0990000000002</v>
      </c>
      <c r="P59" s="51">
        <f t="shared" si="11"/>
        <v>1246.1280000000002</v>
      </c>
      <c r="Q59" s="51">
        <f t="shared" si="11"/>
        <v>1199.202</v>
      </c>
      <c r="R59" s="51">
        <f t="shared" si="11"/>
        <v>1127.2469999999998</v>
      </c>
      <c r="S59" s="51">
        <f t="shared" si="11"/>
        <v>1118.377</v>
      </c>
      <c r="T59" s="51">
        <f t="shared" si="11"/>
        <v>1115.1030000000001</v>
      </c>
      <c r="U59" s="51">
        <f t="shared" si="11"/>
        <v>1092.6030000000001</v>
      </c>
      <c r="V59" s="51">
        <f t="shared" si="11"/>
        <v>994.96500000000003</v>
      </c>
      <c r="W59" s="51">
        <f>W60+W61+W62+W67</f>
        <v>933.01700000000005</v>
      </c>
      <c r="X59" s="51">
        <f t="shared" si="11"/>
        <v>880.03199999999993</v>
      </c>
      <c r="Y59" s="52">
        <f t="shared" si="11"/>
        <v>870.91800000000001</v>
      </c>
      <c r="Z59" s="52">
        <f t="shared" si="11"/>
        <v>784.58</v>
      </c>
      <c r="AA59" s="52">
        <f t="shared" si="11"/>
        <v>772.19500000000005</v>
      </c>
      <c r="AB59" s="52">
        <f t="shared" si="11"/>
        <v>746.08899999999994</v>
      </c>
      <c r="AC59" s="52">
        <f t="shared" si="11"/>
        <v>707.71100000000001</v>
      </c>
      <c r="AD59" s="52">
        <f t="shared" si="11"/>
        <v>696.47900000000004</v>
      </c>
      <c r="AE59" s="52">
        <f t="shared" si="11"/>
        <v>681.66699999999992</v>
      </c>
      <c r="AF59" s="53">
        <f t="shared" si="11"/>
        <v>670853</v>
      </c>
      <c r="AG59" s="53">
        <f t="shared" si="11"/>
        <v>659677</v>
      </c>
      <c r="AH59" s="53">
        <f t="shared" si="11"/>
        <v>660686</v>
      </c>
      <c r="AI59" s="53">
        <f t="shared" si="11"/>
        <v>577703</v>
      </c>
    </row>
    <row r="60" spans="1:35">
      <c r="B60" s="2" t="s">
        <v>70</v>
      </c>
      <c r="C60" s="51">
        <v>144.99700000000001</v>
      </c>
      <c r="D60" s="51">
        <v>191.96299999999999</v>
      </c>
      <c r="E60" s="51">
        <v>187.322</v>
      </c>
      <c r="F60" s="51">
        <v>209.977</v>
      </c>
      <c r="G60" s="51">
        <v>213.80199999999999</v>
      </c>
      <c r="H60" s="51">
        <v>222.54400000000001</v>
      </c>
      <c r="I60" s="51">
        <v>214.714</v>
      </c>
      <c r="J60" s="51">
        <v>207.541</v>
      </c>
      <c r="K60" s="51">
        <v>196.81899999999999</v>
      </c>
      <c r="L60" s="51">
        <v>200.65899999999999</v>
      </c>
      <c r="M60" s="51">
        <v>194.095</v>
      </c>
      <c r="N60" s="51">
        <v>189.042</v>
      </c>
      <c r="O60" s="51">
        <v>187.76</v>
      </c>
      <c r="P60" s="51">
        <v>202.98500000000001</v>
      </c>
      <c r="Q60" s="51">
        <v>188.71799999999999</v>
      </c>
      <c r="R60" s="51">
        <v>173.63300000000001</v>
      </c>
      <c r="S60" s="51">
        <v>190.06899999999999</v>
      </c>
      <c r="T60" s="51">
        <v>202.499</v>
      </c>
      <c r="U60" s="51">
        <v>202.50899999999999</v>
      </c>
      <c r="V60" s="51">
        <v>196.53800000000001</v>
      </c>
      <c r="W60" s="51">
        <v>192.18199999999999</v>
      </c>
      <c r="X60" s="51">
        <v>183.10599999999999</v>
      </c>
      <c r="Y60" s="52">
        <v>177.12700000000001</v>
      </c>
      <c r="Z60" s="52">
        <v>173.51300000000001</v>
      </c>
      <c r="AA60" s="52">
        <v>162.23599999999999</v>
      </c>
      <c r="AB60" s="52">
        <v>170.67599999999999</v>
      </c>
      <c r="AC60" s="52">
        <v>158.07400000000001</v>
      </c>
      <c r="AD60" s="3">
        <v>166.88900000000001</v>
      </c>
      <c r="AE60" s="2">
        <v>172.45099999999999</v>
      </c>
      <c r="AF60" s="2">
        <v>143052</v>
      </c>
      <c r="AG60" s="2">
        <v>155298</v>
      </c>
      <c r="AH60" s="2">
        <v>152058</v>
      </c>
      <c r="AI60" s="2">
        <v>135907</v>
      </c>
    </row>
    <row r="61" spans="1:35">
      <c r="B61" s="2" t="s">
        <v>75</v>
      </c>
      <c r="C61" s="51">
        <v>29.274000000000001</v>
      </c>
      <c r="D61" s="51">
        <v>48.796999999999997</v>
      </c>
      <c r="E61" s="51">
        <v>72.781999999999996</v>
      </c>
      <c r="F61" s="51">
        <v>75.373000000000005</v>
      </c>
      <c r="G61" s="51">
        <v>80.474999999999994</v>
      </c>
      <c r="H61" s="51">
        <v>87.013000000000005</v>
      </c>
      <c r="I61" s="51">
        <v>97.281000000000006</v>
      </c>
      <c r="J61" s="51">
        <v>111.101</v>
      </c>
      <c r="K61" s="51">
        <v>87.956999999999994</v>
      </c>
      <c r="L61" s="51">
        <v>92.272000000000006</v>
      </c>
      <c r="M61" s="51">
        <v>82.308999999999997</v>
      </c>
      <c r="N61" s="51">
        <v>91.231999999999999</v>
      </c>
      <c r="O61" s="51">
        <v>86.953000000000003</v>
      </c>
      <c r="P61" s="51">
        <v>89.658000000000001</v>
      </c>
      <c r="Q61" s="51">
        <v>91.540999999999997</v>
      </c>
      <c r="R61" s="51">
        <v>83.295000000000002</v>
      </c>
      <c r="S61" s="51">
        <v>77.048000000000002</v>
      </c>
      <c r="T61" s="51">
        <v>77.015000000000001</v>
      </c>
      <c r="U61" s="51">
        <v>75.783000000000001</v>
      </c>
      <c r="V61" s="51">
        <v>69.944000000000003</v>
      </c>
      <c r="W61" s="51">
        <v>63.383000000000003</v>
      </c>
      <c r="X61" s="51">
        <v>60.402000000000001</v>
      </c>
      <c r="Y61" s="52">
        <v>57.868000000000002</v>
      </c>
      <c r="Z61" s="52">
        <v>48.767000000000003</v>
      </c>
      <c r="AA61" s="52">
        <v>43.152999999999999</v>
      </c>
      <c r="AB61" s="52">
        <v>39.774999999999999</v>
      </c>
      <c r="AC61" s="52">
        <v>35.659999999999997</v>
      </c>
      <c r="AD61" s="3">
        <v>40.698999999999998</v>
      </c>
      <c r="AE61" s="2">
        <v>37.167999999999999</v>
      </c>
      <c r="AF61" s="2">
        <v>35227</v>
      </c>
      <c r="AG61" s="2">
        <v>33766</v>
      </c>
      <c r="AH61" s="2">
        <v>31090</v>
      </c>
      <c r="AI61" s="2">
        <v>26638</v>
      </c>
    </row>
    <row r="62" spans="1:35">
      <c r="B62" s="2" t="s">
        <v>97</v>
      </c>
      <c r="C62" s="51">
        <f t="shared" ref="C62:W62" si="12">SUM(C63:C66)</f>
        <v>215.39400000000001</v>
      </c>
      <c r="D62" s="51">
        <f t="shared" si="12"/>
        <v>297.16899999999998</v>
      </c>
      <c r="E62" s="51">
        <f t="shared" si="12"/>
        <v>372.82499999999999</v>
      </c>
      <c r="F62" s="51">
        <f t="shared" si="12"/>
        <v>382.738</v>
      </c>
      <c r="G62" s="51">
        <f t="shared" si="12"/>
        <v>396.55199999999996</v>
      </c>
      <c r="H62" s="51">
        <f t="shared" si="12"/>
        <v>383.35900000000004</v>
      </c>
      <c r="I62" s="51">
        <f>SUM(I63:I66)</f>
        <v>406.05399999999997</v>
      </c>
      <c r="J62" s="51">
        <f>SUM(J63:J66)</f>
        <v>405.20100000000002</v>
      </c>
      <c r="K62" s="51">
        <f t="shared" si="12"/>
        <v>362.97900000000004</v>
      </c>
      <c r="L62" s="51">
        <f t="shared" si="12"/>
        <v>358.47900000000004</v>
      </c>
      <c r="M62" s="51">
        <f t="shared" si="12"/>
        <v>344.71600000000001</v>
      </c>
      <c r="N62" s="51">
        <f t="shared" si="12"/>
        <v>362.29599999999999</v>
      </c>
      <c r="O62" s="51">
        <f>SUM(O63:O66)</f>
        <v>322.536</v>
      </c>
      <c r="P62" s="51">
        <f t="shared" si="12"/>
        <v>319.40500000000003</v>
      </c>
      <c r="Q62" s="51">
        <f t="shared" si="12"/>
        <v>310.46100000000001</v>
      </c>
      <c r="R62" s="51">
        <f t="shared" si="12"/>
        <v>284.322</v>
      </c>
      <c r="S62" s="51">
        <f t="shared" si="12"/>
        <v>271.71500000000003</v>
      </c>
      <c r="T62" s="51">
        <f t="shared" si="12"/>
        <v>261.49099999999999</v>
      </c>
      <c r="U62" s="51">
        <f t="shared" si="12"/>
        <v>247.881</v>
      </c>
      <c r="V62" s="51">
        <f t="shared" si="12"/>
        <v>220.08199999999999</v>
      </c>
      <c r="W62" s="51">
        <f t="shared" si="12"/>
        <v>205.68299999999999</v>
      </c>
      <c r="X62" s="51">
        <f t="shared" ref="X62:AI62" si="13">SUM(X63:X66)</f>
        <v>193.60399999999998</v>
      </c>
      <c r="Y62" s="52">
        <f t="shared" si="13"/>
        <v>194.678</v>
      </c>
      <c r="Z62" s="52">
        <f t="shared" si="13"/>
        <v>166.13600000000002</v>
      </c>
      <c r="AA62" s="52">
        <f t="shared" si="13"/>
        <v>173.46100000000001</v>
      </c>
      <c r="AB62" s="52">
        <f t="shared" si="13"/>
        <v>155.297</v>
      </c>
      <c r="AC62" s="52">
        <f t="shared" si="13"/>
        <v>148.072</v>
      </c>
      <c r="AD62" s="52">
        <f t="shared" si="13"/>
        <v>140.626</v>
      </c>
      <c r="AE62" s="52">
        <f t="shared" si="13"/>
        <v>133.017</v>
      </c>
      <c r="AF62" s="53">
        <f t="shared" si="13"/>
        <v>135543</v>
      </c>
      <c r="AG62" s="53">
        <f t="shared" si="13"/>
        <v>125455</v>
      </c>
      <c r="AH62" s="53">
        <f t="shared" si="13"/>
        <v>126483</v>
      </c>
      <c r="AI62" s="53">
        <f t="shared" si="13"/>
        <v>112639</v>
      </c>
    </row>
    <row r="63" spans="1:35">
      <c r="B63" s="2" t="s">
        <v>98</v>
      </c>
      <c r="C63" s="51">
        <v>164.23599999999999</v>
      </c>
      <c r="D63" s="51">
        <v>188.911</v>
      </c>
      <c r="E63" s="51">
        <v>114.10299999999999</v>
      </c>
      <c r="F63" s="51">
        <v>107.271</v>
      </c>
      <c r="G63" s="51">
        <v>92.245999999999995</v>
      </c>
      <c r="H63" s="51">
        <v>72.106999999999999</v>
      </c>
      <c r="I63" s="51">
        <v>59.304000000000002</v>
      </c>
      <c r="J63" s="51">
        <v>50.847999999999999</v>
      </c>
      <c r="K63" s="51">
        <v>42.534999999999997</v>
      </c>
      <c r="L63" s="51">
        <v>37.154000000000003</v>
      </c>
      <c r="M63" s="51">
        <v>32.493000000000002</v>
      </c>
      <c r="N63" s="51">
        <v>28.562999999999999</v>
      </c>
      <c r="O63" s="51">
        <v>20.306999999999999</v>
      </c>
      <c r="P63" s="51">
        <v>17.91</v>
      </c>
      <c r="Q63" s="51">
        <v>15.837999999999999</v>
      </c>
      <c r="R63" s="51">
        <v>12.039</v>
      </c>
      <c r="S63" s="51">
        <v>10.808</v>
      </c>
      <c r="T63" s="51">
        <v>10.493</v>
      </c>
      <c r="U63" s="51">
        <v>8.7289999999999992</v>
      </c>
    </row>
    <row r="64" spans="1:35">
      <c r="B64" s="2" t="s">
        <v>99</v>
      </c>
      <c r="C64" s="51"/>
      <c r="D64" s="51"/>
      <c r="E64" s="51"/>
      <c r="F64" s="51"/>
      <c r="G64" s="51"/>
      <c r="H64" s="51">
        <v>100.21899999999999</v>
      </c>
      <c r="I64" s="51">
        <v>118.212</v>
      </c>
      <c r="J64" s="51">
        <v>125.44</v>
      </c>
      <c r="K64" s="51">
        <v>116.078</v>
      </c>
      <c r="L64" s="51">
        <v>111.202</v>
      </c>
      <c r="M64" s="51">
        <v>106.67400000000001</v>
      </c>
      <c r="N64" s="51">
        <v>107.072</v>
      </c>
      <c r="O64" s="51">
        <v>90.298000000000002</v>
      </c>
      <c r="P64" s="51">
        <v>88.876000000000005</v>
      </c>
      <c r="Q64" s="51">
        <v>85.78</v>
      </c>
      <c r="R64" s="51">
        <v>71.623999999999995</v>
      </c>
      <c r="S64" s="51">
        <v>70.159000000000006</v>
      </c>
      <c r="T64" s="51">
        <v>65.962999999999994</v>
      </c>
      <c r="U64" s="51">
        <v>61.383000000000003</v>
      </c>
      <c r="V64" s="51">
        <v>51.720999999999997</v>
      </c>
      <c r="W64" s="51">
        <v>39.530999999999999</v>
      </c>
      <c r="X64" s="51">
        <v>36.616999999999997</v>
      </c>
      <c r="Y64" s="52">
        <v>37.357999999999997</v>
      </c>
      <c r="Z64" s="52">
        <v>30.074000000000002</v>
      </c>
      <c r="AA64" s="52">
        <v>30.145</v>
      </c>
      <c r="AB64" s="52">
        <v>26.552</v>
      </c>
      <c r="AC64" s="52">
        <v>26.222000000000001</v>
      </c>
      <c r="AD64" s="3">
        <v>24.745000000000001</v>
      </c>
      <c r="AE64" s="2">
        <v>24.187999999999999</v>
      </c>
      <c r="AF64" s="2">
        <v>21586</v>
      </c>
      <c r="AG64" s="2">
        <v>20223</v>
      </c>
      <c r="AH64" s="2">
        <v>21693</v>
      </c>
      <c r="AI64" s="2">
        <v>18867</v>
      </c>
    </row>
    <row r="65" spans="2:35">
      <c r="B65" s="2" t="s">
        <v>100</v>
      </c>
      <c r="C65" s="51"/>
      <c r="D65" s="51"/>
      <c r="E65" s="51"/>
      <c r="F65" s="51"/>
      <c r="G65" s="51"/>
      <c r="H65" s="51">
        <v>59.377000000000002</v>
      </c>
      <c r="I65" s="51">
        <v>59.784999999999997</v>
      </c>
      <c r="J65" s="51">
        <v>61.786999999999999</v>
      </c>
      <c r="K65" s="51">
        <v>48.191000000000003</v>
      </c>
      <c r="L65" s="51">
        <v>37.908000000000001</v>
      </c>
      <c r="M65" s="51">
        <v>32.606999999999999</v>
      </c>
      <c r="N65" s="51">
        <v>30.588999999999999</v>
      </c>
      <c r="O65" s="51">
        <v>22.135999999999999</v>
      </c>
      <c r="P65" s="51">
        <v>20.556999999999999</v>
      </c>
      <c r="Q65" s="51">
        <v>18.835999999999999</v>
      </c>
      <c r="R65" s="51">
        <v>14.407</v>
      </c>
      <c r="S65" s="51">
        <v>12.173</v>
      </c>
      <c r="T65" s="51">
        <v>9.8149999999999995</v>
      </c>
      <c r="U65" s="51">
        <v>8.8879999999999999</v>
      </c>
    </row>
    <row r="66" spans="2:35">
      <c r="B66" s="2" t="s">
        <v>101</v>
      </c>
      <c r="C66" s="51">
        <v>51.158000000000001</v>
      </c>
      <c r="D66" s="51">
        <v>108.258</v>
      </c>
      <c r="E66" s="51">
        <v>258.72199999999998</v>
      </c>
      <c r="F66" s="51">
        <v>275.46699999999998</v>
      </c>
      <c r="G66" s="51">
        <v>304.30599999999998</v>
      </c>
      <c r="H66" s="51">
        <v>151.65600000000001</v>
      </c>
      <c r="I66" s="51">
        <v>168.75299999999999</v>
      </c>
      <c r="J66" s="51">
        <v>167.126</v>
      </c>
      <c r="K66" s="51">
        <v>156.17500000000001</v>
      </c>
      <c r="L66" s="51">
        <v>172.215</v>
      </c>
      <c r="M66" s="51">
        <v>172.94200000000001</v>
      </c>
      <c r="N66" s="51">
        <v>196.072</v>
      </c>
      <c r="O66" s="51">
        <v>189.79499999999999</v>
      </c>
      <c r="P66" s="51">
        <v>192.06200000000001</v>
      </c>
      <c r="Q66" s="51">
        <v>190.00700000000001</v>
      </c>
      <c r="R66" s="51">
        <v>186.25200000000001</v>
      </c>
      <c r="S66" s="51">
        <v>178.57499999999999</v>
      </c>
      <c r="T66" s="51">
        <v>175.22</v>
      </c>
      <c r="U66" s="51">
        <v>168.881</v>
      </c>
      <c r="V66" s="51">
        <v>168.36099999999999</v>
      </c>
      <c r="W66" s="51">
        <v>166.15199999999999</v>
      </c>
      <c r="X66" s="51">
        <v>156.98699999999999</v>
      </c>
      <c r="Y66" s="52">
        <v>157.32</v>
      </c>
      <c r="Z66" s="52">
        <v>136.06200000000001</v>
      </c>
      <c r="AA66" s="52">
        <v>143.316</v>
      </c>
      <c r="AB66" s="52">
        <v>128.745</v>
      </c>
      <c r="AC66" s="52">
        <v>121.85</v>
      </c>
      <c r="AD66" s="3">
        <v>115.881</v>
      </c>
      <c r="AE66" s="2">
        <v>108.82899999999999</v>
      </c>
      <c r="AF66" s="2">
        <v>113957</v>
      </c>
      <c r="AG66" s="2">
        <v>105232</v>
      </c>
      <c r="AH66" s="2">
        <v>104790</v>
      </c>
      <c r="AI66" s="2">
        <v>93772</v>
      </c>
    </row>
    <row r="67" spans="2:35">
      <c r="B67" s="2" t="s">
        <v>102</v>
      </c>
      <c r="C67" s="51">
        <v>1137.028</v>
      </c>
      <c r="D67" s="51">
        <v>884.08399999999995</v>
      </c>
      <c r="E67" s="51">
        <v>788.23699999999997</v>
      </c>
      <c r="F67" s="51">
        <v>829.97299999999996</v>
      </c>
      <c r="G67" s="51">
        <v>838.04399999999998</v>
      </c>
      <c r="H67" s="51">
        <v>773.65800000000002</v>
      </c>
      <c r="I67" s="51">
        <v>736.41</v>
      </c>
      <c r="J67" s="51">
        <v>739.30499999999995</v>
      </c>
      <c r="K67" s="51">
        <v>661.95899999999995</v>
      </c>
      <c r="L67" s="51">
        <v>724.89800000000002</v>
      </c>
      <c r="M67" s="51">
        <v>614.07500000000005</v>
      </c>
      <c r="N67" s="51">
        <v>643.83600000000001</v>
      </c>
      <c r="O67" s="51">
        <v>626.85</v>
      </c>
      <c r="P67" s="51">
        <v>634.08000000000004</v>
      </c>
      <c r="Q67" s="51">
        <v>608.48199999999997</v>
      </c>
      <c r="R67" s="51">
        <v>585.99699999999996</v>
      </c>
      <c r="S67" s="51">
        <v>579.54499999999996</v>
      </c>
      <c r="T67" s="51">
        <v>574.09799999999996</v>
      </c>
      <c r="U67" s="51">
        <v>566.42999999999995</v>
      </c>
      <c r="V67" s="51">
        <v>508.40100000000001</v>
      </c>
      <c r="W67" s="51">
        <v>471.76900000000001</v>
      </c>
      <c r="X67" s="51">
        <v>442.92</v>
      </c>
      <c r="Y67" s="52">
        <v>441.245</v>
      </c>
      <c r="Z67" s="52">
        <v>396.16399999999999</v>
      </c>
      <c r="AA67" s="52">
        <v>393.34500000000003</v>
      </c>
      <c r="AB67" s="52">
        <v>380.34100000000001</v>
      </c>
      <c r="AC67" s="52">
        <v>365.90499999999997</v>
      </c>
      <c r="AD67" s="3">
        <v>348.26499999999999</v>
      </c>
      <c r="AE67" s="2">
        <v>339.03100000000001</v>
      </c>
      <c r="AF67" s="2">
        <v>357031</v>
      </c>
      <c r="AG67" s="2">
        <v>345158</v>
      </c>
      <c r="AH67" s="2">
        <v>351055</v>
      </c>
      <c r="AI67" s="2">
        <v>302519</v>
      </c>
    </row>
    <row r="69" spans="2:35">
      <c r="B69" s="2" t="s">
        <v>103</v>
      </c>
      <c r="C69" s="2">
        <v>18.734000000000002</v>
      </c>
      <c r="D69" s="2">
        <v>12.731</v>
      </c>
    </row>
    <row r="70" spans="2:35">
      <c r="B70" s="2" t="s">
        <v>104</v>
      </c>
      <c r="C70" s="2">
        <v>448.40199999999999</v>
      </c>
      <c r="D70" s="2">
        <v>601.07000000000005</v>
      </c>
    </row>
    <row r="72" spans="2:35">
      <c r="B72" s="2" t="s">
        <v>105</v>
      </c>
      <c r="S72" s="2">
        <v>1278.655</v>
      </c>
      <c r="T72" s="2">
        <v>1217.0450000000001</v>
      </c>
      <c r="U72" s="2">
        <v>1193.692</v>
      </c>
      <c r="V72" s="2">
        <f>1323.836-V73</f>
        <v>1288.145</v>
      </c>
      <c r="W72" s="2">
        <f>1240.982-W73</f>
        <v>1169.761</v>
      </c>
      <c r="X72" s="2">
        <f>1232.957-X73</f>
        <v>1162.0310000000002</v>
      </c>
      <c r="Y72" s="3">
        <f>1196.929-Y73</f>
        <v>1078.557</v>
      </c>
      <c r="Z72" s="3">
        <f>1184.831-Z73</f>
        <v>1184.8309999999999</v>
      </c>
      <c r="AA72" s="3">
        <v>1201.624</v>
      </c>
      <c r="AB72" s="3">
        <v>1202.875</v>
      </c>
      <c r="AC72" s="3">
        <v>1158.5619999999999</v>
      </c>
    </row>
    <row r="73" spans="2:35">
      <c r="B73" s="2" t="s">
        <v>106</v>
      </c>
      <c r="S73" s="2">
        <v>62.640999999999998</v>
      </c>
      <c r="T73" s="54">
        <v>89.6</v>
      </c>
      <c r="U73" s="54">
        <v>80.850999999999999</v>
      </c>
      <c r="V73" s="2">
        <v>35.691000000000003</v>
      </c>
      <c r="W73" s="2">
        <v>71.221000000000004</v>
      </c>
      <c r="X73" s="2">
        <v>70.926000000000002</v>
      </c>
      <c r="Y73" s="3">
        <v>118.372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2">
        <v>0</v>
      </c>
    </row>
  </sheetData>
  <mergeCells count="40">
    <mergeCell ref="M4:M5"/>
    <mergeCell ref="N4:N5"/>
    <mergeCell ref="C4:C5"/>
    <mergeCell ref="D4:D5"/>
    <mergeCell ref="E4:E5"/>
    <mergeCell ref="F4:F5"/>
    <mergeCell ref="G4:G5"/>
    <mergeCell ref="H4:H5"/>
    <mergeCell ref="AH4:AH5"/>
    <mergeCell ref="AI4:AI5"/>
    <mergeCell ref="A6:A22"/>
    <mergeCell ref="A23:A32"/>
    <mergeCell ref="A37:A44"/>
    <mergeCell ref="AA4:AA5"/>
    <mergeCell ref="AB4:AB5"/>
    <mergeCell ref="AC4:AC5"/>
    <mergeCell ref="AD4:AD5"/>
    <mergeCell ref="AE4:AE5"/>
    <mergeCell ref="AF4:AF5"/>
    <mergeCell ref="U4:U5"/>
    <mergeCell ref="V4:V5"/>
    <mergeCell ref="W4:W5"/>
    <mergeCell ref="X4:X5"/>
    <mergeCell ref="Y4:Y5"/>
    <mergeCell ref="A45:B45"/>
    <mergeCell ref="A46:B46"/>
    <mergeCell ref="A47:B47"/>
    <mergeCell ref="A48:B48"/>
    <mergeCell ref="AG4:AG5"/>
    <mergeCell ref="Z4:Z5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Ⅴ－１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2017-10-24T07:37:21Z</dcterms:created>
  <dcterms:modified xsi:type="dcterms:W3CDTF">2017-10-25T04:55:40Z</dcterms:modified>
</cp:coreProperties>
</file>