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/>
  </bookViews>
  <sheets>
    <sheet name="Ⅴ－２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99" i="1" l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23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M455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07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70" i="1"/>
  <c r="N368" i="1"/>
  <c r="N367" i="1"/>
  <c r="N366" i="1"/>
  <c r="N365" i="1"/>
  <c r="N364" i="1"/>
  <c r="N363" i="1"/>
  <c r="N362" i="1"/>
  <c r="N361" i="1"/>
  <c r="N358" i="1"/>
  <c r="N351" i="1"/>
  <c r="N331" i="1"/>
  <c r="N329" i="1"/>
  <c r="N328" i="1"/>
  <c r="N327" i="1"/>
  <c r="N326" i="1"/>
  <c r="N325" i="1"/>
  <c r="N324" i="1"/>
  <c r="N323" i="1"/>
  <c r="N322" i="1"/>
  <c r="N319" i="1"/>
  <c r="N317" i="1"/>
  <c r="N313" i="1"/>
  <c r="N312" i="1"/>
  <c r="N311" i="1"/>
  <c r="N310" i="1"/>
  <c r="N294" i="1"/>
  <c r="N292" i="1"/>
  <c r="N291" i="1"/>
  <c r="N274" i="1"/>
  <c r="M273" i="1"/>
  <c r="L273" i="1"/>
  <c r="J273" i="1"/>
  <c r="G273" i="1"/>
  <c r="F273" i="1"/>
  <c r="E273" i="1"/>
  <c r="C273" i="1"/>
  <c r="B273" i="1"/>
  <c r="N255" i="1"/>
  <c r="N253" i="1"/>
  <c r="N252" i="1"/>
  <c r="N237" i="1"/>
  <c r="N218" i="1"/>
  <c r="N216" i="1"/>
  <c r="N215" i="1"/>
  <c r="N214" i="1"/>
  <c r="N213" i="1"/>
  <c r="N212" i="1"/>
  <c r="N211" i="1"/>
  <c r="N210" i="1"/>
  <c r="N209" i="1"/>
  <c r="N207" i="1"/>
  <c r="N206" i="1"/>
  <c r="N203" i="1"/>
  <c r="N201" i="1"/>
  <c r="N199" i="1"/>
  <c r="N197" i="1"/>
  <c r="N179" i="1"/>
  <c r="N177" i="1"/>
  <c r="N176" i="1"/>
  <c r="N175" i="1"/>
  <c r="N174" i="1"/>
  <c r="N173" i="1"/>
  <c r="N172" i="1"/>
  <c r="N171" i="1"/>
  <c r="N170" i="1"/>
  <c r="N166" i="1"/>
  <c r="N162" i="1"/>
  <c r="N160" i="1"/>
  <c r="N158" i="1"/>
  <c r="N99" i="1"/>
  <c r="N98" i="1"/>
  <c r="N97" i="1"/>
  <c r="N96" i="1"/>
  <c r="N95" i="1"/>
  <c r="N94" i="1"/>
  <c r="N93" i="1"/>
  <c r="N92" i="1"/>
  <c r="N90" i="1"/>
  <c r="N89" i="1"/>
  <c r="N85" i="1"/>
  <c r="N84" i="1"/>
  <c r="N73" i="1"/>
  <c r="N61" i="1"/>
  <c r="N60" i="1"/>
  <c r="N59" i="1"/>
  <c r="N58" i="1"/>
  <c r="N57" i="1"/>
  <c r="N56" i="1"/>
  <c r="N55" i="1"/>
  <c r="N53" i="1"/>
  <c r="N52" i="1"/>
  <c r="N44" i="1"/>
  <c r="N34" i="1"/>
  <c r="N25" i="1"/>
  <c r="N24" i="1"/>
  <c r="N23" i="1"/>
  <c r="N22" i="1"/>
  <c r="N21" i="1"/>
  <c r="N20" i="1"/>
  <c r="N19" i="1"/>
  <c r="N18" i="1"/>
  <c r="N17" i="1"/>
  <c r="N16" i="1"/>
  <c r="N14" i="1"/>
  <c r="N11" i="1"/>
  <c r="N9" i="1"/>
</calcChain>
</file>

<file path=xl/sharedStrings.xml><?xml version="1.0" encoding="utf-8"?>
<sst xmlns="http://schemas.openxmlformats.org/spreadsheetml/2006/main" count="810" uniqueCount="86">
  <si>
    <t>　　Ⅴ－２　東京都中央卸売市場の月別入荷量の推移</t>
    <phoneticPr fontId="4"/>
  </si>
  <si>
    <t>　　　(1) キャベツ類</t>
    <rPh sb="11" eb="12">
      <t>ルイ</t>
    </rPh>
    <phoneticPr fontId="4"/>
  </si>
  <si>
    <t xml:space="preserve"> （単位：ﾄﾝ）</t>
    <phoneticPr fontId="4"/>
  </si>
  <si>
    <t>年　 月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</si>
  <si>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</si>
  <si>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</si>
  <si>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</si>
  <si>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</si>
  <si>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</si>
  <si>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</si>
  <si>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</si>
  <si>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</si>
  <si>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</si>
  <si>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</si>
  <si>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</si>
  <si>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</si>
  <si>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計</t>
  </si>
  <si>
    <t>昭和45年</t>
    <rPh sb="0" eb="2">
      <t>ショウワ</t>
    </rPh>
    <phoneticPr fontId="4"/>
  </si>
  <si>
    <t>　　50年</t>
  </si>
  <si>
    <t>　　55年</t>
  </si>
  <si>
    <t>　　60年</t>
  </si>
  <si>
    <t>　　62年</t>
  </si>
  <si>
    <t>　　63年</t>
  </si>
  <si>
    <t>平成元年</t>
  </si>
  <si>
    <t xml:space="preserve"> 平成2年</t>
    <rPh sb="1" eb="3">
      <t>ヘイセイ</t>
    </rPh>
    <rPh sb="4" eb="5">
      <t>ネン</t>
    </rPh>
    <phoneticPr fontId="4"/>
  </si>
  <si>
    <t xml:space="preserve">     3年</t>
  </si>
  <si>
    <t>　　 4年</t>
  </si>
  <si>
    <t>　 　5年</t>
  </si>
  <si>
    <t>　 　6年</t>
  </si>
  <si>
    <t>　　 7年</t>
    <rPh sb="4" eb="5">
      <t>ネン</t>
    </rPh>
    <phoneticPr fontId="4"/>
  </si>
  <si>
    <t>　   8年</t>
    <rPh sb="5" eb="6">
      <t>ネン</t>
    </rPh>
    <phoneticPr fontId="4"/>
  </si>
  <si>
    <t>　　 9年</t>
    <rPh sb="4" eb="5">
      <t>ネン</t>
    </rPh>
    <phoneticPr fontId="4"/>
  </si>
  <si>
    <t>　  10年</t>
    <phoneticPr fontId="4"/>
  </si>
  <si>
    <t>　  11年</t>
    <phoneticPr fontId="4"/>
  </si>
  <si>
    <t>　  12年</t>
    <phoneticPr fontId="4"/>
  </si>
  <si>
    <t>　  13年</t>
    <phoneticPr fontId="4"/>
  </si>
  <si>
    <t>　  14年</t>
    <phoneticPr fontId="4"/>
  </si>
  <si>
    <t>　  15年</t>
    <phoneticPr fontId="4"/>
  </si>
  <si>
    <t>　  16年</t>
    <phoneticPr fontId="4"/>
  </si>
  <si>
    <t>　  17年</t>
  </si>
  <si>
    <t>　  18年</t>
  </si>
  <si>
    <t>　  19年</t>
  </si>
  <si>
    <t>　  20年</t>
  </si>
  <si>
    <t>　  21年</t>
  </si>
  <si>
    <t>　  22年</t>
  </si>
  <si>
    <t>　  23年</t>
  </si>
  <si>
    <t>　  24年</t>
  </si>
  <si>
    <t>　  25年</t>
  </si>
  <si>
    <t>　  26年</t>
  </si>
  <si>
    <t>　  27年</t>
  </si>
  <si>
    <t>　  28年</t>
  </si>
  <si>
    <t>資料：東京都「東京都中央卸売市場年報」､｢月報｣</t>
    <rPh sb="0" eb="2">
      <t>シリョウ</t>
    </rPh>
    <rPh sb="3" eb="6">
      <t>トウキョウト</t>
    </rPh>
    <rPh sb="7" eb="10">
      <t>トウキョウト</t>
    </rPh>
    <rPh sb="10" eb="12">
      <t>チュウオウ</t>
    </rPh>
    <rPh sb="12" eb="16">
      <t>オロシウリシジョウ</t>
    </rPh>
    <rPh sb="16" eb="18">
      <t>ネンポウ</t>
    </rPh>
    <rPh sb="21" eb="22">
      <t>ツキ</t>
    </rPh>
    <rPh sb="22" eb="23">
      <t>ホウ</t>
    </rPh>
    <phoneticPr fontId="4"/>
  </si>
  <si>
    <t xml:space="preserve">   注：グリ－ンボ－ルを含む。</t>
    <phoneticPr fontId="4"/>
  </si>
  <si>
    <t>　　　(2) はくさい</t>
    <phoneticPr fontId="4"/>
  </si>
  <si>
    <t>昭和45年</t>
    <phoneticPr fontId="4"/>
  </si>
  <si>
    <t>　  14年</t>
  </si>
  <si>
    <t>　  15年</t>
  </si>
  <si>
    <t>　  16年</t>
  </si>
  <si>
    <t>　  28年</t>
    <phoneticPr fontId="4"/>
  </si>
  <si>
    <t>　　　(3) たまねぎ</t>
    <phoneticPr fontId="4"/>
  </si>
  <si>
    <t>　　　                （単位：ﾄﾝ）</t>
    <phoneticPr fontId="4"/>
  </si>
  <si>
    <t>　 　7年</t>
    <rPh sb="4" eb="5">
      <t>ネン</t>
    </rPh>
    <phoneticPr fontId="4"/>
  </si>
  <si>
    <t>　 　9年</t>
    <rPh sb="4" eb="5">
      <t>ネン</t>
    </rPh>
    <phoneticPr fontId="4"/>
  </si>
  <si>
    <t>　　　(4) トマト</t>
    <phoneticPr fontId="4"/>
  </si>
  <si>
    <t>１月</t>
    <phoneticPr fontId="4"/>
  </si>
  <si>
    <t xml:space="preserve">　    8年 </t>
    <rPh sb="6" eb="7">
      <t>ネン</t>
    </rPh>
    <phoneticPr fontId="4"/>
  </si>
  <si>
    <t>（注）：昭和50年以前はミニトマトを含む。</t>
    <rPh sb="1" eb="2">
      <t>チュウ</t>
    </rPh>
    <rPh sb="4" eb="6">
      <t>ショウワ</t>
    </rPh>
    <rPh sb="8" eb="9">
      <t>ネン</t>
    </rPh>
    <rPh sb="9" eb="11">
      <t>イゼン</t>
    </rPh>
    <rPh sb="18" eb="19">
      <t>フク</t>
    </rPh>
    <phoneticPr fontId="4"/>
  </si>
  <si>
    <t>　　　(5) きゅうり</t>
    <phoneticPr fontId="4"/>
  </si>
  <si>
    <t>　　　(6) だいこん</t>
    <phoneticPr fontId="4"/>
  </si>
  <si>
    <t>　　　(7) レタス</t>
    <phoneticPr fontId="4"/>
  </si>
  <si>
    <t>　 　7年</t>
    <phoneticPr fontId="4"/>
  </si>
  <si>
    <t>　注：昭和60年以前はサニ－レタス、その他のレタスを含む。それ以降は結球レタスのみ。</t>
    <rPh sb="31" eb="33">
      <t>イコウ</t>
    </rPh>
    <rPh sb="34" eb="36">
      <t>ケッキュウ</t>
    </rPh>
    <phoneticPr fontId="4"/>
  </si>
  <si>
    <t>　　　(8) にんじん</t>
    <phoneticPr fontId="4"/>
  </si>
  <si>
    <t>　　 7年</t>
    <phoneticPr fontId="4"/>
  </si>
  <si>
    <t>　　　(9) かぼちゃ</t>
    <phoneticPr fontId="4"/>
  </si>
  <si>
    <t>　　 (10) ほうれんそう</t>
    <phoneticPr fontId="4"/>
  </si>
  <si>
    <t xml:space="preserve">     (11) ね    ぎ</t>
    <phoneticPr fontId="4"/>
  </si>
  <si>
    <t xml:space="preserve">     (12) な    す</t>
    <phoneticPr fontId="4"/>
  </si>
  <si>
    <t>注 ：平成７年に「なす」から「ながなす」が分離されたため、平成７年以降はその２品目の合計。</t>
    <rPh sb="0" eb="1">
      <t>チュウ</t>
    </rPh>
    <rPh sb="3" eb="5">
      <t>ヘイセイ</t>
    </rPh>
    <rPh sb="6" eb="7">
      <t>ネン</t>
    </rPh>
    <rPh sb="21" eb="23">
      <t>ブンリ</t>
    </rPh>
    <rPh sb="29" eb="31">
      <t>ヘイセイ</t>
    </rPh>
    <rPh sb="32" eb="33">
      <t>ネン</t>
    </rPh>
    <rPh sb="33" eb="35">
      <t>イコウ</t>
    </rPh>
    <rPh sb="39" eb="41">
      <t>ヒンモク</t>
    </rPh>
    <rPh sb="42" eb="44">
      <t>ゴウケイ</t>
    </rPh>
    <phoneticPr fontId="4"/>
  </si>
  <si>
    <t xml:space="preserve">     (13) ピーマン</t>
    <phoneticPr fontId="4"/>
  </si>
  <si>
    <t>　   8年</t>
    <phoneticPr fontId="4"/>
  </si>
  <si>
    <t xml:space="preserve">   注：平成11年以降「ピーマン」には「ジャンボピーマン」を含まない。</t>
    <rPh sb="3" eb="4">
      <t>チュウ</t>
    </rPh>
    <rPh sb="5" eb="7">
      <t>ヘイセイ</t>
    </rPh>
    <rPh sb="9" eb="10">
      <t>ネン</t>
    </rPh>
    <rPh sb="10" eb="12">
      <t>イコウ</t>
    </rPh>
    <rPh sb="31" eb="32">
      <t>フク</t>
    </rPh>
    <phoneticPr fontId="4"/>
  </si>
  <si>
    <t xml:space="preserve">     (14) さといも</t>
    <phoneticPr fontId="4"/>
  </si>
  <si>
    <t xml:space="preserve">     (15) ばれいしょ類</t>
    <rPh sb="15" eb="16">
      <t>ルイ</t>
    </rPh>
    <phoneticPr fontId="4"/>
  </si>
  <si>
    <t>（単位：ﾄﾝ）</t>
    <phoneticPr fontId="4"/>
  </si>
  <si>
    <t xml:space="preserve">     (16) ブロッコリー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</si>
</sst>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#,"/>
  </numFmts>
  <fonts count="7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38" fontId="6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/>
    </xf>
    <xf numFmtId="176" fontId="5" fillId="0" borderId="3" xfId="1" applyNumberFormat="1" applyFont="1" applyBorder="1" applyAlignment="1" applyProtection="1">
      <alignment horizontal="center" vertical="center"/>
    </xf>
    <xf numFmtId="176" fontId="5" fillId="0" borderId="4" xfId="1" applyNumberFormat="1" applyFont="1" applyBorder="1" applyAlignment="1" applyProtection="1">
      <alignment horizontal="center" vertical="center"/>
    </xf>
    <xf numFmtId="176" fontId="5" fillId="0" borderId="5" xfId="1" applyNumberFormat="1" applyFont="1" applyBorder="1" applyAlignment="1" applyProtection="1">
      <alignment horizontal="center" vertical="center"/>
    </xf>
    <xf numFmtId="37" fontId="5" fillId="0" borderId="6" xfId="1" applyNumberFormat="1" applyFont="1" applyBorder="1" applyAlignment="1" applyProtection="1">
      <alignment vertical="center"/>
    </xf>
    <xf numFmtId="37" fontId="5" fillId="0" borderId="5" xfId="1" applyNumberFormat="1" applyFont="1" applyBorder="1" applyAlignment="1" applyProtection="1">
      <alignment vertical="center"/>
    </xf>
    <xf numFmtId="0" fontId="5" fillId="0" borderId="5" xfId="1" applyFont="1" applyBorder="1" applyAlignment="1" applyProtection="1">
      <alignment horizontal="center" vertical="center"/>
    </xf>
    <xf numFmtId="37" fontId="5" fillId="0" borderId="6" xfId="1" applyNumberFormat="1" applyFont="1" applyFill="1" applyBorder="1" applyAlignment="1" applyProtection="1">
      <alignment vertical="center"/>
    </xf>
    <xf numFmtId="37" fontId="5" fillId="0" borderId="5" xfId="1" applyNumberFormat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37" fontId="5" fillId="0" borderId="0" xfId="1" applyNumberFormat="1" applyFont="1" applyFill="1" applyBorder="1" applyAlignment="1" applyProtection="1">
      <alignment vertical="center"/>
    </xf>
    <xf numFmtId="38" fontId="5" fillId="0" borderId="5" xfId="1" applyNumberFormat="1" applyFont="1" applyFill="1" applyBorder="1" applyAlignment="1" applyProtection="1">
      <alignment vertical="center"/>
    </xf>
    <xf numFmtId="37" fontId="5" fillId="0" borderId="7" xfId="1" applyNumberFormat="1" applyFont="1" applyFill="1" applyBorder="1" applyAlignment="1" applyProtection="1">
      <alignment vertical="center"/>
    </xf>
    <xf numFmtId="177" fontId="5" fillId="0" borderId="5" xfId="1" applyNumberFormat="1" applyFont="1" applyFill="1" applyBorder="1" applyAlignment="1" applyProtection="1">
      <alignment vertical="center"/>
    </xf>
    <xf numFmtId="177" fontId="5" fillId="0" borderId="7" xfId="1" applyNumberFormat="1" applyFont="1" applyFill="1" applyBorder="1" applyAlignment="1" applyProtection="1">
      <alignment vertical="center"/>
    </xf>
    <xf numFmtId="0" fontId="5" fillId="0" borderId="4" xfId="1" applyFont="1" applyBorder="1" applyAlignment="1" applyProtection="1">
      <alignment horizontal="center" vertical="center"/>
    </xf>
    <xf numFmtId="177" fontId="5" fillId="0" borderId="4" xfId="1" applyNumberFormat="1" applyFont="1" applyFill="1" applyBorder="1" applyAlignment="1" applyProtection="1">
      <alignment vertical="center"/>
    </xf>
    <xf numFmtId="37" fontId="5" fillId="0" borderId="0" xfId="1" applyNumberFormat="1" applyFont="1" applyAlignment="1" applyProtection="1">
      <alignment vertical="center"/>
    </xf>
    <xf numFmtId="37" fontId="5" fillId="0" borderId="0" xfId="1" applyNumberFormat="1" applyFont="1" applyBorder="1" applyAlignment="1" applyProtection="1">
      <alignment vertical="center"/>
    </xf>
    <xf numFmtId="3" fontId="5" fillId="0" borderId="0" xfId="2" applyNumberFormat="1" applyFont="1">
      <alignment vertical="center"/>
    </xf>
    <xf numFmtId="176" fontId="5" fillId="0" borderId="1" xfId="1" applyNumberFormat="1" applyFont="1" applyBorder="1" applyAlignment="1" applyProtection="1">
      <alignment vertical="center"/>
    </xf>
    <xf numFmtId="37" fontId="5" fillId="0" borderId="1" xfId="1" applyNumberFormat="1" applyFont="1" applyBorder="1" applyAlignment="1" applyProtection="1">
      <alignment horizontal="center" vertical="center"/>
    </xf>
    <xf numFmtId="37" fontId="5" fillId="0" borderId="1" xfId="1" applyNumberFormat="1" applyFont="1" applyBorder="1" applyAlignment="1" applyProtection="1">
      <alignment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176" fontId="5" fillId="0" borderId="6" xfId="1" applyNumberFormat="1" applyFont="1" applyBorder="1" applyAlignment="1" applyProtection="1">
      <alignment horizontal="center" vertical="center"/>
    </xf>
    <xf numFmtId="38" fontId="5" fillId="0" borderId="6" xfId="3" applyFont="1" applyBorder="1" applyAlignment="1" applyProtection="1">
      <alignment vertical="center"/>
    </xf>
    <xf numFmtId="38" fontId="5" fillId="0" borderId="5" xfId="3" applyFont="1" applyBorder="1" applyAlignment="1" applyProtection="1">
      <alignment vertical="center"/>
    </xf>
    <xf numFmtId="38" fontId="5" fillId="0" borderId="5" xfId="3" applyFont="1" applyBorder="1" applyAlignment="1">
      <alignment vertical="center"/>
    </xf>
    <xf numFmtId="177" fontId="5" fillId="0" borderId="5" xfId="3" applyNumberFormat="1" applyFont="1" applyBorder="1" applyAlignment="1">
      <alignment vertical="center"/>
    </xf>
    <xf numFmtId="177" fontId="5" fillId="0" borderId="4" xfId="3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176" fontId="5" fillId="0" borderId="2" xfId="1" applyNumberFormat="1" applyFont="1" applyBorder="1" applyAlignment="1" applyProtection="1">
      <alignment horizontal="center" vertical="center"/>
    </xf>
    <xf numFmtId="38" fontId="5" fillId="0" borderId="5" xfId="3" applyFont="1" applyFill="1" applyBorder="1" applyAlignment="1" applyProtection="1">
      <alignment vertical="center"/>
    </xf>
    <xf numFmtId="177" fontId="5" fillId="0" borderId="5" xfId="3" applyNumberFormat="1" applyFont="1" applyBorder="1" applyAlignment="1" applyProtection="1">
      <alignment vertical="center"/>
    </xf>
    <xf numFmtId="177" fontId="5" fillId="0" borderId="4" xfId="3" applyNumberFormat="1" applyFont="1" applyBorder="1" applyAlignme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37" fontId="5" fillId="0" borderId="4" xfId="1" applyNumberFormat="1" applyFont="1" applyBorder="1" applyAlignment="1" applyProtection="1">
      <alignment vertical="center"/>
    </xf>
    <xf numFmtId="0" fontId="5" fillId="0" borderId="0" xfId="1" applyFont="1" applyBorder="1" applyAlignment="1" applyProtection="1">
      <alignment horizontal="left" vertical="center"/>
    </xf>
    <xf numFmtId="0" fontId="1" fillId="0" borderId="0" xfId="1"/>
    <xf numFmtId="0" fontId="5" fillId="0" borderId="0" xfId="1" applyFont="1" applyAlignment="1" applyProtection="1">
      <alignment horizontal="left" vertical="center"/>
    </xf>
    <xf numFmtId="177" fontId="5" fillId="0" borderId="5" xfId="3" applyNumberFormat="1" applyFont="1" applyFill="1" applyBorder="1" applyAlignment="1" applyProtection="1">
      <alignment vertical="center"/>
    </xf>
    <xf numFmtId="177" fontId="5" fillId="0" borderId="4" xfId="3" applyNumberFormat="1" applyFont="1" applyFill="1" applyBorder="1" applyAlignment="1" applyProtection="1">
      <alignment vertical="center"/>
    </xf>
    <xf numFmtId="176" fontId="5" fillId="0" borderId="0" xfId="1" applyNumberFormat="1" applyFont="1" applyAlignment="1" applyProtection="1">
      <alignment vertical="center"/>
    </xf>
    <xf numFmtId="177" fontId="5" fillId="0" borderId="0" xfId="3" applyNumberFormat="1" applyFont="1" applyBorder="1" applyAlignment="1">
      <alignment vertical="center"/>
    </xf>
    <xf numFmtId="38" fontId="5" fillId="0" borderId="0" xfId="3" applyFont="1" applyBorder="1" applyAlignment="1">
      <alignment vertical="center"/>
    </xf>
    <xf numFmtId="37" fontId="5" fillId="0" borderId="0" xfId="1" applyNumberFormat="1" applyFont="1" applyAlignment="1" applyProtection="1">
      <alignment horizontal="left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8" xfId="1" applyFont="1" applyBorder="1" applyAlignment="1">
      <alignment vertical="center"/>
    </xf>
    <xf numFmtId="37" fontId="5" fillId="0" borderId="0" xfId="1" applyNumberFormat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right" vertical="center"/>
    </xf>
    <xf numFmtId="0" fontId="5" fillId="0" borderId="9" xfId="1" applyFont="1" applyBorder="1" applyAlignment="1" applyProtection="1">
      <alignment horizontal="center" vertical="center"/>
    </xf>
    <xf numFmtId="176" fontId="5" fillId="0" borderId="9" xfId="1" applyNumberFormat="1" applyFont="1" applyBorder="1" applyAlignment="1" applyProtection="1">
      <alignment horizontal="center" vertical="center"/>
    </xf>
    <xf numFmtId="177" fontId="5" fillId="0" borderId="5" xfId="1" applyNumberFormat="1" applyFont="1" applyBorder="1" applyAlignment="1" applyProtection="1">
      <alignment vertical="center"/>
    </xf>
    <xf numFmtId="177" fontId="5" fillId="0" borderId="4" xfId="1" applyNumberFormat="1" applyFont="1" applyBorder="1" applyAlignment="1" applyProtection="1">
      <alignment vertical="center"/>
    </xf>
    <xf numFmtId="0" fontId="5" fillId="0" borderId="0" xfId="1" applyFont="1" applyFill="1" applyAlignment="1">
      <alignment vertical="center"/>
    </xf>
    <xf numFmtId="37" fontId="5" fillId="0" borderId="0" xfId="1" applyNumberFormat="1" applyFont="1" applyFill="1" applyBorder="1" applyAlignment="1" applyProtection="1">
      <alignment horizontal="center" vertical="center"/>
    </xf>
    <xf numFmtId="37" fontId="5" fillId="0" borderId="0" xfId="1" applyNumberFormat="1" applyFont="1" applyFill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right" vertical="center"/>
    </xf>
    <xf numFmtId="0" fontId="5" fillId="0" borderId="9" xfId="1" applyFont="1" applyFill="1" applyBorder="1" applyAlignment="1" applyProtection="1">
      <alignment horizontal="center" vertical="center"/>
    </xf>
    <xf numFmtId="176" fontId="5" fillId="0" borderId="9" xfId="1" applyNumberFormat="1" applyFont="1" applyFill="1" applyBorder="1" applyAlignment="1" applyProtection="1">
      <alignment horizontal="center" vertical="center"/>
    </xf>
    <xf numFmtId="176" fontId="5" fillId="0" borderId="2" xfId="1" applyNumberFormat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/>
    </xf>
    <xf numFmtId="176" fontId="5" fillId="0" borderId="5" xfId="1" applyNumberFormat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37" fontId="5" fillId="0" borderId="7" xfId="1" applyNumberFormat="1" applyFont="1" applyBorder="1" applyAlignment="1" applyProtection="1">
      <alignment vertical="center"/>
    </xf>
    <xf numFmtId="38" fontId="5" fillId="0" borderId="6" xfId="3" applyFont="1" applyBorder="1" applyAlignment="1">
      <alignment vertical="center"/>
    </xf>
  </cellXfs>
  <cellStyles count="4">
    <cellStyle name="桁区切り 2 2" xfId="3"/>
    <cellStyle name="標準" xfId="0" builtinId="0"/>
    <cellStyle name="標準 2 5" xfId="1"/>
    <cellStyle name="標準_キャベツはくさい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5"/>
  <sheetViews>
    <sheetView showGridLines="0" tabSelected="1" workbookViewId="0">
      <selection activeCell="E19" sqref="E19"/>
    </sheetView>
  </sheetViews>
  <sheetFormatPr defaultRowHeight="17.25"/>
  <cols>
    <col min="1" max="9" width="9" style="45"/>
    <col min="10" max="10" width="8.875" style="45" customWidth="1"/>
    <col min="11" max="12" width="8.875" style="45"/>
    <col min="13" max="14" width="8.875" style="45" customWidth="1"/>
  </cols>
  <sheetData>
    <row r="1" spans="1:14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5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5" t="s">
        <v>2</v>
      </c>
    </row>
    <row r="3" spans="1:14" ht="13.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8" t="s">
        <v>16</v>
      </c>
    </row>
    <row r="4" spans="1:14" ht="13.5">
      <c r="A4" s="9" t="s">
        <v>17</v>
      </c>
      <c r="B4" s="10">
        <v>11093</v>
      </c>
      <c r="C4" s="10">
        <v>12040</v>
      </c>
      <c r="D4" s="10">
        <v>12861</v>
      </c>
      <c r="E4" s="10">
        <v>17848</v>
      </c>
      <c r="F4" s="10">
        <v>22060</v>
      </c>
      <c r="G4" s="10">
        <v>16957</v>
      </c>
      <c r="H4" s="10">
        <v>15040</v>
      </c>
      <c r="I4" s="10">
        <v>13959</v>
      </c>
      <c r="J4" s="10">
        <v>14851</v>
      </c>
      <c r="K4" s="10">
        <v>13173</v>
      </c>
      <c r="L4" s="10">
        <v>11565</v>
      </c>
      <c r="M4" s="10">
        <v>12116</v>
      </c>
      <c r="N4" s="11">
        <v>173562</v>
      </c>
    </row>
    <row r="5" spans="1:14" ht="13.5">
      <c r="A5" s="9" t="s">
        <v>18</v>
      </c>
      <c r="B5" s="10">
        <v>11770</v>
      </c>
      <c r="C5" s="10">
        <v>14101</v>
      </c>
      <c r="D5" s="10">
        <v>18964</v>
      </c>
      <c r="E5" s="10">
        <v>21321</v>
      </c>
      <c r="F5" s="10">
        <v>20544</v>
      </c>
      <c r="G5" s="10">
        <v>15661</v>
      </c>
      <c r="H5" s="10">
        <v>16149</v>
      </c>
      <c r="I5" s="10">
        <v>15062</v>
      </c>
      <c r="J5" s="10">
        <v>16305</v>
      </c>
      <c r="K5" s="10">
        <v>16683</v>
      </c>
      <c r="L5" s="10">
        <v>12854</v>
      </c>
      <c r="M5" s="10">
        <v>12232</v>
      </c>
      <c r="N5" s="11">
        <v>191648</v>
      </c>
    </row>
    <row r="6" spans="1:14" ht="13.5">
      <c r="A6" s="9" t="s">
        <v>19</v>
      </c>
      <c r="B6" s="10">
        <v>10767</v>
      </c>
      <c r="C6" s="10">
        <v>10458</v>
      </c>
      <c r="D6" s="10">
        <v>14924</v>
      </c>
      <c r="E6" s="10">
        <v>19160</v>
      </c>
      <c r="F6" s="10">
        <v>18785</v>
      </c>
      <c r="G6" s="10">
        <v>16093</v>
      </c>
      <c r="H6" s="10">
        <v>15776</v>
      </c>
      <c r="I6" s="10">
        <v>14857</v>
      </c>
      <c r="J6" s="10">
        <v>14970</v>
      </c>
      <c r="K6" s="10">
        <v>16892</v>
      </c>
      <c r="L6" s="10">
        <v>17879</v>
      </c>
      <c r="M6" s="10">
        <v>15975</v>
      </c>
      <c r="N6" s="11">
        <v>186537</v>
      </c>
    </row>
    <row r="7" spans="1:14" ht="13.5">
      <c r="A7" s="9" t="s">
        <v>20</v>
      </c>
      <c r="B7" s="10">
        <v>14371</v>
      </c>
      <c r="C7" s="10">
        <v>17271</v>
      </c>
      <c r="D7" s="10">
        <v>18354</v>
      </c>
      <c r="E7" s="10">
        <v>20721</v>
      </c>
      <c r="F7" s="10">
        <v>20032</v>
      </c>
      <c r="G7" s="10">
        <v>16456</v>
      </c>
      <c r="H7" s="10">
        <v>15094</v>
      </c>
      <c r="I7" s="10">
        <v>15345</v>
      </c>
      <c r="J7" s="10">
        <v>16175</v>
      </c>
      <c r="K7" s="10">
        <v>17196</v>
      </c>
      <c r="L7" s="10">
        <v>18439</v>
      </c>
      <c r="M7" s="10">
        <v>16489</v>
      </c>
      <c r="N7" s="11">
        <v>205945</v>
      </c>
    </row>
    <row r="8" spans="1:14" ht="13.5">
      <c r="A8" s="9" t="s">
        <v>21</v>
      </c>
      <c r="B8" s="10">
        <v>15314</v>
      </c>
      <c r="C8" s="10">
        <v>17221</v>
      </c>
      <c r="D8" s="10">
        <v>18638</v>
      </c>
      <c r="E8" s="10">
        <v>20716</v>
      </c>
      <c r="F8" s="10">
        <v>18991</v>
      </c>
      <c r="G8" s="10">
        <v>15309</v>
      </c>
      <c r="H8" s="10">
        <v>17038</v>
      </c>
      <c r="I8" s="10">
        <v>16037</v>
      </c>
      <c r="J8" s="10">
        <v>17005</v>
      </c>
      <c r="K8" s="10">
        <v>16853</v>
      </c>
      <c r="L8" s="10">
        <v>15638</v>
      </c>
      <c r="M8" s="10">
        <v>16548</v>
      </c>
      <c r="N8" s="11">
        <v>205307</v>
      </c>
    </row>
    <row r="9" spans="1:14" ht="13.5">
      <c r="A9" s="9" t="s">
        <v>22</v>
      </c>
      <c r="B9" s="10">
        <v>16503</v>
      </c>
      <c r="C9" s="10">
        <v>16252</v>
      </c>
      <c r="D9" s="10">
        <v>17797</v>
      </c>
      <c r="E9" s="10">
        <v>20004</v>
      </c>
      <c r="F9" s="10">
        <v>18581</v>
      </c>
      <c r="G9" s="10">
        <v>17467</v>
      </c>
      <c r="H9" s="10">
        <v>16083</v>
      </c>
      <c r="I9" s="10">
        <v>15569</v>
      </c>
      <c r="J9" s="10">
        <v>15907</v>
      </c>
      <c r="K9" s="10">
        <v>15905</v>
      </c>
      <c r="L9" s="10">
        <v>15350</v>
      </c>
      <c r="M9" s="10">
        <v>15203</v>
      </c>
      <c r="N9" s="11">
        <f>SUM(B9:M9)</f>
        <v>200621</v>
      </c>
    </row>
    <row r="10" spans="1:14" ht="13.5">
      <c r="A10" s="9" t="s">
        <v>23</v>
      </c>
      <c r="B10" s="10">
        <v>15016</v>
      </c>
      <c r="C10" s="10">
        <v>15707</v>
      </c>
      <c r="D10" s="10">
        <v>18262</v>
      </c>
      <c r="E10" s="10">
        <v>18860</v>
      </c>
      <c r="F10" s="10">
        <v>19044</v>
      </c>
      <c r="G10" s="10">
        <v>16240</v>
      </c>
      <c r="H10" s="10">
        <v>16583</v>
      </c>
      <c r="I10" s="10">
        <v>15809</v>
      </c>
      <c r="J10" s="10">
        <v>15684</v>
      </c>
      <c r="K10" s="10">
        <v>15736</v>
      </c>
      <c r="L10" s="10">
        <v>16677</v>
      </c>
      <c r="M10" s="10">
        <v>16029</v>
      </c>
      <c r="N10" s="11">
        <v>199645</v>
      </c>
    </row>
    <row r="11" spans="1:14" ht="13.5">
      <c r="A11" s="9" t="s">
        <v>24</v>
      </c>
      <c r="B11" s="10">
        <v>13774</v>
      </c>
      <c r="C11" s="10">
        <v>16289</v>
      </c>
      <c r="D11" s="10">
        <v>17987</v>
      </c>
      <c r="E11" s="10">
        <v>17684</v>
      </c>
      <c r="F11" s="10">
        <v>16938</v>
      </c>
      <c r="G11" s="10">
        <v>16366</v>
      </c>
      <c r="H11" s="10">
        <v>15453</v>
      </c>
      <c r="I11" s="10">
        <v>15674</v>
      </c>
      <c r="J11" s="10">
        <v>14641</v>
      </c>
      <c r="K11" s="10">
        <v>15776</v>
      </c>
      <c r="L11" s="10">
        <v>17709</v>
      </c>
      <c r="M11" s="10">
        <v>16017</v>
      </c>
      <c r="N11" s="11">
        <f>SUM(B11:M11)</f>
        <v>194308</v>
      </c>
    </row>
    <row r="12" spans="1:14" ht="13.5">
      <c r="A12" s="9" t="s">
        <v>25</v>
      </c>
      <c r="B12" s="10">
        <v>13052</v>
      </c>
      <c r="C12" s="10">
        <v>13295</v>
      </c>
      <c r="D12" s="10">
        <v>15670</v>
      </c>
      <c r="E12" s="10">
        <v>17388</v>
      </c>
      <c r="F12" s="10">
        <v>17820</v>
      </c>
      <c r="G12" s="10">
        <v>15195</v>
      </c>
      <c r="H12" s="10">
        <v>16646</v>
      </c>
      <c r="I12" s="10">
        <v>16024</v>
      </c>
      <c r="J12" s="10">
        <v>14568</v>
      </c>
      <c r="K12" s="10">
        <v>15817</v>
      </c>
      <c r="L12" s="10">
        <v>13231</v>
      </c>
      <c r="M12" s="10">
        <v>14498</v>
      </c>
      <c r="N12" s="11">
        <v>183203</v>
      </c>
    </row>
    <row r="13" spans="1:14" ht="13.5">
      <c r="A13" s="9" t="s">
        <v>26</v>
      </c>
      <c r="B13" s="10">
        <v>13561</v>
      </c>
      <c r="C13" s="10">
        <v>15612</v>
      </c>
      <c r="D13" s="10">
        <v>17447</v>
      </c>
      <c r="E13" s="10">
        <v>18818</v>
      </c>
      <c r="F13" s="10">
        <v>17197</v>
      </c>
      <c r="G13" s="10">
        <v>15270</v>
      </c>
      <c r="H13" s="10">
        <v>17066</v>
      </c>
      <c r="I13" s="10">
        <v>14906</v>
      </c>
      <c r="J13" s="10">
        <v>15412</v>
      </c>
      <c r="K13" s="10">
        <v>16420</v>
      </c>
      <c r="L13" s="10">
        <v>15504</v>
      </c>
      <c r="M13" s="10">
        <v>16452</v>
      </c>
      <c r="N13" s="11">
        <v>193664</v>
      </c>
    </row>
    <row r="14" spans="1:14" ht="13.5">
      <c r="A14" s="12" t="s">
        <v>27</v>
      </c>
      <c r="B14" s="10">
        <v>14460</v>
      </c>
      <c r="C14" s="10">
        <v>15294</v>
      </c>
      <c r="D14" s="10">
        <v>16645</v>
      </c>
      <c r="E14" s="10">
        <v>17157</v>
      </c>
      <c r="F14" s="10">
        <v>16420</v>
      </c>
      <c r="G14" s="10">
        <v>15862</v>
      </c>
      <c r="H14" s="10">
        <v>15200</v>
      </c>
      <c r="I14" s="10">
        <v>13645</v>
      </c>
      <c r="J14" s="10">
        <v>14553</v>
      </c>
      <c r="K14" s="10">
        <v>15544</v>
      </c>
      <c r="L14" s="10">
        <v>16308</v>
      </c>
      <c r="M14" s="10">
        <v>14702</v>
      </c>
      <c r="N14" s="11">
        <f>SUM(B14:M14)</f>
        <v>185790</v>
      </c>
    </row>
    <row r="15" spans="1:14" ht="13.5">
      <c r="A15" s="12" t="s">
        <v>28</v>
      </c>
      <c r="B15" s="10">
        <v>12829</v>
      </c>
      <c r="C15" s="10">
        <v>13899</v>
      </c>
      <c r="D15" s="10">
        <v>16430</v>
      </c>
      <c r="E15" s="10">
        <v>18595</v>
      </c>
      <c r="F15" s="10">
        <v>15636</v>
      </c>
      <c r="G15" s="10">
        <v>15033</v>
      </c>
      <c r="H15" s="10">
        <v>15818</v>
      </c>
      <c r="I15" s="10">
        <v>15038</v>
      </c>
      <c r="J15" s="10">
        <v>13699</v>
      </c>
      <c r="K15" s="10">
        <v>13094</v>
      </c>
      <c r="L15" s="10">
        <v>13477</v>
      </c>
      <c r="M15" s="10">
        <v>14103</v>
      </c>
      <c r="N15" s="11">
        <v>177650</v>
      </c>
    </row>
    <row r="16" spans="1:14" ht="13.5">
      <c r="A16" s="12" t="s">
        <v>29</v>
      </c>
      <c r="B16" s="10">
        <v>12751.616</v>
      </c>
      <c r="C16" s="10">
        <v>13777.476000000001</v>
      </c>
      <c r="D16" s="10">
        <v>17106.127</v>
      </c>
      <c r="E16" s="10">
        <v>17088.995999999999</v>
      </c>
      <c r="F16" s="10">
        <v>16927.116000000002</v>
      </c>
      <c r="G16" s="10">
        <v>15891.467000000001</v>
      </c>
      <c r="H16" s="10">
        <v>15929.494000000001</v>
      </c>
      <c r="I16" s="10">
        <v>15588.879000000001</v>
      </c>
      <c r="J16" s="10">
        <v>16541.873</v>
      </c>
      <c r="K16" s="10">
        <v>15261.075999999999</v>
      </c>
      <c r="L16" s="10">
        <v>14055.793</v>
      </c>
      <c r="M16" s="10">
        <v>13906.521000000001</v>
      </c>
      <c r="N16" s="11">
        <f t="shared" ref="N16:N25" si="0">SUM(B16:M16)</f>
        <v>184826.43400000004</v>
      </c>
    </row>
    <row r="17" spans="1:14" ht="13.5">
      <c r="A17" s="12" t="s">
        <v>30</v>
      </c>
      <c r="B17" s="10">
        <v>13699.04</v>
      </c>
      <c r="C17" s="10">
        <v>14276.013999999999</v>
      </c>
      <c r="D17" s="10">
        <v>17100.773000000001</v>
      </c>
      <c r="E17" s="10">
        <v>17638.864000000001</v>
      </c>
      <c r="F17" s="10">
        <v>18471.644</v>
      </c>
      <c r="G17" s="10">
        <v>15155.264999999999</v>
      </c>
      <c r="H17" s="10">
        <v>16979.384999999998</v>
      </c>
      <c r="I17" s="10">
        <v>15372.947</v>
      </c>
      <c r="J17" s="10">
        <v>15271.853999999999</v>
      </c>
      <c r="K17" s="10">
        <v>16028.491</v>
      </c>
      <c r="L17" s="10">
        <v>15075.263000000001</v>
      </c>
      <c r="M17" s="10">
        <v>14546.344999999999</v>
      </c>
      <c r="N17" s="11">
        <f t="shared" si="0"/>
        <v>189615.88500000001</v>
      </c>
    </row>
    <row r="18" spans="1:14" ht="13.5">
      <c r="A18" s="12" t="s">
        <v>31</v>
      </c>
      <c r="B18" s="10">
        <v>13577.700999999999</v>
      </c>
      <c r="C18" s="10">
        <v>13789.249</v>
      </c>
      <c r="D18" s="10">
        <v>16024.556</v>
      </c>
      <c r="E18" s="10">
        <v>17880.3</v>
      </c>
      <c r="F18" s="10">
        <v>17006.093000000001</v>
      </c>
      <c r="G18" s="10">
        <v>15551.311</v>
      </c>
      <c r="H18" s="10">
        <v>16669.435000000001</v>
      </c>
      <c r="I18" s="10">
        <v>14667.316999999999</v>
      </c>
      <c r="J18" s="10">
        <v>14735.882</v>
      </c>
      <c r="K18" s="10">
        <v>16834.655999999999</v>
      </c>
      <c r="L18" s="10">
        <v>15399.37</v>
      </c>
      <c r="M18" s="10">
        <v>13996.092000000001</v>
      </c>
      <c r="N18" s="11">
        <f t="shared" si="0"/>
        <v>186131.962</v>
      </c>
    </row>
    <row r="19" spans="1:14" ht="13.5">
      <c r="A19" s="12" t="s">
        <v>32</v>
      </c>
      <c r="B19" s="10">
        <v>14303.369000000001</v>
      </c>
      <c r="C19" s="10">
        <v>13869.013999999999</v>
      </c>
      <c r="D19" s="10">
        <v>16650.934000000001</v>
      </c>
      <c r="E19" s="10">
        <v>18489.392</v>
      </c>
      <c r="F19" s="10">
        <v>17084.224999999999</v>
      </c>
      <c r="G19" s="10">
        <v>18831.493999999999</v>
      </c>
      <c r="H19" s="10">
        <v>16044.495000000001</v>
      </c>
      <c r="I19" s="10">
        <v>13804.66</v>
      </c>
      <c r="J19" s="10">
        <v>15650.656000000001</v>
      </c>
      <c r="K19" s="10">
        <v>15544.882</v>
      </c>
      <c r="L19" s="10">
        <v>11843.814</v>
      </c>
      <c r="M19" s="10">
        <v>13647.177</v>
      </c>
      <c r="N19" s="11">
        <f t="shared" si="0"/>
        <v>185764.11200000002</v>
      </c>
    </row>
    <row r="20" spans="1:14" ht="13.5">
      <c r="A20" s="12" t="s">
        <v>33</v>
      </c>
      <c r="B20" s="10">
        <v>12203.147999999999</v>
      </c>
      <c r="C20" s="10">
        <v>13970.31</v>
      </c>
      <c r="D20" s="10">
        <v>19003.409</v>
      </c>
      <c r="E20" s="10">
        <v>20913.219000000001</v>
      </c>
      <c r="F20" s="10">
        <v>17325.798999999999</v>
      </c>
      <c r="G20" s="10">
        <v>16065.803</v>
      </c>
      <c r="H20" s="10">
        <v>15419.07</v>
      </c>
      <c r="I20" s="10">
        <v>13371.781000000001</v>
      </c>
      <c r="J20" s="10">
        <v>14023.444</v>
      </c>
      <c r="K20" s="10">
        <v>16179.857</v>
      </c>
      <c r="L20" s="10">
        <v>17329.087</v>
      </c>
      <c r="M20" s="10">
        <v>14751.287</v>
      </c>
      <c r="N20" s="11">
        <f t="shared" si="0"/>
        <v>190556.21400000001</v>
      </c>
    </row>
    <row r="21" spans="1:14" ht="13.5">
      <c r="A21" s="12" t="s">
        <v>34</v>
      </c>
      <c r="B21" s="10">
        <v>14681</v>
      </c>
      <c r="C21" s="10">
        <v>14931</v>
      </c>
      <c r="D21" s="10">
        <v>17018</v>
      </c>
      <c r="E21" s="10">
        <v>18313</v>
      </c>
      <c r="F21" s="10">
        <v>19784</v>
      </c>
      <c r="G21" s="10">
        <v>15487</v>
      </c>
      <c r="H21" s="10">
        <v>15442</v>
      </c>
      <c r="I21" s="10">
        <v>16186</v>
      </c>
      <c r="J21" s="10">
        <v>16167</v>
      </c>
      <c r="K21" s="10">
        <v>16280</v>
      </c>
      <c r="L21" s="10">
        <v>15108</v>
      </c>
      <c r="M21" s="10">
        <v>14204</v>
      </c>
      <c r="N21" s="11">
        <f t="shared" si="0"/>
        <v>193601</v>
      </c>
    </row>
    <row r="22" spans="1:14" ht="13.5">
      <c r="A22" s="12" t="s">
        <v>35</v>
      </c>
      <c r="B22" s="10">
        <v>13169</v>
      </c>
      <c r="C22" s="10">
        <v>13997</v>
      </c>
      <c r="D22" s="10">
        <v>17796</v>
      </c>
      <c r="E22" s="10">
        <v>17479</v>
      </c>
      <c r="F22" s="10">
        <v>19796</v>
      </c>
      <c r="G22" s="10">
        <v>15434</v>
      </c>
      <c r="H22" s="10">
        <v>14902</v>
      </c>
      <c r="I22" s="10">
        <v>15002</v>
      </c>
      <c r="J22" s="10">
        <v>14598</v>
      </c>
      <c r="K22" s="10">
        <v>16671</v>
      </c>
      <c r="L22" s="10">
        <v>14173</v>
      </c>
      <c r="M22" s="10">
        <v>13988</v>
      </c>
      <c r="N22" s="11">
        <f t="shared" si="0"/>
        <v>187005</v>
      </c>
    </row>
    <row r="23" spans="1:14" ht="13.5">
      <c r="A23" s="12" t="s">
        <v>36</v>
      </c>
      <c r="B23" s="10">
        <v>14555</v>
      </c>
      <c r="C23" s="10">
        <v>14449</v>
      </c>
      <c r="D23" s="10">
        <v>17581</v>
      </c>
      <c r="E23" s="10">
        <v>21107</v>
      </c>
      <c r="F23" s="10">
        <v>16704</v>
      </c>
      <c r="G23" s="10">
        <v>14802</v>
      </c>
      <c r="H23" s="10">
        <v>16274</v>
      </c>
      <c r="I23" s="10">
        <v>14822</v>
      </c>
      <c r="J23" s="10">
        <v>14081</v>
      </c>
      <c r="K23" s="10">
        <v>15207</v>
      </c>
      <c r="L23" s="10">
        <v>13133</v>
      </c>
      <c r="M23" s="10">
        <v>13028</v>
      </c>
      <c r="N23" s="11">
        <f t="shared" si="0"/>
        <v>185743</v>
      </c>
    </row>
    <row r="24" spans="1:14" ht="13.5">
      <c r="A24" s="12" t="s">
        <v>37</v>
      </c>
      <c r="B24" s="10">
        <v>12273</v>
      </c>
      <c r="C24" s="10">
        <v>14750</v>
      </c>
      <c r="D24" s="10">
        <v>16301</v>
      </c>
      <c r="E24" s="10">
        <v>17932</v>
      </c>
      <c r="F24" s="10">
        <v>17553</v>
      </c>
      <c r="G24" s="10">
        <v>14471</v>
      </c>
      <c r="H24" s="10">
        <v>14667</v>
      </c>
      <c r="I24" s="10">
        <v>14086</v>
      </c>
      <c r="J24" s="10">
        <v>14599</v>
      </c>
      <c r="K24" s="10">
        <v>15016</v>
      </c>
      <c r="L24" s="10">
        <v>13705</v>
      </c>
      <c r="M24" s="10">
        <v>13418</v>
      </c>
      <c r="N24" s="11">
        <f t="shared" si="0"/>
        <v>178771</v>
      </c>
    </row>
    <row r="25" spans="1:14" ht="13.5">
      <c r="A25" s="12" t="s">
        <v>38</v>
      </c>
      <c r="B25" s="13">
        <v>12774</v>
      </c>
      <c r="C25" s="13">
        <v>13219</v>
      </c>
      <c r="D25" s="13">
        <v>15639</v>
      </c>
      <c r="E25" s="13">
        <v>17992</v>
      </c>
      <c r="F25" s="13">
        <v>17243</v>
      </c>
      <c r="G25" s="13">
        <v>14746</v>
      </c>
      <c r="H25" s="10">
        <v>15259</v>
      </c>
      <c r="I25" s="10">
        <v>15048</v>
      </c>
      <c r="J25" s="10">
        <v>14917</v>
      </c>
      <c r="K25" s="10">
        <v>13088</v>
      </c>
      <c r="L25" s="10">
        <v>12054</v>
      </c>
      <c r="M25" s="10">
        <v>12198</v>
      </c>
      <c r="N25" s="11">
        <f t="shared" si="0"/>
        <v>174177</v>
      </c>
    </row>
    <row r="26" spans="1:14" ht="13.5">
      <c r="A26" s="12" t="s">
        <v>39</v>
      </c>
      <c r="B26" s="13">
        <v>10822</v>
      </c>
      <c r="C26" s="13">
        <v>11550</v>
      </c>
      <c r="D26" s="13">
        <v>13856</v>
      </c>
      <c r="E26" s="13">
        <v>17182</v>
      </c>
      <c r="F26" s="13">
        <v>16086</v>
      </c>
      <c r="G26" s="13">
        <v>15809</v>
      </c>
      <c r="H26" s="10">
        <v>15266</v>
      </c>
      <c r="I26" s="10">
        <v>15298</v>
      </c>
      <c r="J26" s="10">
        <v>14572</v>
      </c>
      <c r="K26" s="10">
        <v>14503</v>
      </c>
      <c r="L26" s="10">
        <v>13459</v>
      </c>
      <c r="M26" s="10">
        <v>12365</v>
      </c>
      <c r="N26" s="11">
        <v>170768</v>
      </c>
    </row>
    <row r="27" spans="1:14" ht="13.5">
      <c r="A27" s="12" t="s">
        <v>40</v>
      </c>
      <c r="B27" s="13">
        <v>11824</v>
      </c>
      <c r="C27" s="13">
        <v>13059</v>
      </c>
      <c r="D27" s="13">
        <v>16318</v>
      </c>
      <c r="E27" s="13">
        <v>16077</v>
      </c>
      <c r="F27" s="13">
        <v>18392</v>
      </c>
      <c r="G27" s="14">
        <v>15956</v>
      </c>
      <c r="H27" s="11">
        <v>16019</v>
      </c>
      <c r="I27" s="11">
        <v>14597</v>
      </c>
      <c r="J27" s="11">
        <v>14262</v>
      </c>
      <c r="K27" s="11">
        <v>14802</v>
      </c>
      <c r="L27" s="11">
        <v>13394</v>
      </c>
      <c r="M27" s="11">
        <v>13046</v>
      </c>
      <c r="N27" s="11">
        <v>177746</v>
      </c>
    </row>
    <row r="28" spans="1:14" ht="13.5">
      <c r="A28" s="15" t="s">
        <v>41</v>
      </c>
      <c r="B28" s="14">
        <v>13068</v>
      </c>
      <c r="C28" s="14">
        <v>12716</v>
      </c>
      <c r="D28" s="14">
        <v>15468</v>
      </c>
      <c r="E28" s="14">
        <v>16071</v>
      </c>
      <c r="F28" s="14">
        <v>16139</v>
      </c>
      <c r="G28" s="14">
        <v>13972</v>
      </c>
      <c r="H28" s="14">
        <v>15284</v>
      </c>
      <c r="I28" s="14">
        <v>14546</v>
      </c>
      <c r="J28" s="14">
        <v>14472</v>
      </c>
      <c r="K28" s="14">
        <v>15175</v>
      </c>
      <c r="L28" s="14">
        <v>12923</v>
      </c>
      <c r="M28" s="14">
        <v>12845</v>
      </c>
      <c r="N28" s="14">
        <v>172679</v>
      </c>
    </row>
    <row r="29" spans="1:14" ht="13.5">
      <c r="A29" s="12" t="s">
        <v>42</v>
      </c>
      <c r="B29" s="14">
        <v>13372</v>
      </c>
      <c r="C29" s="14">
        <v>13095</v>
      </c>
      <c r="D29" s="14">
        <v>15244</v>
      </c>
      <c r="E29" s="14">
        <v>18140</v>
      </c>
      <c r="F29" s="14">
        <v>16801</v>
      </c>
      <c r="G29" s="14">
        <v>14767</v>
      </c>
      <c r="H29" s="13">
        <v>15159</v>
      </c>
      <c r="I29" s="14">
        <v>15246</v>
      </c>
      <c r="J29" s="16">
        <v>15617</v>
      </c>
      <c r="K29" s="14">
        <v>15332</v>
      </c>
      <c r="L29" s="16">
        <v>11272</v>
      </c>
      <c r="M29" s="14">
        <v>12535</v>
      </c>
      <c r="N29" s="14">
        <v>176578</v>
      </c>
    </row>
    <row r="30" spans="1:14" ht="13.5">
      <c r="A30" s="12" t="s">
        <v>43</v>
      </c>
      <c r="B30" s="14">
        <v>13314.245000000001</v>
      </c>
      <c r="C30" s="14">
        <v>14367.855</v>
      </c>
      <c r="D30" s="14">
        <v>15702.069</v>
      </c>
      <c r="E30" s="14">
        <v>18257.901999999998</v>
      </c>
      <c r="F30" s="14">
        <v>16743.111000000001</v>
      </c>
      <c r="G30" s="14">
        <v>17217.613000000001</v>
      </c>
      <c r="H30" s="14">
        <v>16627.710999999999</v>
      </c>
      <c r="I30" s="14">
        <v>15688.909</v>
      </c>
      <c r="J30" s="14">
        <v>16270.745999999999</v>
      </c>
      <c r="K30" s="14">
        <v>17355.344000000001</v>
      </c>
      <c r="L30" s="14">
        <v>13888.462</v>
      </c>
      <c r="M30" s="14">
        <v>13948.257</v>
      </c>
      <c r="N30" s="14">
        <v>189382.22399999999</v>
      </c>
    </row>
    <row r="31" spans="1:14" ht="13.5">
      <c r="A31" s="12" t="s">
        <v>44</v>
      </c>
      <c r="B31" s="17">
        <v>12518.487999999999</v>
      </c>
      <c r="C31" s="17">
        <v>13474.959000000001</v>
      </c>
      <c r="D31" s="17">
        <v>16756.724999999999</v>
      </c>
      <c r="E31" s="17">
        <v>15376.709000000001</v>
      </c>
      <c r="F31" s="17">
        <v>18885.841</v>
      </c>
      <c r="G31" s="17">
        <v>15974.550999999999</v>
      </c>
      <c r="H31" s="17">
        <v>14759.647999999999</v>
      </c>
      <c r="I31" s="17">
        <v>15242.553</v>
      </c>
      <c r="J31" s="17">
        <v>15664.357</v>
      </c>
      <c r="K31" s="17">
        <v>14372.764999999999</v>
      </c>
      <c r="L31" s="17">
        <v>11324.134</v>
      </c>
      <c r="M31" s="17">
        <v>13050.603999999999</v>
      </c>
      <c r="N31" s="14">
        <v>177401.334</v>
      </c>
    </row>
    <row r="32" spans="1:14" ht="13.5">
      <c r="A32" s="12" t="s">
        <v>45</v>
      </c>
      <c r="B32" s="17">
        <v>12622.803</v>
      </c>
      <c r="C32" s="17">
        <v>13583.316000000001</v>
      </c>
      <c r="D32" s="17">
        <v>17062.057000000001</v>
      </c>
      <c r="E32" s="17">
        <v>18876.148000000001</v>
      </c>
      <c r="F32" s="17">
        <v>17774.606</v>
      </c>
      <c r="G32" s="17">
        <v>14641.081</v>
      </c>
      <c r="H32" s="17">
        <v>14130.415999999999</v>
      </c>
      <c r="I32" s="17">
        <v>16618.512999999999</v>
      </c>
      <c r="J32" s="17">
        <v>15361.914000000001</v>
      </c>
      <c r="K32" s="17">
        <v>15746.574000000001</v>
      </c>
      <c r="L32" s="17">
        <v>13459.237999999999</v>
      </c>
      <c r="M32" s="17">
        <v>12899.092000000001</v>
      </c>
      <c r="N32" s="14">
        <v>182775.758</v>
      </c>
    </row>
    <row r="33" spans="1:14" ht="13.5">
      <c r="A33" s="12" t="s">
        <v>46</v>
      </c>
      <c r="B33" s="17">
        <v>13391.93</v>
      </c>
      <c r="C33" s="17">
        <v>15072.346</v>
      </c>
      <c r="D33" s="17">
        <v>18468.75</v>
      </c>
      <c r="E33" s="17">
        <v>16689.907999999999</v>
      </c>
      <c r="F33" s="17">
        <v>20493.342000000001</v>
      </c>
      <c r="G33" s="17">
        <v>16974.716</v>
      </c>
      <c r="H33" s="17">
        <v>15031.944</v>
      </c>
      <c r="I33" s="17">
        <v>15491.442999999999</v>
      </c>
      <c r="J33" s="17">
        <v>14758.553</v>
      </c>
      <c r="K33" s="17">
        <v>16504.934000000001</v>
      </c>
      <c r="L33" s="17">
        <v>14000.093999999999</v>
      </c>
      <c r="M33" s="17">
        <v>13729.395</v>
      </c>
      <c r="N33" s="18">
        <v>190607.35500000001</v>
      </c>
    </row>
    <row r="34" spans="1:14" ht="13.5">
      <c r="A34" s="12" t="s">
        <v>47</v>
      </c>
      <c r="B34" s="19">
        <v>13161474</v>
      </c>
      <c r="C34" s="19">
        <v>14004810</v>
      </c>
      <c r="D34" s="19">
        <v>17008437</v>
      </c>
      <c r="E34" s="19">
        <v>19191185</v>
      </c>
      <c r="F34" s="19">
        <v>19216815</v>
      </c>
      <c r="G34" s="19">
        <v>13580298</v>
      </c>
      <c r="H34" s="19">
        <v>16343868</v>
      </c>
      <c r="I34" s="19">
        <v>15333336</v>
      </c>
      <c r="J34" s="19">
        <v>14620666</v>
      </c>
      <c r="K34" s="19">
        <v>15694118</v>
      </c>
      <c r="L34" s="19">
        <v>13334596</v>
      </c>
      <c r="M34" s="17">
        <v>12200</v>
      </c>
      <c r="N34" s="20">
        <f>(171489603+12200000)</f>
        <v>183689603</v>
      </c>
    </row>
    <row r="35" spans="1:14" ht="13.5">
      <c r="A35" s="12" t="s">
        <v>48</v>
      </c>
      <c r="B35" s="19">
        <v>12708882</v>
      </c>
      <c r="C35" s="19">
        <v>13836236</v>
      </c>
      <c r="D35" s="19">
        <v>16836823</v>
      </c>
      <c r="E35" s="19">
        <v>19207283</v>
      </c>
      <c r="F35" s="19">
        <v>17756948</v>
      </c>
      <c r="G35" s="19">
        <v>14513173</v>
      </c>
      <c r="H35" s="19">
        <v>16120316</v>
      </c>
      <c r="I35" s="19">
        <v>14465858</v>
      </c>
      <c r="J35" s="19">
        <v>15379255</v>
      </c>
      <c r="K35" s="19">
        <v>17085479</v>
      </c>
      <c r="L35" s="19">
        <v>12682356</v>
      </c>
      <c r="M35" s="19">
        <v>12921342</v>
      </c>
      <c r="N35" s="20">
        <v>183513951</v>
      </c>
    </row>
    <row r="36" spans="1:14" ht="13.5">
      <c r="A36" s="12" t="s">
        <v>49</v>
      </c>
      <c r="B36" s="19">
        <v>13026235</v>
      </c>
      <c r="C36" s="19">
        <v>14710948</v>
      </c>
      <c r="D36" s="19">
        <v>19245555</v>
      </c>
      <c r="E36" s="19">
        <v>18608735</v>
      </c>
      <c r="F36" s="19">
        <v>16562103</v>
      </c>
      <c r="G36" s="19">
        <v>16267387</v>
      </c>
      <c r="H36" s="19">
        <v>15612118</v>
      </c>
      <c r="I36" s="19">
        <v>15656613</v>
      </c>
      <c r="J36" s="19">
        <v>15784271</v>
      </c>
      <c r="K36" s="19">
        <v>16804768</v>
      </c>
      <c r="L36" s="19">
        <v>13583197</v>
      </c>
      <c r="M36" s="19">
        <v>14170545</v>
      </c>
      <c r="N36" s="19">
        <v>190032475</v>
      </c>
    </row>
    <row r="37" spans="1:14" ht="13.5">
      <c r="A37" s="21" t="s">
        <v>50</v>
      </c>
      <c r="B37" s="22">
        <v>15015766</v>
      </c>
      <c r="C37" s="22">
        <v>15889520</v>
      </c>
      <c r="D37" s="22">
        <v>16826240</v>
      </c>
      <c r="E37" s="22">
        <v>17539737</v>
      </c>
      <c r="F37" s="22">
        <v>17401906</v>
      </c>
      <c r="G37" s="22">
        <v>15287742</v>
      </c>
      <c r="H37" s="22">
        <v>16227755</v>
      </c>
      <c r="I37" s="22">
        <v>16478847</v>
      </c>
      <c r="J37" s="22">
        <v>16939978</v>
      </c>
      <c r="K37" s="22">
        <v>16681891</v>
      </c>
      <c r="L37" s="22">
        <v>13725526</v>
      </c>
      <c r="M37" s="22">
        <v>14174286</v>
      </c>
      <c r="N37" s="22">
        <v>192189194</v>
      </c>
    </row>
    <row r="38" spans="1:14" ht="13.5">
      <c r="A38" s="2" t="s">
        <v>51</v>
      </c>
      <c r="B38" s="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ht="13.5">
      <c r="A39" s="23" t="s">
        <v>52</v>
      </c>
      <c r="B39" s="24"/>
      <c r="C39" s="24"/>
      <c r="D39" s="24"/>
      <c r="E39" s="24"/>
      <c r="F39" s="24"/>
      <c r="G39" s="24"/>
      <c r="H39" s="24"/>
      <c r="I39" s="25"/>
      <c r="J39" s="25"/>
      <c r="K39" s="25"/>
      <c r="L39" s="24"/>
      <c r="M39" s="24"/>
      <c r="N39" s="24"/>
    </row>
    <row r="40" spans="1:14" ht="13.5">
      <c r="A40" s="2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13.5">
      <c r="A41" s="26" t="s">
        <v>53</v>
      </c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4"/>
      <c r="N41" s="5" t="s">
        <v>2</v>
      </c>
    </row>
    <row r="42" spans="1:14" ht="13.5">
      <c r="A42" s="29" t="s">
        <v>3</v>
      </c>
      <c r="B42" s="7" t="s">
        <v>4</v>
      </c>
      <c r="C42" s="7" t="s">
        <v>5</v>
      </c>
      <c r="D42" s="7" t="s">
        <v>6</v>
      </c>
      <c r="E42" s="7" t="s">
        <v>7</v>
      </c>
      <c r="F42" s="7" t="s">
        <v>8</v>
      </c>
      <c r="G42" s="7" t="s">
        <v>9</v>
      </c>
      <c r="H42" s="7" t="s">
        <v>10</v>
      </c>
      <c r="I42" s="7" t="s">
        <v>11</v>
      </c>
      <c r="J42" s="7" t="s">
        <v>12</v>
      </c>
      <c r="K42" s="7" t="s">
        <v>13</v>
      </c>
      <c r="L42" s="7" t="s">
        <v>14</v>
      </c>
      <c r="M42" s="7" t="s">
        <v>15</v>
      </c>
      <c r="N42" s="8" t="s">
        <v>16</v>
      </c>
    </row>
    <row r="43" spans="1:14" ht="13.5">
      <c r="A43" s="30" t="s">
        <v>54</v>
      </c>
      <c r="B43" s="10">
        <v>25932</v>
      </c>
      <c r="C43" s="10">
        <v>21148</v>
      </c>
      <c r="D43" s="10">
        <v>14860</v>
      </c>
      <c r="E43" s="10">
        <v>4316</v>
      </c>
      <c r="F43" s="10">
        <v>3909</v>
      </c>
      <c r="G43" s="10">
        <v>4520</v>
      </c>
      <c r="H43" s="10">
        <v>4463</v>
      </c>
      <c r="I43" s="10">
        <v>4457</v>
      </c>
      <c r="J43" s="10">
        <v>7239</v>
      </c>
      <c r="K43" s="10">
        <v>25672</v>
      </c>
      <c r="L43" s="10">
        <v>37587</v>
      </c>
      <c r="M43" s="10">
        <v>45027</v>
      </c>
      <c r="N43" s="11">
        <v>199129</v>
      </c>
    </row>
    <row r="44" spans="1:14" ht="13.5">
      <c r="A44" s="31" t="s">
        <v>18</v>
      </c>
      <c r="B44" s="10">
        <v>21347</v>
      </c>
      <c r="C44" s="10">
        <v>18410</v>
      </c>
      <c r="D44" s="10">
        <v>14561</v>
      </c>
      <c r="E44" s="10">
        <v>7525</v>
      </c>
      <c r="F44" s="10">
        <v>6268</v>
      </c>
      <c r="G44" s="10">
        <v>4387</v>
      </c>
      <c r="H44" s="10">
        <v>4927</v>
      </c>
      <c r="I44" s="10">
        <v>4744</v>
      </c>
      <c r="J44" s="10">
        <v>7968</v>
      </c>
      <c r="K44" s="10">
        <v>22691</v>
      </c>
      <c r="L44" s="10">
        <v>38712</v>
      </c>
      <c r="M44" s="10">
        <v>48909</v>
      </c>
      <c r="N44" s="11">
        <f>SUM(B44:M44)</f>
        <v>200449</v>
      </c>
    </row>
    <row r="45" spans="1:14" ht="13.5">
      <c r="A45" s="31" t="s">
        <v>19</v>
      </c>
      <c r="B45" s="10">
        <v>12100</v>
      </c>
      <c r="C45" s="10">
        <v>9787</v>
      </c>
      <c r="D45" s="10">
        <v>5891</v>
      </c>
      <c r="E45" s="10">
        <v>6823</v>
      </c>
      <c r="F45" s="10">
        <v>8111</v>
      </c>
      <c r="G45" s="10">
        <v>4944</v>
      </c>
      <c r="H45" s="10">
        <v>5699</v>
      </c>
      <c r="I45" s="10">
        <v>4815</v>
      </c>
      <c r="J45" s="10">
        <v>6316</v>
      </c>
      <c r="K45" s="10">
        <v>23106</v>
      </c>
      <c r="L45" s="10">
        <v>35293</v>
      </c>
      <c r="M45" s="10">
        <v>42179</v>
      </c>
      <c r="N45" s="11">
        <v>165064</v>
      </c>
    </row>
    <row r="46" spans="1:14" ht="13.5">
      <c r="A46" s="31" t="s">
        <v>20</v>
      </c>
      <c r="B46" s="10">
        <v>20028</v>
      </c>
      <c r="C46" s="10">
        <v>17687</v>
      </c>
      <c r="D46" s="10">
        <v>12275</v>
      </c>
      <c r="E46" s="10">
        <v>6889</v>
      </c>
      <c r="F46" s="10">
        <v>7340</v>
      </c>
      <c r="G46" s="10">
        <v>5780</v>
      </c>
      <c r="H46" s="10">
        <v>5378</v>
      </c>
      <c r="I46" s="10">
        <v>4424</v>
      </c>
      <c r="J46" s="10">
        <v>8345</v>
      </c>
      <c r="K46" s="10">
        <v>18838</v>
      </c>
      <c r="L46" s="10">
        <v>30291</v>
      </c>
      <c r="M46" s="10">
        <v>35695</v>
      </c>
      <c r="N46" s="11">
        <v>172969</v>
      </c>
    </row>
    <row r="47" spans="1:14" ht="13.5">
      <c r="A47" s="31" t="s">
        <v>21</v>
      </c>
      <c r="B47" s="10">
        <v>19612</v>
      </c>
      <c r="C47" s="10">
        <v>16684</v>
      </c>
      <c r="D47" s="10">
        <v>11833</v>
      </c>
      <c r="E47" s="10">
        <v>7362</v>
      </c>
      <c r="F47" s="10">
        <v>5933</v>
      </c>
      <c r="G47" s="10">
        <v>5396</v>
      </c>
      <c r="H47" s="10">
        <v>6286</v>
      </c>
      <c r="I47" s="10">
        <v>6650</v>
      </c>
      <c r="J47" s="10">
        <v>8904</v>
      </c>
      <c r="K47" s="10">
        <v>17596</v>
      </c>
      <c r="L47" s="10">
        <v>25975</v>
      </c>
      <c r="M47" s="10">
        <v>32754</v>
      </c>
      <c r="N47" s="11">
        <v>164984</v>
      </c>
    </row>
    <row r="48" spans="1:14" ht="13.5">
      <c r="A48" s="31" t="s">
        <v>22</v>
      </c>
      <c r="B48" s="10">
        <v>17811</v>
      </c>
      <c r="C48" s="10">
        <v>16015</v>
      </c>
      <c r="D48" s="10">
        <v>10772</v>
      </c>
      <c r="E48" s="10">
        <v>7622</v>
      </c>
      <c r="F48" s="10">
        <v>6809</v>
      </c>
      <c r="G48" s="10">
        <v>6173</v>
      </c>
      <c r="H48" s="10">
        <v>6628</v>
      </c>
      <c r="I48" s="10">
        <v>7227</v>
      </c>
      <c r="J48" s="10">
        <v>9050</v>
      </c>
      <c r="K48" s="10">
        <v>15202</v>
      </c>
      <c r="L48" s="10">
        <v>21474</v>
      </c>
      <c r="M48" s="10">
        <v>30213</v>
      </c>
      <c r="N48" s="11">
        <v>154995</v>
      </c>
    </row>
    <row r="49" spans="1:14" ht="13.5">
      <c r="A49" s="31" t="s">
        <v>23</v>
      </c>
      <c r="B49" s="10">
        <v>16480</v>
      </c>
      <c r="C49" s="10">
        <v>13805</v>
      </c>
      <c r="D49" s="10">
        <v>11172</v>
      </c>
      <c r="E49" s="10">
        <v>7602</v>
      </c>
      <c r="F49" s="10">
        <v>6573</v>
      </c>
      <c r="G49" s="10">
        <v>6592</v>
      </c>
      <c r="H49" s="10">
        <v>6331</v>
      </c>
      <c r="I49" s="10">
        <v>6896</v>
      </c>
      <c r="J49" s="10">
        <v>8417</v>
      </c>
      <c r="K49" s="10">
        <v>15900</v>
      </c>
      <c r="L49" s="10">
        <v>24628</v>
      </c>
      <c r="M49" s="10">
        <v>30343</v>
      </c>
      <c r="N49" s="11">
        <v>154740</v>
      </c>
    </row>
    <row r="50" spans="1:14" ht="13.5">
      <c r="A50" s="9" t="s">
        <v>24</v>
      </c>
      <c r="B50" s="10">
        <v>16311</v>
      </c>
      <c r="C50" s="10">
        <v>12667</v>
      </c>
      <c r="D50" s="10">
        <v>9619</v>
      </c>
      <c r="E50" s="10">
        <v>7215</v>
      </c>
      <c r="F50" s="10">
        <v>6963</v>
      </c>
      <c r="G50" s="10">
        <v>6355</v>
      </c>
      <c r="H50" s="10">
        <v>6910</v>
      </c>
      <c r="I50" s="10">
        <v>6448</v>
      </c>
      <c r="J50" s="10">
        <v>7959</v>
      </c>
      <c r="K50" s="10">
        <v>14918</v>
      </c>
      <c r="L50" s="10">
        <v>18111</v>
      </c>
      <c r="M50" s="10">
        <v>25482</v>
      </c>
      <c r="N50" s="11">
        <v>138960</v>
      </c>
    </row>
    <row r="51" spans="1:14" ht="13.5">
      <c r="A51" s="31" t="s">
        <v>25</v>
      </c>
      <c r="B51" s="10">
        <v>14542</v>
      </c>
      <c r="C51" s="10">
        <v>11218</v>
      </c>
      <c r="D51" s="10">
        <v>7157</v>
      </c>
      <c r="E51" s="10">
        <v>6922</v>
      </c>
      <c r="F51" s="10">
        <v>7559</v>
      </c>
      <c r="G51" s="10">
        <v>6298</v>
      </c>
      <c r="H51" s="10">
        <v>6818</v>
      </c>
      <c r="I51" s="10">
        <v>7523</v>
      </c>
      <c r="J51" s="10">
        <v>9365</v>
      </c>
      <c r="K51" s="10">
        <v>16214</v>
      </c>
      <c r="L51" s="10">
        <v>16621</v>
      </c>
      <c r="M51" s="10">
        <v>21808</v>
      </c>
      <c r="N51" s="11">
        <v>132046</v>
      </c>
    </row>
    <row r="52" spans="1:14" ht="13.5">
      <c r="A52" s="31" t="s">
        <v>26</v>
      </c>
      <c r="B52" s="10">
        <v>16467</v>
      </c>
      <c r="C52" s="10">
        <v>15725</v>
      </c>
      <c r="D52" s="10">
        <v>10635</v>
      </c>
      <c r="E52" s="10">
        <v>9074</v>
      </c>
      <c r="F52" s="10">
        <v>7855</v>
      </c>
      <c r="G52" s="10">
        <v>7007</v>
      </c>
      <c r="H52" s="10">
        <v>7550</v>
      </c>
      <c r="I52" s="10">
        <v>6941</v>
      </c>
      <c r="J52" s="10">
        <v>8947</v>
      </c>
      <c r="K52" s="10">
        <v>16696</v>
      </c>
      <c r="L52" s="10">
        <v>17914</v>
      </c>
      <c r="M52" s="10">
        <v>22968</v>
      </c>
      <c r="N52" s="11">
        <f>SUM(B52:M52)</f>
        <v>147779</v>
      </c>
    </row>
    <row r="53" spans="1:14" ht="13.5">
      <c r="A53" s="30" t="s">
        <v>27</v>
      </c>
      <c r="B53" s="10">
        <v>14316</v>
      </c>
      <c r="C53" s="10">
        <v>12723</v>
      </c>
      <c r="D53" s="10">
        <v>8522</v>
      </c>
      <c r="E53" s="10">
        <v>8217</v>
      </c>
      <c r="F53" s="10">
        <v>8274</v>
      </c>
      <c r="G53" s="10">
        <v>7128</v>
      </c>
      <c r="H53" s="10">
        <v>7451</v>
      </c>
      <c r="I53" s="10">
        <v>7504</v>
      </c>
      <c r="J53" s="10">
        <v>8806</v>
      </c>
      <c r="K53" s="10">
        <v>14971</v>
      </c>
      <c r="L53" s="10">
        <v>17349</v>
      </c>
      <c r="M53" s="10">
        <v>21246</v>
      </c>
      <c r="N53" s="11">
        <f>SUM(B53:M53)</f>
        <v>136507</v>
      </c>
    </row>
    <row r="54" spans="1:14" ht="13.5">
      <c r="A54" s="30" t="s">
        <v>28</v>
      </c>
      <c r="B54" s="10">
        <v>14565</v>
      </c>
      <c r="C54" s="10">
        <v>12570</v>
      </c>
      <c r="D54" s="10">
        <v>9357</v>
      </c>
      <c r="E54" s="10">
        <v>7653</v>
      </c>
      <c r="F54" s="10">
        <v>6036</v>
      </c>
      <c r="G54" s="10">
        <v>6803</v>
      </c>
      <c r="H54" s="10">
        <v>6486</v>
      </c>
      <c r="I54" s="10">
        <v>6847</v>
      </c>
      <c r="J54" s="10">
        <v>8983</v>
      </c>
      <c r="K54" s="10">
        <v>13750</v>
      </c>
      <c r="L54" s="10">
        <v>17011</v>
      </c>
      <c r="M54" s="10">
        <v>19504</v>
      </c>
      <c r="N54" s="11">
        <v>129562</v>
      </c>
    </row>
    <row r="55" spans="1:14" ht="13.5">
      <c r="A55" s="30" t="s">
        <v>29</v>
      </c>
      <c r="B55" s="10">
        <v>13416.666999999999</v>
      </c>
      <c r="C55" s="10">
        <v>11905.244000000001</v>
      </c>
      <c r="D55" s="10">
        <v>8725.9269999999997</v>
      </c>
      <c r="E55" s="10">
        <v>7282.4229999999998</v>
      </c>
      <c r="F55" s="10">
        <v>6865.77</v>
      </c>
      <c r="G55" s="10">
        <v>7044.4290000000001</v>
      </c>
      <c r="H55" s="10">
        <v>6885.2719999999999</v>
      </c>
      <c r="I55" s="10">
        <v>6697.8410000000003</v>
      </c>
      <c r="J55" s="10">
        <v>9659.4599999999991</v>
      </c>
      <c r="K55" s="10">
        <v>14281.183999999999</v>
      </c>
      <c r="L55" s="10">
        <v>17944.175999999999</v>
      </c>
      <c r="M55" s="10">
        <v>21456.691999999999</v>
      </c>
      <c r="N55" s="11">
        <f t="shared" ref="N55:N60" si="1">SUM(B55:M55)</f>
        <v>132165.08499999999</v>
      </c>
    </row>
    <row r="56" spans="1:14" ht="13.5">
      <c r="A56" s="30" t="s">
        <v>30</v>
      </c>
      <c r="B56" s="11">
        <v>14799.790999999999</v>
      </c>
      <c r="C56" s="11">
        <v>13799.075000000001</v>
      </c>
      <c r="D56" s="11">
        <v>10186.456</v>
      </c>
      <c r="E56" s="11">
        <v>7443.9889999999996</v>
      </c>
      <c r="F56" s="11">
        <v>6984.4629999999997</v>
      </c>
      <c r="G56" s="11">
        <v>6330.259</v>
      </c>
      <c r="H56" s="11">
        <v>7474.4160000000002</v>
      </c>
      <c r="I56" s="11">
        <v>7197.11</v>
      </c>
      <c r="J56" s="11">
        <v>9875.8369999999995</v>
      </c>
      <c r="K56" s="11">
        <v>15695.547</v>
      </c>
      <c r="L56" s="11">
        <v>16843.940999999999</v>
      </c>
      <c r="M56" s="11">
        <v>20665.567999999999</v>
      </c>
      <c r="N56" s="11">
        <f t="shared" si="1"/>
        <v>137296.45200000002</v>
      </c>
    </row>
    <row r="57" spans="1:14" ht="13.5">
      <c r="A57" s="30" t="s">
        <v>31</v>
      </c>
      <c r="B57" s="11">
        <v>14271.339</v>
      </c>
      <c r="C57" s="11">
        <v>12121.759</v>
      </c>
      <c r="D57" s="11">
        <v>8627.1489999999994</v>
      </c>
      <c r="E57" s="11">
        <v>7776.5770000000002</v>
      </c>
      <c r="F57" s="11">
        <v>6960.9830000000002</v>
      </c>
      <c r="G57" s="11">
        <v>6723.9470000000001</v>
      </c>
      <c r="H57" s="11">
        <v>7148.0959999999995</v>
      </c>
      <c r="I57" s="11">
        <v>6922.2889999999998</v>
      </c>
      <c r="J57" s="11">
        <v>10746.411</v>
      </c>
      <c r="K57" s="11">
        <v>14792.763999999999</v>
      </c>
      <c r="L57" s="11">
        <v>14941.847</v>
      </c>
      <c r="M57" s="11">
        <v>18636.161</v>
      </c>
      <c r="N57" s="11">
        <f t="shared" si="1"/>
        <v>129669.32199999999</v>
      </c>
    </row>
    <row r="58" spans="1:14" ht="13.5">
      <c r="A58" s="12" t="s">
        <v>32</v>
      </c>
      <c r="B58" s="11">
        <v>13369.218999999999</v>
      </c>
      <c r="C58" s="11">
        <v>11705.665999999999</v>
      </c>
      <c r="D58" s="11">
        <v>7677.9560000000001</v>
      </c>
      <c r="E58" s="11">
        <v>7368.4210000000003</v>
      </c>
      <c r="F58" s="11">
        <v>6787.6620000000003</v>
      </c>
      <c r="G58" s="11">
        <v>6440.1549999999997</v>
      </c>
      <c r="H58" s="11">
        <v>6229.0959999999995</v>
      </c>
      <c r="I58" s="11">
        <v>6674.1980000000003</v>
      </c>
      <c r="J58" s="11">
        <v>9350.0879999999997</v>
      </c>
      <c r="K58" s="11">
        <v>13064.866</v>
      </c>
      <c r="L58" s="11">
        <v>14386.313</v>
      </c>
      <c r="M58" s="11">
        <v>17473.164000000001</v>
      </c>
      <c r="N58" s="11">
        <f t="shared" si="1"/>
        <v>120526.80399999999</v>
      </c>
    </row>
    <row r="59" spans="1:14" ht="13.5">
      <c r="A59" s="30" t="s">
        <v>33</v>
      </c>
      <c r="B59" s="10">
        <v>12187.334999999999</v>
      </c>
      <c r="C59" s="10">
        <v>11630.058999999999</v>
      </c>
      <c r="D59" s="10">
        <v>9587.2389999999996</v>
      </c>
      <c r="E59" s="10">
        <v>7542.1850000000004</v>
      </c>
      <c r="F59" s="10">
        <v>6210.3289999999997</v>
      </c>
      <c r="G59" s="10">
        <v>6905.3289999999997</v>
      </c>
      <c r="H59" s="10">
        <v>6944.4459999999999</v>
      </c>
      <c r="I59" s="10">
        <v>6814.9340000000002</v>
      </c>
      <c r="J59" s="10">
        <v>9663.6859999999997</v>
      </c>
      <c r="K59" s="10">
        <v>13805.64</v>
      </c>
      <c r="L59" s="10">
        <v>16251.562</v>
      </c>
      <c r="M59" s="10">
        <v>18372.471000000001</v>
      </c>
      <c r="N59" s="11">
        <f t="shared" si="1"/>
        <v>125915.215</v>
      </c>
    </row>
    <row r="60" spans="1:14" ht="13.5">
      <c r="A60" s="30" t="s">
        <v>34</v>
      </c>
      <c r="B60" s="10">
        <v>12692</v>
      </c>
      <c r="C60" s="10">
        <v>12688</v>
      </c>
      <c r="D60" s="10">
        <v>10007</v>
      </c>
      <c r="E60" s="10">
        <v>6889</v>
      </c>
      <c r="F60" s="10">
        <v>7305</v>
      </c>
      <c r="G60" s="10">
        <v>7060</v>
      </c>
      <c r="H60" s="10">
        <v>7583</v>
      </c>
      <c r="I60" s="10">
        <v>7957</v>
      </c>
      <c r="J60" s="10">
        <v>9587</v>
      </c>
      <c r="K60" s="10">
        <v>14765</v>
      </c>
      <c r="L60" s="10">
        <v>15420</v>
      </c>
      <c r="M60" s="10">
        <v>19118</v>
      </c>
      <c r="N60" s="11">
        <f t="shared" si="1"/>
        <v>131071</v>
      </c>
    </row>
    <row r="61" spans="1:14" ht="13.5">
      <c r="A61" s="30" t="s">
        <v>35</v>
      </c>
      <c r="B61" s="10">
        <v>14431</v>
      </c>
      <c r="C61" s="10">
        <v>12190</v>
      </c>
      <c r="D61" s="10">
        <v>8358</v>
      </c>
      <c r="E61" s="10">
        <v>6559</v>
      </c>
      <c r="F61" s="10">
        <v>7120</v>
      </c>
      <c r="G61" s="10">
        <v>6906</v>
      </c>
      <c r="H61" s="10">
        <v>7024</v>
      </c>
      <c r="I61" s="10">
        <v>8405</v>
      </c>
      <c r="J61" s="10">
        <v>9557</v>
      </c>
      <c r="K61" s="10">
        <v>15209</v>
      </c>
      <c r="L61" s="10">
        <v>15046</v>
      </c>
      <c r="M61" s="10">
        <v>19360</v>
      </c>
      <c r="N61" s="11">
        <f>SUM(B61:M61)-3</f>
        <v>130162</v>
      </c>
    </row>
    <row r="62" spans="1:14" ht="13.5">
      <c r="A62" s="12" t="s">
        <v>55</v>
      </c>
      <c r="B62" s="10">
        <v>14125</v>
      </c>
      <c r="C62" s="10">
        <v>13188</v>
      </c>
      <c r="D62" s="10">
        <v>8747</v>
      </c>
      <c r="E62" s="10">
        <v>7227</v>
      </c>
      <c r="F62" s="10">
        <v>6725</v>
      </c>
      <c r="G62" s="10">
        <v>6253</v>
      </c>
      <c r="H62" s="10">
        <v>8068</v>
      </c>
      <c r="I62" s="10">
        <v>7421</v>
      </c>
      <c r="J62" s="10">
        <v>10103</v>
      </c>
      <c r="K62" s="10">
        <v>14093</v>
      </c>
      <c r="L62" s="10">
        <v>14674</v>
      </c>
      <c r="M62" s="10">
        <v>18304</v>
      </c>
      <c r="N62" s="11">
        <v>128928</v>
      </c>
    </row>
    <row r="63" spans="1:14" ht="13.5">
      <c r="A63" s="30" t="s">
        <v>56</v>
      </c>
      <c r="B63" s="32">
        <v>14826.983</v>
      </c>
      <c r="C63" s="32">
        <v>12724.575000000001</v>
      </c>
      <c r="D63" s="32">
        <v>8586.8629999999994</v>
      </c>
      <c r="E63" s="32">
        <v>6633.4769999999999</v>
      </c>
      <c r="F63" s="32">
        <v>6641.8360000000002</v>
      </c>
      <c r="G63" s="32">
        <v>5521.3689999999997</v>
      </c>
      <c r="H63" s="32">
        <v>6717.27</v>
      </c>
      <c r="I63" s="32">
        <v>5712.393</v>
      </c>
      <c r="J63" s="32">
        <v>7811.6719999999996</v>
      </c>
      <c r="K63" s="32">
        <v>12886.994000000001</v>
      </c>
      <c r="L63" s="32">
        <v>12919.444</v>
      </c>
      <c r="M63" s="32">
        <v>16283.873</v>
      </c>
      <c r="N63" s="11">
        <v>117246.749</v>
      </c>
    </row>
    <row r="64" spans="1:14" ht="13.5">
      <c r="A64" s="12" t="s">
        <v>57</v>
      </c>
      <c r="B64" s="32">
        <v>12819</v>
      </c>
      <c r="C64" s="32">
        <v>10379</v>
      </c>
      <c r="D64" s="32">
        <v>7767</v>
      </c>
      <c r="E64" s="32">
        <v>7097</v>
      </c>
      <c r="F64" s="32">
        <v>6751</v>
      </c>
      <c r="G64" s="32">
        <v>6079</v>
      </c>
      <c r="H64" s="32">
        <v>5502</v>
      </c>
      <c r="I64" s="32">
        <v>5883</v>
      </c>
      <c r="J64" s="32">
        <v>8119</v>
      </c>
      <c r="K64" s="32">
        <v>11942</v>
      </c>
      <c r="L64" s="32">
        <v>12449</v>
      </c>
      <c r="M64" s="32">
        <v>15102</v>
      </c>
      <c r="N64" s="33">
        <v>109890</v>
      </c>
    </row>
    <row r="65" spans="1:14" ht="13.5">
      <c r="A65" s="12" t="s">
        <v>39</v>
      </c>
      <c r="B65" s="32">
        <v>12402</v>
      </c>
      <c r="C65" s="32">
        <v>12090</v>
      </c>
      <c r="D65" s="32">
        <v>8663</v>
      </c>
      <c r="E65" s="32">
        <v>6937</v>
      </c>
      <c r="F65" s="32">
        <v>6646</v>
      </c>
      <c r="G65" s="32">
        <v>5966</v>
      </c>
      <c r="H65" s="32">
        <v>6243</v>
      </c>
      <c r="I65" s="32">
        <v>6162</v>
      </c>
      <c r="J65" s="32">
        <v>8709</v>
      </c>
      <c r="K65" s="32">
        <v>13463</v>
      </c>
      <c r="L65" s="32">
        <v>13301</v>
      </c>
      <c r="M65" s="32">
        <v>15523</v>
      </c>
      <c r="N65" s="33">
        <v>116105</v>
      </c>
    </row>
    <row r="66" spans="1:14" ht="13.5">
      <c r="A66" s="12" t="s">
        <v>40</v>
      </c>
      <c r="B66" s="13">
        <v>13343</v>
      </c>
      <c r="C66" s="13">
        <v>11570</v>
      </c>
      <c r="D66" s="13">
        <v>8294</v>
      </c>
      <c r="E66" s="13">
        <v>6565</v>
      </c>
      <c r="F66" s="13">
        <v>6502</v>
      </c>
      <c r="G66" s="14">
        <v>5877</v>
      </c>
      <c r="H66" s="11">
        <v>6265</v>
      </c>
      <c r="I66" s="11">
        <v>5110</v>
      </c>
      <c r="J66" s="11">
        <v>8592</v>
      </c>
      <c r="K66" s="11">
        <v>13940</v>
      </c>
      <c r="L66" s="11">
        <v>12824</v>
      </c>
      <c r="M66" s="11">
        <v>14307</v>
      </c>
      <c r="N66" s="11">
        <v>113189</v>
      </c>
    </row>
    <row r="67" spans="1:14" ht="13.5">
      <c r="A67" s="15" t="s">
        <v>41</v>
      </c>
      <c r="B67" s="14">
        <v>12674</v>
      </c>
      <c r="C67" s="14">
        <v>9847</v>
      </c>
      <c r="D67" s="14">
        <v>7334</v>
      </c>
      <c r="E67" s="14">
        <v>5668</v>
      </c>
      <c r="F67" s="14">
        <v>5826</v>
      </c>
      <c r="G67" s="14">
        <v>5263</v>
      </c>
      <c r="H67" s="14">
        <v>6644</v>
      </c>
      <c r="I67" s="14">
        <v>6039</v>
      </c>
      <c r="J67" s="14">
        <v>8307</v>
      </c>
      <c r="K67" s="14">
        <v>13000</v>
      </c>
      <c r="L67" s="14">
        <v>12779</v>
      </c>
      <c r="M67" s="14">
        <v>14951</v>
      </c>
      <c r="N67" s="14">
        <v>108332</v>
      </c>
    </row>
    <row r="68" spans="1:14" ht="13.5">
      <c r="A68" s="12" t="s">
        <v>42</v>
      </c>
      <c r="B68" s="14">
        <v>12535</v>
      </c>
      <c r="C68" s="14">
        <v>11692</v>
      </c>
      <c r="D68" s="14">
        <v>6891</v>
      </c>
      <c r="E68" s="14">
        <v>5718</v>
      </c>
      <c r="F68" s="14">
        <v>6096</v>
      </c>
      <c r="G68" s="14">
        <v>5280</v>
      </c>
      <c r="H68" s="13">
        <v>6322</v>
      </c>
      <c r="I68" s="14">
        <v>5658</v>
      </c>
      <c r="J68" s="16">
        <v>8197</v>
      </c>
      <c r="K68" s="14">
        <v>13022</v>
      </c>
      <c r="L68" s="16">
        <v>12896</v>
      </c>
      <c r="M68" s="14">
        <v>14844</v>
      </c>
      <c r="N68" s="14">
        <v>109152</v>
      </c>
    </row>
    <row r="69" spans="1:14" ht="13.5">
      <c r="A69" s="12" t="s">
        <v>43</v>
      </c>
      <c r="B69" s="14">
        <v>12888.621999999999</v>
      </c>
      <c r="C69" s="14">
        <v>11563.130999999999</v>
      </c>
      <c r="D69" s="14">
        <v>7509.4549999999999</v>
      </c>
      <c r="E69" s="14">
        <v>5752.3450000000003</v>
      </c>
      <c r="F69" s="14">
        <v>5749.3280000000004</v>
      </c>
      <c r="G69" s="14">
        <v>6378.3249999999998</v>
      </c>
      <c r="H69" s="14">
        <v>5759.2929999999997</v>
      </c>
      <c r="I69" s="14">
        <v>5250.0330000000004</v>
      </c>
      <c r="J69" s="14">
        <v>8465.1949999999997</v>
      </c>
      <c r="K69" s="14">
        <v>13100.855</v>
      </c>
      <c r="L69" s="14">
        <v>12751.067999999999</v>
      </c>
      <c r="M69" s="14">
        <v>14708.457</v>
      </c>
      <c r="N69" s="14">
        <v>109876.107</v>
      </c>
    </row>
    <row r="70" spans="1:14" ht="13.5">
      <c r="A70" s="12" t="s">
        <v>44</v>
      </c>
      <c r="B70" s="33">
        <v>12524.46</v>
      </c>
      <c r="C70" s="33">
        <v>12369.298000000001</v>
      </c>
      <c r="D70" s="33">
        <v>8676.8520000000008</v>
      </c>
      <c r="E70" s="33">
        <v>5925.74</v>
      </c>
      <c r="F70" s="33">
        <v>6352.8630000000003</v>
      </c>
      <c r="G70" s="33">
        <v>5368.4769999999999</v>
      </c>
      <c r="H70" s="33">
        <v>6023.5640000000003</v>
      </c>
      <c r="I70" s="33">
        <v>5890.942</v>
      </c>
      <c r="J70" s="33">
        <v>8772.8340000000007</v>
      </c>
      <c r="K70" s="33">
        <v>13881.031999999999</v>
      </c>
      <c r="L70" s="33">
        <v>13420.869000000001</v>
      </c>
      <c r="M70" s="33">
        <v>13904.397000000001</v>
      </c>
      <c r="N70" s="33">
        <v>113111.32799999999</v>
      </c>
    </row>
    <row r="71" spans="1:14" ht="13.5">
      <c r="A71" s="12" t="s">
        <v>45</v>
      </c>
      <c r="B71" s="33">
        <v>12397.029</v>
      </c>
      <c r="C71" s="33">
        <v>12562.323</v>
      </c>
      <c r="D71" s="33">
        <v>8888.7929999999997</v>
      </c>
      <c r="E71" s="33">
        <v>6700.0630000000001</v>
      </c>
      <c r="F71" s="33">
        <v>5859.6530000000002</v>
      </c>
      <c r="G71" s="33">
        <v>5856.35</v>
      </c>
      <c r="H71" s="33">
        <v>6005.0169999999998</v>
      </c>
      <c r="I71" s="33">
        <v>6482.3890000000001</v>
      </c>
      <c r="J71" s="33">
        <v>8100.7269999999999</v>
      </c>
      <c r="K71" s="33">
        <v>12903.146000000001</v>
      </c>
      <c r="L71" s="33">
        <v>12727.018</v>
      </c>
      <c r="M71" s="33">
        <v>14086.241</v>
      </c>
      <c r="N71" s="33">
        <v>112568.749</v>
      </c>
    </row>
    <row r="72" spans="1:14" ht="13.5">
      <c r="A72" s="12" t="s">
        <v>46</v>
      </c>
      <c r="B72" s="34">
        <v>13248.871999999999</v>
      </c>
      <c r="C72" s="34">
        <v>13518.29</v>
      </c>
      <c r="D72" s="34">
        <v>9305.7479999999996</v>
      </c>
      <c r="E72" s="34">
        <v>6052.0680000000002</v>
      </c>
      <c r="F72" s="34">
        <v>6955.1019999999999</v>
      </c>
      <c r="G72" s="34">
        <v>5583.0559999999996</v>
      </c>
      <c r="H72" s="34">
        <v>5669.3069999999998</v>
      </c>
      <c r="I72" s="34">
        <v>5682.28</v>
      </c>
      <c r="J72" s="34">
        <v>7816.098</v>
      </c>
      <c r="K72" s="34">
        <v>14201.05</v>
      </c>
      <c r="L72" s="34">
        <v>13078.502</v>
      </c>
      <c r="M72" s="34">
        <v>14975.437</v>
      </c>
      <c r="N72" s="34">
        <v>116085.81</v>
      </c>
    </row>
    <row r="73" spans="1:14" ht="13.5">
      <c r="A73" s="12" t="s">
        <v>47</v>
      </c>
      <c r="B73" s="19">
        <v>13772346</v>
      </c>
      <c r="C73" s="19">
        <v>12659992</v>
      </c>
      <c r="D73" s="19">
        <v>8659088</v>
      </c>
      <c r="E73" s="19">
        <v>6910779</v>
      </c>
      <c r="F73" s="19">
        <v>6536670</v>
      </c>
      <c r="G73" s="19">
        <v>5197122</v>
      </c>
      <c r="H73" s="19">
        <v>5834039</v>
      </c>
      <c r="I73" s="19">
        <v>5815660</v>
      </c>
      <c r="J73" s="19">
        <v>9114031</v>
      </c>
      <c r="K73" s="19">
        <v>15122888</v>
      </c>
      <c r="L73" s="19">
        <v>13853080</v>
      </c>
      <c r="M73" s="35">
        <v>15181000</v>
      </c>
      <c r="N73" s="35">
        <f>(103475695+15181000)</f>
        <v>118656695</v>
      </c>
    </row>
    <row r="74" spans="1:14" ht="13.5">
      <c r="A74" s="12" t="s">
        <v>48</v>
      </c>
      <c r="B74" s="19">
        <v>14527656</v>
      </c>
      <c r="C74" s="19">
        <v>13018807</v>
      </c>
      <c r="D74" s="19">
        <v>8960077</v>
      </c>
      <c r="E74" s="19">
        <v>6254674</v>
      </c>
      <c r="F74" s="19">
        <v>5766703</v>
      </c>
      <c r="G74" s="19">
        <v>5397032</v>
      </c>
      <c r="H74" s="19">
        <v>5954854</v>
      </c>
      <c r="I74" s="19">
        <v>5529364</v>
      </c>
      <c r="J74" s="19">
        <v>9321208</v>
      </c>
      <c r="K74" s="19">
        <v>14874689</v>
      </c>
      <c r="L74" s="19">
        <v>11921965</v>
      </c>
      <c r="M74" s="35">
        <v>14618352</v>
      </c>
      <c r="N74" s="35">
        <v>116145381</v>
      </c>
    </row>
    <row r="75" spans="1:14" ht="13.5">
      <c r="A75" s="12" t="s">
        <v>49</v>
      </c>
      <c r="B75" s="19">
        <v>12796915</v>
      </c>
      <c r="C75" s="19">
        <v>11930219</v>
      </c>
      <c r="D75" s="19">
        <v>8212696</v>
      </c>
      <c r="E75" s="19">
        <v>5613393</v>
      </c>
      <c r="F75" s="19">
        <v>5041007</v>
      </c>
      <c r="G75" s="19">
        <v>5680901</v>
      </c>
      <c r="H75" s="19">
        <v>5783351</v>
      </c>
      <c r="I75" s="19">
        <v>6319962</v>
      </c>
      <c r="J75" s="19">
        <v>10601166</v>
      </c>
      <c r="K75" s="19">
        <v>14550597</v>
      </c>
      <c r="L75" s="19">
        <v>11706388</v>
      </c>
      <c r="M75" s="35">
        <v>13709201</v>
      </c>
      <c r="N75" s="35">
        <v>111945796</v>
      </c>
    </row>
    <row r="76" spans="1:14" ht="13.5">
      <c r="A76" s="21" t="s">
        <v>58</v>
      </c>
      <c r="B76" s="22">
        <v>12573472</v>
      </c>
      <c r="C76" s="22">
        <v>11090715</v>
      </c>
      <c r="D76" s="22">
        <v>6638012</v>
      </c>
      <c r="E76" s="22">
        <v>6028422</v>
      </c>
      <c r="F76" s="22">
        <v>5882026</v>
      </c>
      <c r="G76" s="22">
        <v>6037624</v>
      </c>
      <c r="H76" s="22">
        <v>5831989</v>
      </c>
      <c r="I76" s="22">
        <v>6071401</v>
      </c>
      <c r="J76" s="22">
        <v>10529920</v>
      </c>
      <c r="K76" s="22">
        <v>14732935</v>
      </c>
      <c r="L76" s="22">
        <v>14561846</v>
      </c>
      <c r="M76" s="36">
        <v>14750340</v>
      </c>
      <c r="N76" s="36">
        <v>114728702</v>
      </c>
    </row>
    <row r="77" spans="1:14" ht="13.5">
      <c r="A77" s="2"/>
      <c r="B77" s="3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ht="13.5">
      <c r="A78" s="26" t="s">
        <v>59</v>
      </c>
      <c r="B78" s="27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4"/>
      <c r="N78" s="5" t="s">
        <v>60</v>
      </c>
    </row>
    <row r="79" spans="1:14" ht="13.5">
      <c r="A79" s="29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  <c r="H79" s="7" t="s">
        <v>10</v>
      </c>
      <c r="I79" s="7" t="s">
        <v>11</v>
      </c>
      <c r="J79" s="7" t="s">
        <v>12</v>
      </c>
      <c r="K79" s="7" t="s">
        <v>13</v>
      </c>
      <c r="L79" s="7" t="s">
        <v>14</v>
      </c>
      <c r="M79" s="7" t="s">
        <v>15</v>
      </c>
      <c r="N79" s="38" t="s">
        <v>16</v>
      </c>
    </row>
    <row r="80" spans="1:14" ht="13.5">
      <c r="A80" s="30" t="s">
        <v>54</v>
      </c>
      <c r="B80" s="10">
        <v>10626</v>
      </c>
      <c r="C80" s="10">
        <v>8988</v>
      </c>
      <c r="D80" s="10">
        <v>10013</v>
      </c>
      <c r="E80" s="10">
        <v>11005</v>
      </c>
      <c r="F80" s="10">
        <v>13266</v>
      </c>
      <c r="G80" s="10">
        <v>13310</v>
      </c>
      <c r="H80" s="10">
        <v>12993</v>
      </c>
      <c r="I80" s="10">
        <v>11196</v>
      </c>
      <c r="J80" s="10">
        <v>12094</v>
      </c>
      <c r="K80" s="10">
        <v>13043</v>
      </c>
      <c r="L80" s="10">
        <v>11458</v>
      </c>
      <c r="M80" s="10">
        <v>11410</v>
      </c>
      <c r="N80" s="11">
        <v>139403</v>
      </c>
    </row>
    <row r="81" spans="1:14" ht="13.5">
      <c r="A81" s="31" t="s">
        <v>18</v>
      </c>
      <c r="B81" s="10">
        <v>11387</v>
      </c>
      <c r="C81" s="10">
        <v>12635</v>
      </c>
      <c r="D81" s="10">
        <v>14620</v>
      </c>
      <c r="E81" s="10">
        <v>15918</v>
      </c>
      <c r="F81" s="10">
        <v>18620</v>
      </c>
      <c r="G81" s="10">
        <v>14978</v>
      </c>
      <c r="H81" s="10">
        <v>13800</v>
      </c>
      <c r="I81" s="10">
        <v>12739</v>
      </c>
      <c r="J81" s="10">
        <v>13307</v>
      </c>
      <c r="K81" s="10">
        <v>15511</v>
      </c>
      <c r="L81" s="10">
        <v>15928</v>
      </c>
      <c r="M81" s="10">
        <v>15248</v>
      </c>
      <c r="N81" s="11">
        <v>174690</v>
      </c>
    </row>
    <row r="82" spans="1:14" ht="13.5">
      <c r="A82" s="31" t="s">
        <v>19</v>
      </c>
      <c r="B82" s="10">
        <v>11879</v>
      </c>
      <c r="C82" s="10">
        <v>16092</v>
      </c>
      <c r="D82" s="10">
        <v>14803</v>
      </c>
      <c r="E82" s="10">
        <v>19627</v>
      </c>
      <c r="F82" s="10">
        <v>18926</v>
      </c>
      <c r="G82" s="10">
        <v>16639</v>
      </c>
      <c r="H82" s="10">
        <v>14701</v>
      </c>
      <c r="I82" s="10">
        <v>13646</v>
      </c>
      <c r="J82" s="10">
        <v>13729</v>
      </c>
      <c r="K82" s="10">
        <v>15743</v>
      </c>
      <c r="L82" s="10">
        <v>13015</v>
      </c>
      <c r="M82" s="10">
        <v>15019</v>
      </c>
      <c r="N82" s="11">
        <v>183818</v>
      </c>
    </row>
    <row r="83" spans="1:14" ht="13.5">
      <c r="A83" s="31" t="s">
        <v>20</v>
      </c>
      <c r="B83" s="10">
        <v>11475</v>
      </c>
      <c r="C83" s="10">
        <v>12372</v>
      </c>
      <c r="D83" s="10">
        <v>13735</v>
      </c>
      <c r="E83" s="10">
        <v>17174</v>
      </c>
      <c r="F83" s="10">
        <v>20077</v>
      </c>
      <c r="G83" s="10">
        <v>19156</v>
      </c>
      <c r="H83" s="10">
        <v>18011</v>
      </c>
      <c r="I83" s="10">
        <v>15937</v>
      </c>
      <c r="J83" s="10">
        <v>16843</v>
      </c>
      <c r="K83" s="10">
        <v>18085</v>
      </c>
      <c r="L83" s="10">
        <v>13736</v>
      </c>
      <c r="M83" s="10">
        <v>14194</v>
      </c>
      <c r="N83" s="11">
        <v>190794</v>
      </c>
    </row>
    <row r="84" spans="1:14" ht="13.5">
      <c r="A84" s="31" t="s">
        <v>21</v>
      </c>
      <c r="B84" s="10">
        <v>11799</v>
      </c>
      <c r="C84" s="10">
        <v>12328</v>
      </c>
      <c r="D84" s="10">
        <v>13762</v>
      </c>
      <c r="E84" s="10">
        <v>16940</v>
      </c>
      <c r="F84" s="10">
        <v>18771</v>
      </c>
      <c r="G84" s="10">
        <v>18469</v>
      </c>
      <c r="H84" s="10">
        <v>17041</v>
      </c>
      <c r="I84" s="10">
        <v>15574</v>
      </c>
      <c r="J84" s="10">
        <v>16925</v>
      </c>
      <c r="K84" s="10">
        <v>17495</v>
      </c>
      <c r="L84" s="10">
        <v>15428</v>
      </c>
      <c r="M84" s="10">
        <v>16354</v>
      </c>
      <c r="N84" s="11">
        <f>SUM(B84:M84)</f>
        <v>190886</v>
      </c>
    </row>
    <row r="85" spans="1:14" ht="13.5">
      <c r="A85" s="31" t="s">
        <v>22</v>
      </c>
      <c r="B85" s="10">
        <v>11994</v>
      </c>
      <c r="C85" s="10">
        <v>15448</v>
      </c>
      <c r="D85" s="10">
        <v>14712</v>
      </c>
      <c r="E85" s="10">
        <v>16277</v>
      </c>
      <c r="F85" s="10">
        <v>20482</v>
      </c>
      <c r="G85" s="10">
        <v>17940</v>
      </c>
      <c r="H85" s="10">
        <v>16577</v>
      </c>
      <c r="I85" s="10">
        <v>14509</v>
      </c>
      <c r="J85" s="10">
        <v>15673</v>
      </c>
      <c r="K85" s="10">
        <v>17494</v>
      </c>
      <c r="L85" s="10">
        <v>15624</v>
      </c>
      <c r="M85" s="10">
        <v>15713</v>
      </c>
      <c r="N85" s="11">
        <f>SUM(B85:M85)</f>
        <v>192443</v>
      </c>
    </row>
    <row r="86" spans="1:14" ht="13.5">
      <c r="A86" s="31" t="s">
        <v>23</v>
      </c>
      <c r="B86" s="10">
        <v>11779</v>
      </c>
      <c r="C86" s="10">
        <v>13054</v>
      </c>
      <c r="D86" s="10">
        <v>14585</v>
      </c>
      <c r="E86" s="10">
        <v>15105</v>
      </c>
      <c r="F86" s="10">
        <v>21183</v>
      </c>
      <c r="G86" s="10">
        <v>18871</v>
      </c>
      <c r="H86" s="10">
        <v>16796</v>
      </c>
      <c r="I86" s="10">
        <v>14831</v>
      </c>
      <c r="J86" s="10">
        <v>15751</v>
      </c>
      <c r="K86" s="10">
        <v>16257</v>
      </c>
      <c r="L86" s="10">
        <v>14692</v>
      </c>
      <c r="M86" s="10">
        <v>15839</v>
      </c>
      <c r="N86" s="11">
        <v>188742</v>
      </c>
    </row>
    <row r="87" spans="1:14" ht="13.5">
      <c r="A87" s="31" t="s">
        <v>24</v>
      </c>
      <c r="B87" s="10">
        <v>12190</v>
      </c>
      <c r="C87" s="10">
        <v>12719</v>
      </c>
      <c r="D87" s="10">
        <v>13378</v>
      </c>
      <c r="E87" s="10">
        <v>15815</v>
      </c>
      <c r="F87" s="10">
        <v>19063</v>
      </c>
      <c r="G87" s="10">
        <v>16592</v>
      </c>
      <c r="H87" s="10">
        <v>15256</v>
      </c>
      <c r="I87" s="10">
        <v>14318</v>
      </c>
      <c r="J87" s="10">
        <v>16451</v>
      </c>
      <c r="K87" s="10">
        <v>16376</v>
      </c>
      <c r="L87" s="10">
        <v>15229</v>
      </c>
      <c r="M87" s="10">
        <v>16240</v>
      </c>
      <c r="N87" s="11">
        <v>183629</v>
      </c>
    </row>
    <row r="88" spans="1:14" ht="13.5">
      <c r="A88" s="31" t="s">
        <v>25</v>
      </c>
      <c r="B88" s="10">
        <v>12996</v>
      </c>
      <c r="C88" s="10">
        <v>12910</v>
      </c>
      <c r="D88" s="10">
        <v>12915</v>
      </c>
      <c r="E88" s="10">
        <v>15527</v>
      </c>
      <c r="F88" s="10">
        <v>18284</v>
      </c>
      <c r="G88" s="10">
        <v>15911</v>
      </c>
      <c r="H88" s="10">
        <v>15160</v>
      </c>
      <c r="I88" s="10">
        <v>13609</v>
      </c>
      <c r="J88" s="10">
        <v>15423</v>
      </c>
      <c r="K88" s="10">
        <v>17995</v>
      </c>
      <c r="L88" s="10">
        <v>15831</v>
      </c>
      <c r="M88" s="10">
        <v>13996</v>
      </c>
      <c r="N88" s="11">
        <v>180556</v>
      </c>
    </row>
    <row r="89" spans="1:14" ht="13.5">
      <c r="A89" s="31" t="s">
        <v>26</v>
      </c>
      <c r="B89" s="10">
        <v>12683</v>
      </c>
      <c r="C89" s="10">
        <v>13123</v>
      </c>
      <c r="D89" s="10">
        <v>13504</v>
      </c>
      <c r="E89" s="10">
        <v>17181</v>
      </c>
      <c r="F89" s="10">
        <v>19061</v>
      </c>
      <c r="G89" s="10">
        <v>20249</v>
      </c>
      <c r="H89" s="10">
        <v>17638</v>
      </c>
      <c r="I89" s="10">
        <v>14152</v>
      </c>
      <c r="J89" s="10">
        <v>16257</v>
      </c>
      <c r="K89" s="10">
        <v>16151</v>
      </c>
      <c r="L89" s="10">
        <v>15071</v>
      </c>
      <c r="M89" s="10">
        <v>15126</v>
      </c>
      <c r="N89" s="11">
        <f>SUM(B89:M89)</f>
        <v>190196</v>
      </c>
    </row>
    <row r="90" spans="1:14" ht="13.5">
      <c r="A90" s="30" t="s">
        <v>27</v>
      </c>
      <c r="B90" s="10">
        <v>11543</v>
      </c>
      <c r="C90" s="10">
        <v>12751</v>
      </c>
      <c r="D90" s="10">
        <v>15308</v>
      </c>
      <c r="E90" s="10">
        <v>16531</v>
      </c>
      <c r="F90" s="10">
        <v>19979</v>
      </c>
      <c r="G90" s="10">
        <v>15681</v>
      </c>
      <c r="H90" s="10">
        <v>15266</v>
      </c>
      <c r="I90" s="10">
        <v>12157</v>
      </c>
      <c r="J90" s="10">
        <v>14863</v>
      </c>
      <c r="K90" s="10">
        <v>15459</v>
      </c>
      <c r="L90" s="10">
        <v>15494</v>
      </c>
      <c r="M90" s="10">
        <v>14814</v>
      </c>
      <c r="N90" s="11">
        <f>SUM(B90:M90)</f>
        <v>179846</v>
      </c>
    </row>
    <row r="91" spans="1:14" ht="13.5">
      <c r="A91" s="30" t="s">
        <v>28</v>
      </c>
      <c r="B91" s="10">
        <v>11904</v>
      </c>
      <c r="C91" s="10">
        <v>12786</v>
      </c>
      <c r="D91" s="10">
        <v>13768</v>
      </c>
      <c r="E91" s="10">
        <v>14996</v>
      </c>
      <c r="F91" s="10">
        <v>19705</v>
      </c>
      <c r="G91" s="10">
        <v>15106</v>
      </c>
      <c r="H91" s="10">
        <v>12999</v>
      </c>
      <c r="I91" s="10">
        <v>13351</v>
      </c>
      <c r="J91" s="10">
        <v>14097</v>
      </c>
      <c r="K91" s="10">
        <v>14062</v>
      </c>
      <c r="L91" s="10">
        <v>13462</v>
      </c>
      <c r="M91" s="10">
        <v>13776</v>
      </c>
      <c r="N91" s="11">
        <v>170012</v>
      </c>
    </row>
    <row r="92" spans="1:14" ht="13.5">
      <c r="A92" s="30" t="s">
        <v>61</v>
      </c>
      <c r="B92" s="10">
        <v>11040.460999999999</v>
      </c>
      <c r="C92" s="10">
        <v>11049.284</v>
      </c>
      <c r="D92" s="10">
        <v>12868.75</v>
      </c>
      <c r="E92" s="10">
        <v>14382.569</v>
      </c>
      <c r="F92" s="10">
        <v>19386.999</v>
      </c>
      <c r="G92" s="10">
        <v>15919.724</v>
      </c>
      <c r="H92" s="10">
        <v>14259.572</v>
      </c>
      <c r="I92" s="10">
        <v>12845.28</v>
      </c>
      <c r="J92" s="10">
        <v>16333.321</v>
      </c>
      <c r="K92" s="10">
        <v>14429.406999999999</v>
      </c>
      <c r="L92" s="10">
        <v>14175.066999999999</v>
      </c>
      <c r="M92" s="10">
        <v>13650.643</v>
      </c>
      <c r="N92" s="11">
        <f>SUM(B92:M92)</f>
        <v>170341.07700000002</v>
      </c>
    </row>
    <row r="93" spans="1:14" ht="13.5">
      <c r="A93" s="30" t="s">
        <v>30</v>
      </c>
      <c r="B93" s="10">
        <v>10634.723</v>
      </c>
      <c r="C93" s="10">
        <v>10780.665999999999</v>
      </c>
      <c r="D93" s="10">
        <v>12643.679</v>
      </c>
      <c r="E93" s="10">
        <v>15710.174999999999</v>
      </c>
      <c r="F93" s="10">
        <v>17679.257000000001</v>
      </c>
      <c r="G93" s="10">
        <v>16065.736999999999</v>
      </c>
      <c r="H93" s="10">
        <v>14789.63</v>
      </c>
      <c r="I93" s="10">
        <v>12882.870999999999</v>
      </c>
      <c r="J93" s="10">
        <v>13848.812</v>
      </c>
      <c r="K93" s="10">
        <v>14875.453</v>
      </c>
      <c r="L93" s="10">
        <v>12897.814</v>
      </c>
      <c r="M93" s="10">
        <v>12941.700999999999</v>
      </c>
      <c r="N93" s="11">
        <f>SUM(B93:M93)</f>
        <v>165750.51800000001</v>
      </c>
    </row>
    <row r="94" spans="1:14" ht="13.5">
      <c r="A94" s="30" t="s">
        <v>62</v>
      </c>
      <c r="B94" s="10">
        <v>11079.986999999999</v>
      </c>
      <c r="C94" s="10">
        <v>11300.450999999999</v>
      </c>
      <c r="D94" s="10">
        <v>12527.38</v>
      </c>
      <c r="E94" s="10">
        <v>16525.27</v>
      </c>
      <c r="F94" s="10">
        <v>18744.742999999999</v>
      </c>
      <c r="G94" s="10">
        <v>15013.154</v>
      </c>
      <c r="H94" s="10">
        <v>13391.313</v>
      </c>
      <c r="I94" s="10">
        <v>13194.93</v>
      </c>
      <c r="J94" s="10">
        <v>15644.465</v>
      </c>
      <c r="K94" s="10">
        <v>12803.243</v>
      </c>
      <c r="L94" s="10">
        <v>12045.28</v>
      </c>
      <c r="M94" s="10">
        <v>13435.485000000001</v>
      </c>
      <c r="N94" s="11">
        <f>SUM(B94:M94)</f>
        <v>165705.701</v>
      </c>
    </row>
    <row r="95" spans="1:14" ht="13.5">
      <c r="A95" s="30" t="s">
        <v>32</v>
      </c>
      <c r="B95" s="10">
        <v>11161.241</v>
      </c>
      <c r="C95" s="10">
        <v>11300.921</v>
      </c>
      <c r="D95" s="10">
        <v>11872.793</v>
      </c>
      <c r="E95" s="10">
        <v>14688.9</v>
      </c>
      <c r="F95" s="10">
        <v>16822.571</v>
      </c>
      <c r="G95" s="10">
        <v>13841.942999999999</v>
      </c>
      <c r="H95" s="10">
        <v>13102.915000000001</v>
      </c>
      <c r="I95" s="10">
        <v>12223.32</v>
      </c>
      <c r="J95" s="10">
        <v>14303.656000000001</v>
      </c>
      <c r="K95" s="10">
        <v>16205.751</v>
      </c>
      <c r="L95" s="10">
        <v>13489.322</v>
      </c>
      <c r="M95" s="10">
        <v>13595.966</v>
      </c>
      <c r="N95" s="11">
        <f>SUM(B95:M95)</f>
        <v>162609.29900000006</v>
      </c>
    </row>
    <row r="96" spans="1:14" ht="13.5">
      <c r="A96" s="30" t="s">
        <v>33</v>
      </c>
      <c r="B96" s="10">
        <v>10402.249</v>
      </c>
      <c r="C96" s="10">
        <v>11763.789000000001</v>
      </c>
      <c r="D96" s="10">
        <v>12243.819</v>
      </c>
      <c r="E96" s="10">
        <v>14650.886</v>
      </c>
      <c r="F96" s="10">
        <v>15270.013999999999</v>
      </c>
      <c r="G96" s="10">
        <v>14946.334000000001</v>
      </c>
      <c r="H96" s="10">
        <v>13814.751</v>
      </c>
      <c r="I96" s="10">
        <v>12370.971</v>
      </c>
      <c r="J96" s="10">
        <v>13598.673000000001</v>
      </c>
      <c r="K96" s="10">
        <v>13368.771000000001</v>
      </c>
      <c r="L96" s="10">
        <v>12513.444</v>
      </c>
      <c r="M96" s="10">
        <v>12941.718999999999</v>
      </c>
      <c r="N96" s="11">
        <f>SUM(B96:M96)</f>
        <v>157885.42000000001</v>
      </c>
    </row>
    <row r="97" spans="1:14" ht="13.5">
      <c r="A97" s="30" t="s">
        <v>34</v>
      </c>
      <c r="B97" s="10">
        <v>9950</v>
      </c>
      <c r="C97" s="10">
        <v>11707</v>
      </c>
      <c r="D97" s="10">
        <v>12070</v>
      </c>
      <c r="E97" s="10">
        <v>14245</v>
      </c>
      <c r="F97" s="10">
        <v>17788</v>
      </c>
      <c r="G97" s="10">
        <v>16446</v>
      </c>
      <c r="H97" s="10">
        <v>14433</v>
      </c>
      <c r="I97" s="10">
        <v>14675</v>
      </c>
      <c r="J97" s="10">
        <v>14689</v>
      </c>
      <c r="K97" s="10">
        <v>12220</v>
      </c>
      <c r="L97" s="10">
        <v>12598</v>
      </c>
      <c r="M97" s="10">
        <v>12504</v>
      </c>
      <c r="N97" s="11">
        <f>SUM(B97:M97)-2</f>
        <v>163323</v>
      </c>
    </row>
    <row r="98" spans="1:14" ht="13.5">
      <c r="A98" s="30" t="s">
        <v>35</v>
      </c>
      <c r="B98" s="10">
        <v>10238</v>
      </c>
      <c r="C98" s="10">
        <v>10070</v>
      </c>
      <c r="D98" s="10">
        <v>11246</v>
      </c>
      <c r="E98" s="10">
        <v>14375</v>
      </c>
      <c r="F98" s="10">
        <v>16335</v>
      </c>
      <c r="G98" s="10">
        <v>14461</v>
      </c>
      <c r="H98" s="10">
        <v>11665</v>
      </c>
      <c r="I98" s="10">
        <v>13343</v>
      </c>
      <c r="J98" s="10">
        <v>14066</v>
      </c>
      <c r="K98" s="10">
        <v>12419</v>
      </c>
      <c r="L98" s="10">
        <v>11505</v>
      </c>
      <c r="M98" s="10">
        <v>11472</v>
      </c>
      <c r="N98" s="11">
        <f>SUM(B98:M98)-1</f>
        <v>151194</v>
      </c>
    </row>
    <row r="99" spans="1:14" ht="13.5">
      <c r="A99" s="30" t="s">
        <v>36</v>
      </c>
      <c r="B99" s="10">
        <v>9339</v>
      </c>
      <c r="C99" s="10">
        <v>9718</v>
      </c>
      <c r="D99" s="10">
        <v>11810</v>
      </c>
      <c r="E99" s="10">
        <v>16311</v>
      </c>
      <c r="F99" s="10">
        <v>16703</v>
      </c>
      <c r="G99" s="10">
        <v>13153</v>
      </c>
      <c r="H99" s="10">
        <v>12597</v>
      </c>
      <c r="I99" s="10">
        <v>13279</v>
      </c>
      <c r="J99" s="10">
        <v>13031</v>
      </c>
      <c r="K99" s="10">
        <v>11969</v>
      </c>
      <c r="L99" s="10">
        <v>10657</v>
      </c>
      <c r="M99" s="10">
        <v>9976</v>
      </c>
      <c r="N99" s="11">
        <f>SUM(B99:M99)+1</f>
        <v>148544</v>
      </c>
    </row>
    <row r="100" spans="1:14" ht="13.5">
      <c r="A100" s="30" t="s">
        <v>56</v>
      </c>
      <c r="B100" s="32">
        <v>8837.9429999999993</v>
      </c>
      <c r="C100" s="32">
        <v>10139.864</v>
      </c>
      <c r="D100" s="32">
        <v>10599.789000000001</v>
      </c>
      <c r="E100" s="32">
        <v>13219.862999999999</v>
      </c>
      <c r="F100" s="32">
        <v>14230.644</v>
      </c>
      <c r="G100" s="32">
        <v>11350.03</v>
      </c>
      <c r="H100" s="32">
        <v>11080.078</v>
      </c>
      <c r="I100" s="32">
        <v>10171.157999999999</v>
      </c>
      <c r="J100" s="32">
        <v>11192.498</v>
      </c>
      <c r="K100" s="32">
        <v>10812.314</v>
      </c>
      <c r="L100" s="32">
        <v>8602.3870000000006</v>
      </c>
      <c r="M100" s="32">
        <v>10513.460999999999</v>
      </c>
      <c r="N100" s="33">
        <v>130750.02899999999</v>
      </c>
    </row>
    <row r="101" spans="1:14" ht="13.5">
      <c r="A101" s="30" t="s">
        <v>57</v>
      </c>
      <c r="B101" s="32">
        <v>8422</v>
      </c>
      <c r="C101" s="32">
        <v>9156</v>
      </c>
      <c r="D101" s="32">
        <v>11289</v>
      </c>
      <c r="E101" s="32">
        <v>14228</v>
      </c>
      <c r="F101" s="32">
        <v>13258</v>
      </c>
      <c r="G101" s="32">
        <v>11249</v>
      </c>
      <c r="H101" s="32">
        <v>10777</v>
      </c>
      <c r="I101" s="32">
        <v>11080</v>
      </c>
      <c r="J101" s="32">
        <v>10623</v>
      </c>
      <c r="K101" s="32">
        <v>11608</v>
      </c>
      <c r="L101" s="32">
        <v>9714</v>
      </c>
      <c r="M101" s="32">
        <v>10276</v>
      </c>
      <c r="N101" s="33">
        <v>131680</v>
      </c>
    </row>
    <row r="102" spans="1:14" ht="13.5">
      <c r="A102" s="12" t="s">
        <v>39</v>
      </c>
      <c r="B102" s="32">
        <v>8661</v>
      </c>
      <c r="C102" s="32">
        <v>9188</v>
      </c>
      <c r="D102" s="32">
        <v>10182</v>
      </c>
      <c r="E102" s="32">
        <v>12740</v>
      </c>
      <c r="F102" s="32">
        <v>13725</v>
      </c>
      <c r="G102" s="32">
        <v>11823</v>
      </c>
      <c r="H102" s="32">
        <v>11047</v>
      </c>
      <c r="I102" s="32">
        <v>10348</v>
      </c>
      <c r="J102" s="32">
        <v>10366</v>
      </c>
      <c r="K102" s="32">
        <v>10545</v>
      </c>
      <c r="L102" s="32">
        <v>10122</v>
      </c>
      <c r="M102" s="32">
        <v>10523</v>
      </c>
      <c r="N102" s="33">
        <v>129270</v>
      </c>
    </row>
    <row r="103" spans="1:14" ht="13.5">
      <c r="A103" s="12" t="s">
        <v>40</v>
      </c>
      <c r="B103" s="13">
        <v>8195</v>
      </c>
      <c r="C103" s="13">
        <v>8664</v>
      </c>
      <c r="D103" s="13">
        <v>9861</v>
      </c>
      <c r="E103" s="13">
        <v>11853</v>
      </c>
      <c r="F103" s="13">
        <v>15212</v>
      </c>
      <c r="G103" s="14">
        <v>12419</v>
      </c>
      <c r="H103" s="11">
        <v>10116</v>
      </c>
      <c r="I103" s="11">
        <v>10230</v>
      </c>
      <c r="J103" s="11">
        <v>11350</v>
      </c>
      <c r="K103" s="11">
        <v>10312</v>
      </c>
      <c r="L103" s="11">
        <v>10065</v>
      </c>
      <c r="M103" s="11">
        <v>10313</v>
      </c>
      <c r="N103" s="33">
        <v>128590</v>
      </c>
    </row>
    <row r="104" spans="1:14" ht="13.5">
      <c r="A104" s="15" t="s">
        <v>41</v>
      </c>
      <c r="B104" s="14">
        <v>8524</v>
      </c>
      <c r="C104" s="14">
        <v>8589</v>
      </c>
      <c r="D104" s="14">
        <v>11679</v>
      </c>
      <c r="E104" s="14">
        <v>15228</v>
      </c>
      <c r="F104" s="14">
        <v>15768</v>
      </c>
      <c r="G104" s="14">
        <v>10662</v>
      </c>
      <c r="H104" s="14">
        <v>9890</v>
      </c>
      <c r="I104" s="14">
        <v>10332</v>
      </c>
      <c r="J104" s="14">
        <v>10910</v>
      </c>
      <c r="K104" s="14">
        <v>12137</v>
      </c>
      <c r="L104" s="14">
        <v>10518</v>
      </c>
      <c r="M104" s="14">
        <v>10009</v>
      </c>
      <c r="N104" s="39">
        <v>134245</v>
      </c>
    </row>
    <row r="105" spans="1:14" ht="13.5">
      <c r="A105" s="12" t="s">
        <v>42</v>
      </c>
      <c r="B105" s="14">
        <v>8203</v>
      </c>
      <c r="C105" s="14">
        <v>10167</v>
      </c>
      <c r="D105" s="14">
        <v>10940</v>
      </c>
      <c r="E105" s="14">
        <v>14174</v>
      </c>
      <c r="F105" s="14">
        <v>15162</v>
      </c>
      <c r="G105" s="14">
        <v>11235</v>
      </c>
      <c r="H105" s="13">
        <v>10122</v>
      </c>
      <c r="I105" s="14">
        <v>11236</v>
      </c>
      <c r="J105" s="16">
        <v>11478</v>
      </c>
      <c r="K105" s="14">
        <v>11484</v>
      </c>
      <c r="L105" s="16">
        <v>9729</v>
      </c>
      <c r="M105" s="14">
        <v>10509</v>
      </c>
      <c r="N105" s="39">
        <v>134439</v>
      </c>
    </row>
    <row r="106" spans="1:14" ht="13.5">
      <c r="A106" s="12" t="s">
        <v>43</v>
      </c>
      <c r="B106" s="14">
        <v>9595.8179999999993</v>
      </c>
      <c r="C106" s="14">
        <v>9457.0190000000002</v>
      </c>
      <c r="D106" s="14">
        <v>11058.644</v>
      </c>
      <c r="E106" s="14">
        <v>13446.009</v>
      </c>
      <c r="F106" s="14">
        <v>12411.913</v>
      </c>
      <c r="G106" s="14">
        <v>10942.03</v>
      </c>
      <c r="H106" s="14">
        <v>8902.2389999999996</v>
      </c>
      <c r="I106" s="14">
        <v>9178.6980000000003</v>
      </c>
      <c r="J106" s="14">
        <v>9215.9760000000006</v>
      </c>
      <c r="K106" s="14">
        <v>9959.1640000000007</v>
      </c>
      <c r="L106" s="14">
        <v>9471.7250000000004</v>
      </c>
      <c r="M106" s="14">
        <v>10201.11</v>
      </c>
      <c r="N106" s="39">
        <v>123840.345</v>
      </c>
    </row>
    <row r="107" spans="1:14" ht="13.5">
      <c r="A107" s="12" t="s">
        <v>44</v>
      </c>
      <c r="B107" s="33">
        <v>8145.3270000000002</v>
      </c>
      <c r="C107" s="33">
        <v>8050.9319999999998</v>
      </c>
      <c r="D107" s="33">
        <v>9818.1029999999992</v>
      </c>
      <c r="E107" s="33">
        <v>12117.555</v>
      </c>
      <c r="F107" s="33">
        <v>12217.763999999999</v>
      </c>
      <c r="G107" s="33">
        <v>10877.686</v>
      </c>
      <c r="H107" s="33">
        <v>9252.6090000000004</v>
      </c>
      <c r="I107" s="33">
        <v>9923.19</v>
      </c>
      <c r="J107" s="33">
        <v>9837.8369999999995</v>
      </c>
      <c r="K107" s="33">
        <v>9618.152</v>
      </c>
      <c r="L107" s="33">
        <v>10096.098</v>
      </c>
      <c r="M107" s="33">
        <v>8680.9470000000001</v>
      </c>
      <c r="N107" s="33">
        <v>118636.2</v>
      </c>
    </row>
    <row r="108" spans="1:14" ht="13.5">
      <c r="A108" s="12" t="s">
        <v>45</v>
      </c>
      <c r="B108" s="33">
        <v>7529.63</v>
      </c>
      <c r="C108" s="33">
        <v>8437.2970000000005</v>
      </c>
      <c r="D108" s="33">
        <v>10865.252</v>
      </c>
      <c r="E108" s="33">
        <v>12026.717000000001</v>
      </c>
      <c r="F108" s="33">
        <v>14244.361000000001</v>
      </c>
      <c r="G108" s="33">
        <v>11471.621999999999</v>
      </c>
      <c r="H108" s="33">
        <v>8727.5319999999992</v>
      </c>
      <c r="I108" s="33">
        <v>9792.125</v>
      </c>
      <c r="J108" s="33">
        <v>10820.754000000001</v>
      </c>
      <c r="K108" s="33">
        <v>10581.271000000001</v>
      </c>
      <c r="L108" s="33">
        <v>9529.9750000000004</v>
      </c>
      <c r="M108" s="33">
        <v>9920.5879999999997</v>
      </c>
      <c r="N108" s="33">
        <v>123947.124</v>
      </c>
    </row>
    <row r="109" spans="1:14" ht="13.5">
      <c r="A109" s="12" t="s">
        <v>46</v>
      </c>
      <c r="B109" s="33">
        <v>8925.1119999999992</v>
      </c>
      <c r="C109" s="33">
        <v>10207.704</v>
      </c>
      <c r="D109" s="33">
        <v>11300.215</v>
      </c>
      <c r="E109" s="33">
        <v>11239.77</v>
      </c>
      <c r="F109" s="33">
        <v>14161.383</v>
      </c>
      <c r="G109" s="33">
        <v>9498.5949999999993</v>
      </c>
      <c r="H109" s="33">
        <v>8312.4390000000003</v>
      </c>
      <c r="I109" s="33">
        <v>8449.6779999999999</v>
      </c>
      <c r="J109" s="33">
        <v>10557.665000000001</v>
      </c>
      <c r="K109" s="33">
        <v>11125.960999999999</v>
      </c>
      <c r="L109" s="33">
        <v>10967.284</v>
      </c>
      <c r="M109" s="33">
        <v>11681.758</v>
      </c>
      <c r="N109" s="33">
        <v>126427.564</v>
      </c>
    </row>
    <row r="110" spans="1:14" ht="13.5">
      <c r="A110" s="12" t="s">
        <v>47</v>
      </c>
      <c r="B110" s="40">
        <v>8676108</v>
      </c>
      <c r="C110" s="40">
        <v>9452897</v>
      </c>
      <c r="D110" s="40">
        <v>11559356</v>
      </c>
      <c r="E110" s="40">
        <v>17027178</v>
      </c>
      <c r="F110" s="40">
        <v>15133697</v>
      </c>
      <c r="G110" s="40">
        <v>12004129</v>
      </c>
      <c r="H110" s="40">
        <v>9915224</v>
      </c>
      <c r="I110" s="40">
        <v>9797404</v>
      </c>
      <c r="J110" s="40">
        <v>11075354</v>
      </c>
      <c r="K110" s="40">
        <v>10819916</v>
      </c>
      <c r="L110" s="40">
        <v>10112889</v>
      </c>
      <c r="M110" s="33">
        <v>9963</v>
      </c>
      <c r="N110" s="40">
        <v>135537000</v>
      </c>
    </row>
    <row r="111" spans="1:14" ht="13.5">
      <c r="A111" s="12" t="s">
        <v>48</v>
      </c>
      <c r="B111" s="40">
        <v>8423217</v>
      </c>
      <c r="C111" s="40">
        <v>10028170</v>
      </c>
      <c r="D111" s="40">
        <v>10751322</v>
      </c>
      <c r="E111" s="40">
        <v>13416388</v>
      </c>
      <c r="F111" s="40">
        <v>13029484</v>
      </c>
      <c r="G111" s="40">
        <v>10705178</v>
      </c>
      <c r="H111" s="40">
        <v>9198184</v>
      </c>
      <c r="I111" s="40">
        <v>10161816</v>
      </c>
      <c r="J111" s="40">
        <v>11293280</v>
      </c>
      <c r="K111" s="40">
        <v>11838992</v>
      </c>
      <c r="L111" s="40">
        <v>10766776</v>
      </c>
      <c r="M111" s="40">
        <v>11032964</v>
      </c>
      <c r="N111" s="40">
        <v>130645771</v>
      </c>
    </row>
    <row r="112" spans="1:14" ht="13.5">
      <c r="A112" s="12" t="s">
        <v>49</v>
      </c>
      <c r="B112" s="40">
        <v>9360048</v>
      </c>
      <c r="C112" s="40">
        <v>10546377</v>
      </c>
      <c r="D112" s="40">
        <v>11546193</v>
      </c>
      <c r="E112" s="40">
        <v>14348354</v>
      </c>
      <c r="F112" s="40">
        <v>12349644</v>
      </c>
      <c r="G112" s="40">
        <v>10087471</v>
      </c>
      <c r="H112" s="40">
        <v>9262204</v>
      </c>
      <c r="I112" s="40">
        <v>10359246</v>
      </c>
      <c r="J112" s="40">
        <v>11897462</v>
      </c>
      <c r="K112" s="40">
        <v>10915703</v>
      </c>
      <c r="L112" s="40">
        <v>9264872</v>
      </c>
      <c r="M112" s="40">
        <v>11460018</v>
      </c>
      <c r="N112" s="40">
        <v>131397592</v>
      </c>
    </row>
    <row r="113" spans="1:14" ht="13.5">
      <c r="A113" s="21" t="s">
        <v>58</v>
      </c>
      <c r="B113" s="41">
        <v>9552029</v>
      </c>
      <c r="C113" s="41">
        <v>11034244</v>
      </c>
      <c r="D113" s="41">
        <v>12722447</v>
      </c>
      <c r="E113" s="41">
        <v>14423267</v>
      </c>
      <c r="F113" s="41">
        <v>11654112</v>
      </c>
      <c r="G113" s="41">
        <v>8405745</v>
      </c>
      <c r="H113" s="41">
        <v>8122421</v>
      </c>
      <c r="I113" s="41">
        <v>9414156</v>
      </c>
      <c r="J113" s="41">
        <v>11134119</v>
      </c>
      <c r="K113" s="41">
        <v>10726258</v>
      </c>
      <c r="L113" s="41">
        <v>10732238</v>
      </c>
      <c r="M113" s="41">
        <v>11442080</v>
      </c>
      <c r="N113" s="41">
        <v>129363116</v>
      </c>
    </row>
    <row r="114" spans="1:14" ht="13.5">
      <c r="A114" s="2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</row>
    <row r="115" spans="1:14" ht="13.5">
      <c r="A115" s="2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</row>
    <row r="116" spans="1:14" ht="13.5">
      <c r="A116" s="42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</row>
    <row r="117" spans="1:14" ht="13.5">
      <c r="A117" s="3" t="s">
        <v>63</v>
      </c>
      <c r="B117" s="27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4"/>
      <c r="N117" s="5" t="s">
        <v>60</v>
      </c>
    </row>
    <row r="118" spans="1:14" ht="13.5">
      <c r="A118" s="29" t="s">
        <v>3</v>
      </c>
      <c r="B118" s="7" t="s">
        <v>64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  <c r="H118" s="7" t="s">
        <v>10</v>
      </c>
      <c r="I118" s="7" t="s">
        <v>11</v>
      </c>
      <c r="J118" s="7" t="s">
        <v>12</v>
      </c>
      <c r="K118" s="7" t="s">
        <v>13</v>
      </c>
      <c r="L118" s="7" t="s">
        <v>14</v>
      </c>
      <c r="M118" s="7" t="s">
        <v>15</v>
      </c>
      <c r="N118" s="38" t="s">
        <v>16</v>
      </c>
    </row>
    <row r="119" spans="1:14" ht="13.5">
      <c r="A119" s="30" t="s">
        <v>54</v>
      </c>
      <c r="B119" s="10">
        <v>1636</v>
      </c>
      <c r="C119" s="10">
        <v>2160</v>
      </c>
      <c r="D119" s="10">
        <v>2920</v>
      </c>
      <c r="E119" s="10">
        <v>6593</v>
      </c>
      <c r="F119" s="10">
        <v>11407</v>
      </c>
      <c r="G119" s="10">
        <v>13267</v>
      </c>
      <c r="H119" s="10">
        <v>15291</v>
      </c>
      <c r="I119" s="10">
        <v>12584</v>
      </c>
      <c r="J119" s="10">
        <v>9553</v>
      </c>
      <c r="K119" s="10">
        <v>3857</v>
      </c>
      <c r="L119" s="10">
        <v>2207</v>
      </c>
      <c r="M119" s="10">
        <v>2162</v>
      </c>
      <c r="N119" s="11">
        <v>83636</v>
      </c>
    </row>
    <row r="120" spans="1:14" ht="13.5">
      <c r="A120" s="31" t="s">
        <v>18</v>
      </c>
      <c r="B120" s="10">
        <v>1960</v>
      </c>
      <c r="C120" s="10">
        <v>2700</v>
      </c>
      <c r="D120" s="10">
        <v>4797</v>
      </c>
      <c r="E120" s="10">
        <v>7810</v>
      </c>
      <c r="F120" s="10">
        <v>10249</v>
      </c>
      <c r="G120" s="10">
        <v>14007</v>
      </c>
      <c r="H120" s="10">
        <v>12617</v>
      </c>
      <c r="I120" s="10">
        <v>10750</v>
      </c>
      <c r="J120" s="10">
        <v>11697</v>
      </c>
      <c r="K120" s="10">
        <v>5197</v>
      </c>
      <c r="L120" s="10">
        <v>3370</v>
      </c>
      <c r="M120" s="10">
        <v>2812</v>
      </c>
      <c r="N120" s="11">
        <v>83636</v>
      </c>
    </row>
    <row r="121" spans="1:14" ht="13.5">
      <c r="A121" s="31" t="s">
        <v>19</v>
      </c>
      <c r="B121" s="10">
        <v>2846</v>
      </c>
      <c r="C121" s="10">
        <v>3916</v>
      </c>
      <c r="D121" s="10">
        <v>5904</v>
      </c>
      <c r="E121" s="10">
        <v>8731</v>
      </c>
      <c r="F121" s="10">
        <v>12295</v>
      </c>
      <c r="G121" s="10">
        <v>13079</v>
      </c>
      <c r="H121" s="10">
        <v>12392</v>
      </c>
      <c r="I121" s="10">
        <v>9220</v>
      </c>
      <c r="J121" s="10">
        <v>8645</v>
      </c>
      <c r="K121" s="10">
        <v>7944</v>
      </c>
      <c r="L121" s="10">
        <v>4074</v>
      </c>
      <c r="M121" s="10">
        <v>4183</v>
      </c>
      <c r="N121" s="11">
        <v>83636</v>
      </c>
    </row>
    <row r="122" spans="1:14" ht="13.5">
      <c r="A122" s="31" t="s">
        <v>20</v>
      </c>
      <c r="B122" s="10">
        <v>4327</v>
      </c>
      <c r="C122" s="10">
        <v>4232</v>
      </c>
      <c r="D122" s="10">
        <v>5546</v>
      </c>
      <c r="E122" s="10">
        <v>7452</v>
      </c>
      <c r="F122" s="10">
        <v>9676</v>
      </c>
      <c r="G122" s="10">
        <v>10122</v>
      </c>
      <c r="H122" s="10">
        <v>11303</v>
      </c>
      <c r="I122" s="10">
        <v>10887</v>
      </c>
      <c r="J122" s="10">
        <v>9812</v>
      </c>
      <c r="K122" s="10">
        <v>6567</v>
      </c>
      <c r="L122" s="10">
        <v>5002</v>
      </c>
      <c r="M122" s="10">
        <v>4456</v>
      </c>
      <c r="N122" s="11">
        <v>83636</v>
      </c>
    </row>
    <row r="123" spans="1:14" ht="13.5">
      <c r="A123" s="31" t="s">
        <v>21</v>
      </c>
      <c r="B123" s="10">
        <v>4512</v>
      </c>
      <c r="C123" s="10">
        <v>4455</v>
      </c>
      <c r="D123" s="10">
        <v>6146</v>
      </c>
      <c r="E123" s="10">
        <v>7979</v>
      </c>
      <c r="F123" s="10">
        <v>10233</v>
      </c>
      <c r="G123" s="10">
        <v>11675</v>
      </c>
      <c r="H123" s="10">
        <v>11964</v>
      </c>
      <c r="I123" s="10">
        <v>10601</v>
      </c>
      <c r="J123" s="10">
        <v>8667</v>
      </c>
      <c r="K123" s="10">
        <v>6786</v>
      </c>
      <c r="L123" s="10">
        <v>5248</v>
      </c>
      <c r="M123" s="10">
        <v>4729</v>
      </c>
      <c r="N123" s="11">
        <v>83636</v>
      </c>
    </row>
    <row r="124" spans="1:14" ht="13.5">
      <c r="A124" s="31" t="s">
        <v>22</v>
      </c>
      <c r="B124" s="10">
        <v>4958</v>
      </c>
      <c r="C124" s="10">
        <v>4727</v>
      </c>
      <c r="D124" s="10">
        <v>6339</v>
      </c>
      <c r="E124" s="10">
        <v>7597</v>
      </c>
      <c r="F124" s="10">
        <v>9559</v>
      </c>
      <c r="G124" s="10">
        <v>11520</v>
      </c>
      <c r="H124" s="10">
        <v>9554</v>
      </c>
      <c r="I124" s="10">
        <v>11626</v>
      </c>
      <c r="J124" s="10">
        <v>9384</v>
      </c>
      <c r="K124" s="10">
        <v>5504</v>
      </c>
      <c r="L124" s="10">
        <v>4046</v>
      </c>
      <c r="M124" s="10">
        <v>4966</v>
      </c>
      <c r="N124" s="11">
        <v>83636</v>
      </c>
    </row>
    <row r="125" spans="1:14" ht="13.5">
      <c r="A125" s="31" t="s">
        <v>23</v>
      </c>
      <c r="B125" s="10">
        <v>4640</v>
      </c>
      <c r="C125" s="10">
        <v>4576</v>
      </c>
      <c r="D125" s="10">
        <v>6119</v>
      </c>
      <c r="E125" s="10">
        <v>6880</v>
      </c>
      <c r="F125" s="10">
        <v>8777</v>
      </c>
      <c r="G125" s="10">
        <v>9764</v>
      </c>
      <c r="H125" s="10">
        <v>11893</v>
      </c>
      <c r="I125" s="10">
        <v>11331</v>
      </c>
      <c r="J125" s="10">
        <v>9772</v>
      </c>
      <c r="K125" s="10">
        <v>5429</v>
      </c>
      <c r="L125" s="10">
        <v>5030</v>
      </c>
      <c r="M125" s="10">
        <v>4450</v>
      </c>
      <c r="N125" s="11">
        <v>83636</v>
      </c>
    </row>
    <row r="126" spans="1:14" ht="13.5">
      <c r="A126" s="31" t="s">
        <v>24</v>
      </c>
      <c r="B126" s="10">
        <v>4623</v>
      </c>
      <c r="C126" s="10">
        <v>5141</v>
      </c>
      <c r="D126" s="10">
        <v>6573</v>
      </c>
      <c r="E126" s="10">
        <v>5576</v>
      </c>
      <c r="F126" s="10">
        <v>8768</v>
      </c>
      <c r="G126" s="10">
        <v>12024</v>
      </c>
      <c r="H126" s="10">
        <v>10736</v>
      </c>
      <c r="I126" s="10">
        <v>10672</v>
      </c>
      <c r="J126" s="10">
        <v>9561</v>
      </c>
      <c r="K126" s="10">
        <v>6923</v>
      </c>
      <c r="L126" s="10">
        <v>4884</v>
      </c>
      <c r="M126" s="10">
        <v>4493</v>
      </c>
      <c r="N126" s="11">
        <v>83636</v>
      </c>
    </row>
    <row r="127" spans="1:14" ht="13.5">
      <c r="A127" s="31" t="s">
        <v>25</v>
      </c>
      <c r="B127" s="10">
        <v>4159</v>
      </c>
      <c r="C127" s="10">
        <v>4448</v>
      </c>
      <c r="D127" s="10">
        <v>6290</v>
      </c>
      <c r="E127" s="10">
        <v>8107</v>
      </c>
      <c r="F127" s="10">
        <v>10014</v>
      </c>
      <c r="G127" s="10">
        <v>10525</v>
      </c>
      <c r="H127" s="10">
        <v>11304</v>
      </c>
      <c r="I127" s="10">
        <v>9938</v>
      </c>
      <c r="J127" s="10">
        <v>9032</v>
      </c>
      <c r="K127" s="10">
        <v>6221</v>
      </c>
      <c r="L127" s="10">
        <v>3944</v>
      </c>
      <c r="M127" s="10">
        <v>4133</v>
      </c>
      <c r="N127" s="11">
        <v>83636</v>
      </c>
    </row>
    <row r="128" spans="1:14" ht="13.5">
      <c r="A128" s="31" t="s">
        <v>26</v>
      </c>
      <c r="B128" s="10">
        <v>4391</v>
      </c>
      <c r="C128" s="10">
        <v>4513</v>
      </c>
      <c r="D128" s="10">
        <v>5926</v>
      </c>
      <c r="E128" s="10">
        <v>7294</v>
      </c>
      <c r="F128" s="10">
        <v>8770</v>
      </c>
      <c r="G128" s="10">
        <v>9768</v>
      </c>
      <c r="H128" s="10">
        <v>12337</v>
      </c>
      <c r="I128" s="10">
        <v>12714</v>
      </c>
      <c r="J128" s="10">
        <v>9631</v>
      </c>
      <c r="K128" s="10">
        <v>7716</v>
      </c>
      <c r="L128" s="10">
        <v>5918</v>
      </c>
      <c r="M128" s="10">
        <v>5643</v>
      </c>
      <c r="N128" s="11">
        <v>83636</v>
      </c>
    </row>
    <row r="129" spans="1:14" ht="13.5">
      <c r="A129" s="30" t="s">
        <v>27</v>
      </c>
      <c r="B129" s="10">
        <v>4821</v>
      </c>
      <c r="C129" s="10">
        <v>5416</v>
      </c>
      <c r="D129" s="10">
        <v>6215</v>
      </c>
      <c r="E129" s="10">
        <v>7864</v>
      </c>
      <c r="F129" s="10">
        <v>9686</v>
      </c>
      <c r="G129" s="10">
        <v>11018</v>
      </c>
      <c r="H129" s="10">
        <v>9140</v>
      </c>
      <c r="I129" s="10">
        <v>10176</v>
      </c>
      <c r="J129" s="10">
        <v>9919</v>
      </c>
      <c r="K129" s="10">
        <v>6959</v>
      </c>
      <c r="L129" s="10">
        <v>5994</v>
      </c>
      <c r="M129" s="10">
        <v>4222</v>
      </c>
      <c r="N129" s="11">
        <v>83636</v>
      </c>
    </row>
    <row r="130" spans="1:14" ht="13.5">
      <c r="A130" s="30" t="s">
        <v>28</v>
      </c>
      <c r="B130" s="10">
        <v>4803</v>
      </c>
      <c r="C130" s="10">
        <v>4938</v>
      </c>
      <c r="D130" s="10">
        <v>6141</v>
      </c>
      <c r="E130" s="10">
        <v>8443</v>
      </c>
      <c r="F130" s="10">
        <v>10402</v>
      </c>
      <c r="G130" s="10">
        <v>11123</v>
      </c>
      <c r="H130" s="10">
        <v>11819</v>
      </c>
      <c r="I130" s="10">
        <v>11510</v>
      </c>
      <c r="J130" s="10">
        <v>8440</v>
      </c>
      <c r="K130" s="10">
        <v>6242</v>
      </c>
      <c r="L130" s="10">
        <v>4665</v>
      </c>
      <c r="M130" s="10">
        <v>4703</v>
      </c>
      <c r="N130" s="11">
        <v>83636</v>
      </c>
    </row>
    <row r="131" spans="1:14" ht="13.5">
      <c r="A131" s="30" t="s">
        <v>29</v>
      </c>
      <c r="B131" s="10">
        <v>4779.7740000000003</v>
      </c>
      <c r="C131" s="10">
        <v>4997.18</v>
      </c>
      <c r="D131" s="10">
        <v>6704.4570000000003</v>
      </c>
      <c r="E131" s="10">
        <v>7457.7479999999996</v>
      </c>
      <c r="F131" s="10">
        <v>9856.4920000000002</v>
      </c>
      <c r="G131" s="10">
        <v>9186.8989999999994</v>
      </c>
      <c r="H131" s="10">
        <v>10671.626</v>
      </c>
      <c r="I131" s="10">
        <v>11922.502</v>
      </c>
      <c r="J131" s="10">
        <v>9081.1779999999999</v>
      </c>
      <c r="K131" s="10">
        <v>8075.9129999999996</v>
      </c>
      <c r="L131" s="10">
        <v>5222.0630000000001</v>
      </c>
      <c r="M131" s="10">
        <v>5253.107</v>
      </c>
      <c r="N131" s="11">
        <v>83636</v>
      </c>
    </row>
    <row r="132" spans="1:14" ht="13.5">
      <c r="A132" s="30" t="s">
        <v>65</v>
      </c>
      <c r="B132" s="10">
        <v>5171.3900000000003</v>
      </c>
      <c r="C132" s="10">
        <v>5639.8810000000003</v>
      </c>
      <c r="D132" s="10">
        <v>6636.9129999999996</v>
      </c>
      <c r="E132" s="10">
        <v>7681.4309999999996</v>
      </c>
      <c r="F132" s="10">
        <v>10065.242</v>
      </c>
      <c r="G132" s="10">
        <v>11557.12</v>
      </c>
      <c r="H132" s="10">
        <v>10243.007</v>
      </c>
      <c r="I132" s="10">
        <v>12513.894</v>
      </c>
      <c r="J132" s="10">
        <v>11306.485000000001</v>
      </c>
      <c r="K132" s="10">
        <v>8281.5669999999991</v>
      </c>
      <c r="L132" s="10">
        <v>6237.8850000000002</v>
      </c>
      <c r="M132" s="10">
        <v>5052.576</v>
      </c>
      <c r="N132" s="11">
        <v>83636</v>
      </c>
    </row>
    <row r="133" spans="1:14" ht="13.5">
      <c r="A133" s="30" t="s">
        <v>31</v>
      </c>
      <c r="B133" s="10">
        <v>4709.6880000000001</v>
      </c>
      <c r="C133" s="10">
        <v>5214.9170000000004</v>
      </c>
      <c r="D133" s="10">
        <v>7159.6229999999996</v>
      </c>
      <c r="E133" s="10">
        <v>8385.4660000000003</v>
      </c>
      <c r="F133" s="10">
        <v>10066.146000000001</v>
      </c>
      <c r="G133" s="10">
        <v>10284.835999999999</v>
      </c>
      <c r="H133" s="10">
        <v>10893.554</v>
      </c>
      <c r="I133" s="10">
        <v>11514.191000000001</v>
      </c>
      <c r="J133" s="10">
        <v>9426.9840000000004</v>
      </c>
      <c r="K133" s="10">
        <v>6868.3789999999999</v>
      </c>
      <c r="L133" s="10">
        <v>5098.7929999999997</v>
      </c>
      <c r="M133" s="10">
        <v>5486.9589999999998</v>
      </c>
      <c r="N133" s="11">
        <v>83636</v>
      </c>
    </row>
    <row r="134" spans="1:14" ht="13.5">
      <c r="A134" s="30" t="s">
        <v>32</v>
      </c>
      <c r="B134" s="10">
        <v>4505.4610000000002</v>
      </c>
      <c r="C134" s="10">
        <v>5073.433</v>
      </c>
      <c r="D134" s="10">
        <v>6297.5420000000004</v>
      </c>
      <c r="E134" s="10">
        <v>8948.9310000000005</v>
      </c>
      <c r="F134" s="10">
        <v>9905.3070000000007</v>
      </c>
      <c r="G134" s="10">
        <v>10134.69</v>
      </c>
      <c r="H134" s="10">
        <v>10514.405000000001</v>
      </c>
      <c r="I134" s="10">
        <v>12612.525</v>
      </c>
      <c r="J134" s="10">
        <v>10493.513999999999</v>
      </c>
      <c r="K134" s="10">
        <v>6907.8239999999996</v>
      </c>
      <c r="L134" s="10">
        <v>3813.5410000000002</v>
      </c>
      <c r="M134" s="10">
        <v>4296.78</v>
      </c>
      <c r="N134" s="11">
        <v>83636</v>
      </c>
    </row>
    <row r="135" spans="1:14" ht="13.5">
      <c r="A135" s="12" t="s">
        <v>33</v>
      </c>
      <c r="B135" s="10">
        <v>4542.098</v>
      </c>
      <c r="C135" s="10">
        <v>5350.1570000000002</v>
      </c>
      <c r="D135" s="10">
        <v>7683.9629999999997</v>
      </c>
      <c r="E135" s="10">
        <v>8231.8449999999993</v>
      </c>
      <c r="F135" s="10">
        <v>10358</v>
      </c>
      <c r="G135" s="10">
        <v>10856.937</v>
      </c>
      <c r="H135" s="10">
        <v>10569.109</v>
      </c>
      <c r="I135" s="10">
        <v>10964.326999999999</v>
      </c>
      <c r="J135" s="10">
        <v>9430.33</v>
      </c>
      <c r="K135" s="10">
        <v>5796.4740000000002</v>
      </c>
      <c r="L135" s="10">
        <v>4256.9620000000004</v>
      </c>
      <c r="M135" s="10">
        <v>4444.5060000000003</v>
      </c>
      <c r="N135" s="11">
        <v>83636</v>
      </c>
    </row>
    <row r="136" spans="1:14" ht="13.5">
      <c r="A136" s="12" t="s">
        <v>34</v>
      </c>
      <c r="B136" s="10">
        <v>5296</v>
      </c>
      <c r="C136" s="10">
        <v>5621</v>
      </c>
      <c r="D136" s="10">
        <v>7439</v>
      </c>
      <c r="E136" s="10">
        <v>8572</v>
      </c>
      <c r="F136" s="10">
        <v>12330</v>
      </c>
      <c r="G136" s="10">
        <v>11546</v>
      </c>
      <c r="H136" s="10">
        <v>11249</v>
      </c>
      <c r="I136" s="10">
        <v>11401</v>
      </c>
      <c r="J136" s="10">
        <v>10534</v>
      </c>
      <c r="K136" s="10">
        <v>6666</v>
      </c>
      <c r="L136" s="10">
        <v>5582</v>
      </c>
      <c r="M136" s="10">
        <v>5308</v>
      </c>
      <c r="N136" s="11">
        <v>83636</v>
      </c>
    </row>
    <row r="137" spans="1:14" ht="13.5">
      <c r="A137" s="12" t="s">
        <v>35</v>
      </c>
      <c r="B137" s="10">
        <v>4934</v>
      </c>
      <c r="C137" s="10">
        <v>5170</v>
      </c>
      <c r="D137" s="10">
        <v>7057</v>
      </c>
      <c r="E137" s="10">
        <v>7598</v>
      </c>
      <c r="F137" s="10">
        <v>12325</v>
      </c>
      <c r="G137" s="10">
        <v>10456</v>
      </c>
      <c r="H137" s="10">
        <v>10862</v>
      </c>
      <c r="I137" s="10">
        <v>10935</v>
      </c>
      <c r="J137" s="10">
        <v>9819</v>
      </c>
      <c r="K137" s="10">
        <v>7774</v>
      </c>
      <c r="L137" s="10">
        <v>5812</v>
      </c>
      <c r="M137" s="10">
        <v>6086</v>
      </c>
      <c r="N137" s="11">
        <v>83636</v>
      </c>
    </row>
    <row r="138" spans="1:14" ht="13.5">
      <c r="A138" s="12" t="s">
        <v>36</v>
      </c>
      <c r="B138" s="10">
        <v>6165</v>
      </c>
      <c r="C138" s="10">
        <v>5995</v>
      </c>
      <c r="D138" s="10">
        <v>7016</v>
      </c>
      <c r="E138" s="10">
        <v>8742</v>
      </c>
      <c r="F138" s="10">
        <v>10694</v>
      </c>
      <c r="G138" s="10">
        <v>9879</v>
      </c>
      <c r="H138" s="10">
        <v>10888</v>
      </c>
      <c r="I138" s="10">
        <v>10060</v>
      </c>
      <c r="J138" s="10">
        <v>8800</v>
      </c>
      <c r="K138" s="10">
        <v>7502</v>
      </c>
      <c r="L138" s="10">
        <v>4871</v>
      </c>
      <c r="M138" s="10">
        <v>5508</v>
      </c>
      <c r="N138" s="11">
        <v>83636</v>
      </c>
    </row>
    <row r="139" spans="1:14" ht="13.5">
      <c r="A139" s="12" t="s">
        <v>56</v>
      </c>
      <c r="B139" s="10">
        <v>4987.3829999999998</v>
      </c>
      <c r="C139" s="10">
        <v>4837.5339999999997</v>
      </c>
      <c r="D139" s="10">
        <v>6000.7070000000003</v>
      </c>
      <c r="E139" s="10">
        <v>7573.1819999999998</v>
      </c>
      <c r="F139" s="10">
        <v>9710.7209999999995</v>
      </c>
      <c r="G139" s="10">
        <v>10366.705</v>
      </c>
      <c r="H139" s="10">
        <v>8245.9869999999992</v>
      </c>
      <c r="I139" s="10">
        <v>10999.198</v>
      </c>
      <c r="J139" s="10">
        <v>10710.882</v>
      </c>
      <c r="K139" s="10">
        <v>6567.4830000000002</v>
      </c>
      <c r="L139" s="10">
        <v>6147.73</v>
      </c>
      <c r="M139" s="10">
        <v>4875.6239999999998</v>
      </c>
      <c r="N139" s="11">
        <v>83636</v>
      </c>
    </row>
    <row r="140" spans="1:14" ht="13.5">
      <c r="A140" s="12" t="s">
        <v>57</v>
      </c>
      <c r="B140" s="10">
        <v>4802</v>
      </c>
      <c r="C140" s="10">
        <v>5129</v>
      </c>
      <c r="D140" s="10">
        <v>6063</v>
      </c>
      <c r="E140" s="10">
        <v>8395</v>
      </c>
      <c r="F140" s="10">
        <v>9982</v>
      </c>
      <c r="G140" s="10">
        <v>9058</v>
      </c>
      <c r="H140" s="10">
        <v>9691</v>
      </c>
      <c r="I140" s="10">
        <v>9856</v>
      </c>
      <c r="J140" s="10">
        <v>9224</v>
      </c>
      <c r="K140" s="10">
        <v>6208</v>
      </c>
      <c r="L140" s="10">
        <v>4740</v>
      </c>
      <c r="M140" s="10">
        <v>4444</v>
      </c>
      <c r="N140" s="11">
        <v>83636</v>
      </c>
    </row>
    <row r="141" spans="1:14" ht="13.5">
      <c r="A141" s="12" t="s">
        <v>39</v>
      </c>
      <c r="B141" s="10">
        <v>4569</v>
      </c>
      <c r="C141" s="10">
        <v>4943</v>
      </c>
      <c r="D141" s="10">
        <v>6160</v>
      </c>
      <c r="E141" s="10">
        <v>7250</v>
      </c>
      <c r="F141" s="10">
        <v>9357</v>
      </c>
      <c r="G141" s="10">
        <v>10209</v>
      </c>
      <c r="H141" s="10">
        <v>8295</v>
      </c>
      <c r="I141" s="10">
        <v>10864</v>
      </c>
      <c r="J141" s="10">
        <v>9071</v>
      </c>
      <c r="K141" s="10">
        <v>6399</v>
      </c>
      <c r="L141" s="10">
        <v>4379</v>
      </c>
      <c r="M141" s="10">
        <v>4474</v>
      </c>
      <c r="N141" s="11">
        <v>83636</v>
      </c>
    </row>
    <row r="142" spans="1:14" ht="13.5">
      <c r="A142" s="12" t="s">
        <v>40</v>
      </c>
      <c r="B142" s="13">
        <v>5156</v>
      </c>
      <c r="C142" s="13">
        <v>5044</v>
      </c>
      <c r="D142" s="13">
        <v>5784</v>
      </c>
      <c r="E142" s="13">
        <v>5983</v>
      </c>
      <c r="F142" s="13">
        <v>9411</v>
      </c>
      <c r="G142" s="14">
        <v>9161</v>
      </c>
      <c r="H142" s="11">
        <v>8225</v>
      </c>
      <c r="I142" s="11">
        <v>9865</v>
      </c>
      <c r="J142" s="11">
        <v>8406</v>
      </c>
      <c r="K142" s="11">
        <v>7100</v>
      </c>
      <c r="L142" s="11">
        <v>5778</v>
      </c>
      <c r="M142" s="11">
        <v>5973</v>
      </c>
      <c r="N142" s="11">
        <v>83636</v>
      </c>
    </row>
    <row r="143" spans="1:14" ht="13.5">
      <c r="A143" s="15" t="s">
        <v>41</v>
      </c>
      <c r="B143" s="14">
        <v>5423</v>
      </c>
      <c r="C143" s="14">
        <v>4754</v>
      </c>
      <c r="D143" s="14">
        <v>5852</v>
      </c>
      <c r="E143" s="14">
        <v>6370</v>
      </c>
      <c r="F143" s="14">
        <v>10056</v>
      </c>
      <c r="G143" s="14">
        <v>9280</v>
      </c>
      <c r="H143" s="14">
        <v>7818</v>
      </c>
      <c r="I143" s="14">
        <v>10206</v>
      </c>
      <c r="J143" s="14">
        <v>9020</v>
      </c>
      <c r="K143" s="14">
        <v>5816</v>
      </c>
      <c r="L143" s="14">
        <v>4792</v>
      </c>
      <c r="M143" s="14">
        <v>4561</v>
      </c>
      <c r="N143" s="11">
        <v>83636</v>
      </c>
    </row>
    <row r="144" spans="1:14" ht="13.5">
      <c r="A144" s="12" t="s">
        <v>42</v>
      </c>
      <c r="B144" s="14">
        <v>5109</v>
      </c>
      <c r="C144" s="14">
        <v>4882</v>
      </c>
      <c r="D144" s="14">
        <v>6065</v>
      </c>
      <c r="E144" s="14">
        <v>6794</v>
      </c>
      <c r="F144" s="14">
        <v>9149</v>
      </c>
      <c r="G144" s="14">
        <v>8249</v>
      </c>
      <c r="H144" s="13">
        <v>9424</v>
      </c>
      <c r="I144" s="14">
        <v>9229</v>
      </c>
      <c r="J144" s="16">
        <v>9368</v>
      </c>
      <c r="K144" s="14">
        <v>6327</v>
      </c>
      <c r="L144" s="16">
        <v>4276</v>
      </c>
      <c r="M144" s="14">
        <v>4652</v>
      </c>
      <c r="N144" s="11">
        <v>83636</v>
      </c>
    </row>
    <row r="145" spans="1:14" ht="13.5">
      <c r="A145" s="12" t="s">
        <v>43</v>
      </c>
      <c r="B145" s="14">
        <v>4578.6170000000002</v>
      </c>
      <c r="C145" s="14">
        <v>4952.0039999999999</v>
      </c>
      <c r="D145" s="14">
        <v>5052.134</v>
      </c>
      <c r="E145" s="14">
        <v>6320.01</v>
      </c>
      <c r="F145" s="14">
        <v>9022.2199999999993</v>
      </c>
      <c r="G145" s="14">
        <v>8688.098</v>
      </c>
      <c r="H145" s="13">
        <v>8234.027</v>
      </c>
      <c r="I145" s="14">
        <v>9003.4779999999992</v>
      </c>
      <c r="J145" s="16">
        <v>7792.3670000000002</v>
      </c>
      <c r="K145" s="14">
        <v>7680.7280000000001</v>
      </c>
      <c r="L145" s="16">
        <v>6321.473</v>
      </c>
      <c r="M145" s="14">
        <v>5373.3289999999997</v>
      </c>
      <c r="N145" s="11">
        <v>83636</v>
      </c>
    </row>
    <row r="146" spans="1:14" ht="13.5">
      <c r="A146" s="12" t="s">
        <v>44</v>
      </c>
      <c r="B146" s="33">
        <v>4580.5429999999997</v>
      </c>
      <c r="C146" s="33">
        <v>4721.83</v>
      </c>
      <c r="D146" s="33">
        <v>5486.518</v>
      </c>
      <c r="E146" s="33">
        <v>5609.1149999999998</v>
      </c>
      <c r="F146" s="33">
        <v>8545.5059999999994</v>
      </c>
      <c r="G146" s="33">
        <v>9081.0580000000009</v>
      </c>
      <c r="H146" s="33">
        <v>8292.48</v>
      </c>
      <c r="I146" s="33">
        <v>8832.4750000000004</v>
      </c>
      <c r="J146" s="33">
        <v>6388.3559999999998</v>
      </c>
      <c r="K146" s="33">
        <v>5375.857</v>
      </c>
      <c r="L146" s="33">
        <v>4630.71</v>
      </c>
      <c r="M146" s="33">
        <v>4807.08</v>
      </c>
      <c r="N146" s="11">
        <v>83636</v>
      </c>
    </row>
    <row r="147" spans="1:14" ht="13.5">
      <c r="A147" s="12" t="s">
        <v>45</v>
      </c>
      <c r="B147" s="33">
        <v>4970.2240000000002</v>
      </c>
      <c r="C147" s="33">
        <v>5105.0929999999998</v>
      </c>
      <c r="D147" s="33">
        <v>6166.9210000000003</v>
      </c>
      <c r="E147" s="33">
        <v>7580.0110000000004</v>
      </c>
      <c r="F147" s="33">
        <v>10045.031000000001</v>
      </c>
      <c r="G147" s="33">
        <v>8213.6730000000007</v>
      </c>
      <c r="H147" s="33">
        <v>8002.1210000000001</v>
      </c>
      <c r="I147" s="33">
        <v>9144.7420000000002</v>
      </c>
      <c r="J147" s="33">
        <v>8201.6869999999999</v>
      </c>
      <c r="K147" s="33">
        <v>5867.8590000000004</v>
      </c>
      <c r="L147" s="33">
        <v>5088.491</v>
      </c>
      <c r="M147" s="33">
        <v>4314.777</v>
      </c>
      <c r="N147" s="11">
        <v>83636</v>
      </c>
    </row>
    <row r="148" spans="1:14" ht="13.5">
      <c r="A148" s="12" t="s">
        <v>46</v>
      </c>
      <c r="B148" s="33">
        <v>4627.8940000000002</v>
      </c>
      <c r="C148" s="33">
        <v>4696.9380000000001</v>
      </c>
      <c r="D148" s="33">
        <v>5444.7470000000003</v>
      </c>
      <c r="E148" s="33">
        <v>5927.6710000000003</v>
      </c>
      <c r="F148" s="33">
        <v>9331.3389999999999</v>
      </c>
      <c r="G148" s="33">
        <v>9400.6740000000009</v>
      </c>
      <c r="H148" s="33">
        <v>8874.34</v>
      </c>
      <c r="I148" s="33">
        <v>11412.971</v>
      </c>
      <c r="J148" s="33">
        <v>8898.3950000000004</v>
      </c>
      <c r="K148" s="33">
        <v>5967.8710000000001</v>
      </c>
      <c r="L148" s="33">
        <v>4773.5209999999997</v>
      </c>
      <c r="M148" s="33">
        <v>4863.8909999999996</v>
      </c>
      <c r="N148" s="11">
        <v>83636</v>
      </c>
    </row>
    <row r="149" spans="1:14" ht="13.5">
      <c r="A149" s="12" t="s">
        <v>47</v>
      </c>
      <c r="B149" s="40">
        <v>5221767</v>
      </c>
      <c r="C149" s="40">
        <v>4722681</v>
      </c>
      <c r="D149" s="40">
        <v>6437441</v>
      </c>
      <c r="E149" s="40">
        <v>7865914</v>
      </c>
      <c r="F149" s="40">
        <v>10872030</v>
      </c>
      <c r="G149" s="40">
        <v>9285939</v>
      </c>
      <c r="H149" s="40">
        <v>8166624</v>
      </c>
      <c r="I149" s="40">
        <v>10266452</v>
      </c>
      <c r="J149" s="40">
        <v>8062211</v>
      </c>
      <c r="K149" s="40">
        <v>6584690</v>
      </c>
      <c r="L149" s="40">
        <v>4601896</v>
      </c>
      <c r="M149" s="33">
        <v>4540</v>
      </c>
      <c r="N149" s="11">
        <v>83636</v>
      </c>
    </row>
    <row r="150" spans="1:14" ht="13.5">
      <c r="A150" s="12" t="s">
        <v>48</v>
      </c>
      <c r="B150" s="40">
        <v>5223342</v>
      </c>
      <c r="C150" s="40">
        <v>4982217</v>
      </c>
      <c r="D150" s="40">
        <v>6613348</v>
      </c>
      <c r="E150" s="40">
        <v>7622745</v>
      </c>
      <c r="F150" s="40">
        <v>10464702</v>
      </c>
      <c r="G150" s="40">
        <v>9536209</v>
      </c>
      <c r="H150" s="40">
        <v>8706705</v>
      </c>
      <c r="I150" s="40">
        <v>9832787</v>
      </c>
      <c r="J150" s="40">
        <v>6718383</v>
      </c>
      <c r="K150" s="40">
        <v>7109218</v>
      </c>
      <c r="L150" s="40">
        <v>5648571</v>
      </c>
      <c r="M150" s="40">
        <v>5203975</v>
      </c>
      <c r="N150" s="11">
        <v>83636</v>
      </c>
    </row>
    <row r="151" spans="1:14" ht="13.5">
      <c r="A151" s="12" t="s">
        <v>49</v>
      </c>
      <c r="B151" s="40">
        <v>5271746</v>
      </c>
      <c r="C151" s="40">
        <v>4707956</v>
      </c>
      <c r="D151" s="40">
        <v>5882531</v>
      </c>
      <c r="E151" s="40">
        <v>6884381</v>
      </c>
      <c r="F151" s="40">
        <v>8964343</v>
      </c>
      <c r="G151" s="40">
        <v>9608005</v>
      </c>
      <c r="H151" s="40">
        <v>8934211</v>
      </c>
      <c r="I151" s="40">
        <v>9008951</v>
      </c>
      <c r="J151" s="40">
        <v>6679972</v>
      </c>
      <c r="K151" s="40">
        <v>6242297</v>
      </c>
      <c r="L151" s="40">
        <v>6903209</v>
      </c>
      <c r="M151" s="40">
        <v>5533330</v>
      </c>
      <c r="N151" s="11">
        <v>83636</v>
      </c>
    </row>
    <row r="152" spans="1:14" ht="13.5">
      <c r="A152" s="21" t="s">
        <v>58</v>
      </c>
      <c r="B152" s="41">
        <v>4767587</v>
      </c>
      <c r="C152" s="41">
        <v>5386584</v>
      </c>
      <c r="D152" s="41">
        <v>5805728</v>
      </c>
      <c r="E152" s="41">
        <v>7845213</v>
      </c>
      <c r="F152" s="41">
        <v>10443768</v>
      </c>
      <c r="G152" s="41">
        <v>9120619</v>
      </c>
      <c r="H152" s="41">
        <v>7861212</v>
      </c>
      <c r="I152" s="41">
        <v>10662931</v>
      </c>
      <c r="J152" s="41">
        <v>8557694</v>
      </c>
      <c r="K152" s="41">
        <v>5771069</v>
      </c>
      <c r="L152" s="41">
        <v>3912256</v>
      </c>
      <c r="M152" s="41">
        <v>4422985</v>
      </c>
      <c r="N152" s="43">
        <v>83636</v>
      </c>
    </row>
    <row r="153" spans="1:14" ht="13.5">
      <c r="A153" s="44" t="s">
        <v>66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</row>
    <row r="155" spans="1:14" ht="13.5">
      <c r="A155" s="46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</row>
    <row r="156" spans="1:14" ht="13.5">
      <c r="A156" s="26" t="s">
        <v>67</v>
      </c>
      <c r="B156" s="27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4"/>
      <c r="N156" s="5" t="s">
        <v>60</v>
      </c>
    </row>
    <row r="157" spans="1:14" ht="13.5">
      <c r="A157" s="29" t="s">
        <v>3</v>
      </c>
      <c r="B157" s="7" t="s">
        <v>4</v>
      </c>
      <c r="C157" s="7" t="s">
        <v>5</v>
      </c>
      <c r="D157" s="7" t="s">
        <v>6</v>
      </c>
      <c r="E157" s="7" t="s">
        <v>7</v>
      </c>
      <c r="F157" s="7" t="s">
        <v>8</v>
      </c>
      <c r="G157" s="7" t="s">
        <v>9</v>
      </c>
      <c r="H157" s="7" t="s">
        <v>10</v>
      </c>
      <c r="I157" s="7" t="s">
        <v>11</v>
      </c>
      <c r="J157" s="7" t="s">
        <v>12</v>
      </c>
      <c r="K157" s="7" t="s">
        <v>13</v>
      </c>
      <c r="L157" s="7" t="s">
        <v>14</v>
      </c>
      <c r="M157" s="7" t="s">
        <v>15</v>
      </c>
      <c r="N157" s="38" t="s">
        <v>16</v>
      </c>
    </row>
    <row r="158" spans="1:14" ht="13.5">
      <c r="A158" s="30" t="s">
        <v>54</v>
      </c>
      <c r="B158" s="10">
        <v>4069</v>
      </c>
      <c r="C158" s="10">
        <v>4669</v>
      </c>
      <c r="D158" s="10">
        <v>7629</v>
      </c>
      <c r="E158" s="10">
        <v>10316</v>
      </c>
      <c r="F158" s="10">
        <v>13855</v>
      </c>
      <c r="G158" s="10">
        <v>14905</v>
      </c>
      <c r="H158" s="10">
        <v>17377</v>
      </c>
      <c r="I158" s="10">
        <v>19812</v>
      </c>
      <c r="J158" s="10">
        <v>15994</v>
      </c>
      <c r="K158" s="10">
        <v>9948</v>
      </c>
      <c r="L158" s="10">
        <v>3844</v>
      </c>
      <c r="M158" s="10">
        <v>3701</v>
      </c>
      <c r="N158" s="11">
        <f>SUM(B158:M158)</f>
        <v>126119</v>
      </c>
    </row>
    <row r="159" spans="1:14" ht="13.5">
      <c r="A159" s="31" t="s">
        <v>18</v>
      </c>
      <c r="B159" s="10">
        <v>5072</v>
      </c>
      <c r="C159" s="10">
        <v>5010</v>
      </c>
      <c r="D159" s="10">
        <v>7841</v>
      </c>
      <c r="E159" s="10">
        <v>10367</v>
      </c>
      <c r="F159" s="10">
        <v>13919</v>
      </c>
      <c r="G159" s="10">
        <v>15042</v>
      </c>
      <c r="H159" s="10">
        <v>17836</v>
      </c>
      <c r="I159" s="10">
        <v>16957</v>
      </c>
      <c r="J159" s="10">
        <v>18033</v>
      </c>
      <c r="K159" s="10">
        <v>8602</v>
      </c>
      <c r="L159" s="10">
        <v>5308</v>
      </c>
      <c r="M159" s="10">
        <v>5116</v>
      </c>
      <c r="N159" s="11">
        <v>129102</v>
      </c>
    </row>
    <row r="160" spans="1:14" ht="13.5">
      <c r="A160" s="31" t="s">
        <v>19</v>
      </c>
      <c r="B160" s="10">
        <v>5410</v>
      </c>
      <c r="C160" s="10">
        <v>6394</v>
      </c>
      <c r="D160" s="10">
        <v>8354</v>
      </c>
      <c r="E160" s="10">
        <v>10557</v>
      </c>
      <c r="F160" s="10">
        <v>13281</v>
      </c>
      <c r="G160" s="10">
        <v>14002</v>
      </c>
      <c r="H160" s="10">
        <v>14220</v>
      </c>
      <c r="I160" s="10">
        <v>13275</v>
      </c>
      <c r="J160" s="10">
        <v>12196</v>
      </c>
      <c r="K160" s="10">
        <v>9618</v>
      </c>
      <c r="L160" s="10">
        <v>6130</v>
      </c>
      <c r="M160" s="10">
        <v>6383</v>
      </c>
      <c r="N160" s="11">
        <f>SUM(B160:M160)</f>
        <v>119820</v>
      </c>
    </row>
    <row r="161" spans="1:14" ht="13.5">
      <c r="A161" s="31" t="s">
        <v>20</v>
      </c>
      <c r="B161" s="10">
        <v>5823</v>
      </c>
      <c r="C161" s="10">
        <v>6207</v>
      </c>
      <c r="D161" s="10">
        <v>6829</v>
      </c>
      <c r="E161" s="10">
        <v>9706</v>
      </c>
      <c r="F161" s="10">
        <v>12157</v>
      </c>
      <c r="G161" s="10">
        <v>12014</v>
      </c>
      <c r="H161" s="10">
        <v>16007</v>
      </c>
      <c r="I161" s="10">
        <v>17612</v>
      </c>
      <c r="J161" s="10">
        <v>12744</v>
      </c>
      <c r="K161" s="10">
        <v>8869</v>
      </c>
      <c r="L161" s="10">
        <v>6540</v>
      </c>
      <c r="M161" s="10">
        <v>6004</v>
      </c>
      <c r="N161" s="11">
        <v>120513</v>
      </c>
    </row>
    <row r="162" spans="1:14" ht="13.5">
      <c r="A162" s="31" t="s">
        <v>21</v>
      </c>
      <c r="B162" s="10">
        <v>6003</v>
      </c>
      <c r="C162" s="10">
        <v>6722</v>
      </c>
      <c r="D162" s="10">
        <v>8059</v>
      </c>
      <c r="E162" s="10">
        <v>10241</v>
      </c>
      <c r="F162" s="10">
        <v>11143</v>
      </c>
      <c r="G162" s="10">
        <v>12634</v>
      </c>
      <c r="H162" s="10">
        <v>14954</v>
      </c>
      <c r="I162" s="10">
        <v>16327</v>
      </c>
      <c r="J162" s="10">
        <v>11348</v>
      </c>
      <c r="K162" s="10">
        <v>9777</v>
      </c>
      <c r="L162" s="10">
        <v>6551</v>
      </c>
      <c r="M162" s="10">
        <v>5707</v>
      </c>
      <c r="N162" s="11">
        <f>SUM(B162:M162)</f>
        <v>119466</v>
      </c>
    </row>
    <row r="163" spans="1:14" ht="13.5">
      <c r="A163" s="31" t="s">
        <v>22</v>
      </c>
      <c r="B163" s="10">
        <v>5533</v>
      </c>
      <c r="C163" s="10">
        <v>6692</v>
      </c>
      <c r="D163" s="10">
        <v>7307</v>
      </c>
      <c r="E163" s="10">
        <v>9555</v>
      </c>
      <c r="F163" s="10">
        <v>10504</v>
      </c>
      <c r="G163" s="10">
        <v>11745</v>
      </c>
      <c r="H163" s="10">
        <v>12052</v>
      </c>
      <c r="I163" s="10">
        <v>16289</v>
      </c>
      <c r="J163" s="10">
        <v>11966</v>
      </c>
      <c r="K163" s="10">
        <v>8428</v>
      </c>
      <c r="L163" s="10">
        <v>7072</v>
      </c>
      <c r="M163" s="10">
        <v>7134</v>
      </c>
      <c r="N163" s="11">
        <v>114276</v>
      </c>
    </row>
    <row r="164" spans="1:14" ht="13.5">
      <c r="A164" s="31" t="s">
        <v>23</v>
      </c>
      <c r="B164" s="10">
        <v>5473</v>
      </c>
      <c r="C164" s="10">
        <v>5578</v>
      </c>
      <c r="D164" s="10">
        <v>7432</v>
      </c>
      <c r="E164" s="10">
        <v>8987</v>
      </c>
      <c r="F164" s="10">
        <v>10631</v>
      </c>
      <c r="G164" s="10">
        <v>10883</v>
      </c>
      <c r="H164" s="10">
        <v>14415</v>
      </c>
      <c r="I164" s="10">
        <v>16128</v>
      </c>
      <c r="J164" s="10">
        <v>12921</v>
      </c>
      <c r="K164" s="10">
        <v>8487</v>
      </c>
      <c r="L164" s="10">
        <v>6994</v>
      </c>
      <c r="M164" s="10">
        <v>6601</v>
      </c>
      <c r="N164" s="11">
        <v>114529</v>
      </c>
    </row>
    <row r="165" spans="1:14" ht="13.5">
      <c r="A165" s="31" t="s">
        <v>24</v>
      </c>
      <c r="B165" s="10">
        <v>5443</v>
      </c>
      <c r="C165" s="10">
        <v>5248</v>
      </c>
      <c r="D165" s="10">
        <v>7809</v>
      </c>
      <c r="E165" s="10">
        <v>7949</v>
      </c>
      <c r="F165" s="10">
        <v>11044</v>
      </c>
      <c r="G165" s="10">
        <v>11196</v>
      </c>
      <c r="H165" s="10">
        <v>14006</v>
      </c>
      <c r="I165" s="10">
        <v>13736</v>
      </c>
      <c r="J165" s="10">
        <v>11652</v>
      </c>
      <c r="K165" s="10">
        <v>8541</v>
      </c>
      <c r="L165" s="10">
        <v>6443</v>
      </c>
      <c r="M165" s="10">
        <v>5874</v>
      </c>
      <c r="N165" s="11">
        <v>108940</v>
      </c>
    </row>
    <row r="166" spans="1:14" ht="13.5">
      <c r="A166" s="31" t="s">
        <v>25</v>
      </c>
      <c r="B166" s="10">
        <v>5847</v>
      </c>
      <c r="C166" s="10">
        <v>6911</v>
      </c>
      <c r="D166" s="10">
        <v>7725</v>
      </c>
      <c r="E166" s="10">
        <v>8826</v>
      </c>
      <c r="F166" s="10">
        <v>10452</v>
      </c>
      <c r="G166" s="10">
        <v>10464</v>
      </c>
      <c r="H166" s="10">
        <v>14083</v>
      </c>
      <c r="I166" s="10">
        <v>13075</v>
      </c>
      <c r="J166" s="10">
        <v>10513</v>
      </c>
      <c r="K166" s="10">
        <v>7189</v>
      </c>
      <c r="L166" s="10">
        <v>5966</v>
      </c>
      <c r="M166" s="10">
        <v>6072</v>
      </c>
      <c r="N166" s="11">
        <f>SUM(B166:M166)</f>
        <v>107123</v>
      </c>
    </row>
    <row r="167" spans="1:14" ht="13.5">
      <c r="A167" s="31" t="s">
        <v>26</v>
      </c>
      <c r="B167" s="10">
        <v>5713</v>
      </c>
      <c r="C167" s="10">
        <v>6709</v>
      </c>
      <c r="D167" s="10">
        <v>7284</v>
      </c>
      <c r="E167" s="10">
        <v>9338</v>
      </c>
      <c r="F167" s="10">
        <v>10118</v>
      </c>
      <c r="G167" s="10">
        <v>10163</v>
      </c>
      <c r="H167" s="10">
        <v>12979</v>
      </c>
      <c r="I167" s="10">
        <v>13821</v>
      </c>
      <c r="J167" s="10">
        <v>11885</v>
      </c>
      <c r="K167" s="10">
        <v>9058</v>
      </c>
      <c r="L167" s="10">
        <v>6974</v>
      </c>
      <c r="M167" s="10">
        <v>6367</v>
      </c>
      <c r="N167" s="11">
        <v>110410</v>
      </c>
    </row>
    <row r="168" spans="1:14" ht="13.5">
      <c r="A168" s="30" t="s">
        <v>27</v>
      </c>
      <c r="B168" s="10">
        <v>4927</v>
      </c>
      <c r="C168" s="10">
        <v>6390</v>
      </c>
      <c r="D168" s="10">
        <v>8629</v>
      </c>
      <c r="E168" s="10">
        <v>9997</v>
      </c>
      <c r="F168" s="10">
        <v>10061</v>
      </c>
      <c r="G168" s="10">
        <v>10221</v>
      </c>
      <c r="H168" s="10">
        <v>10996</v>
      </c>
      <c r="I168" s="10">
        <v>11874</v>
      </c>
      <c r="J168" s="10">
        <v>10342</v>
      </c>
      <c r="K168" s="10">
        <v>8600</v>
      </c>
      <c r="L168" s="10">
        <v>7161</v>
      </c>
      <c r="M168" s="10">
        <v>5862</v>
      </c>
      <c r="N168" s="11">
        <v>105063</v>
      </c>
    </row>
    <row r="169" spans="1:14" ht="13.5">
      <c r="A169" s="30" t="s">
        <v>28</v>
      </c>
      <c r="B169" s="10">
        <v>6058</v>
      </c>
      <c r="C169" s="10">
        <v>6278</v>
      </c>
      <c r="D169" s="10">
        <v>7606</v>
      </c>
      <c r="E169" s="10">
        <v>10185</v>
      </c>
      <c r="F169" s="10">
        <v>10717</v>
      </c>
      <c r="G169" s="10">
        <v>10172</v>
      </c>
      <c r="H169" s="10">
        <v>12692</v>
      </c>
      <c r="I169" s="10">
        <v>12646</v>
      </c>
      <c r="J169" s="10">
        <v>10719</v>
      </c>
      <c r="K169" s="10">
        <v>7865</v>
      </c>
      <c r="L169" s="10">
        <v>6036</v>
      </c>
      <c r="M169" s="10">
        <v>6127</v>
      </c>
      <c r="N169" s="11">
        <v>107101</v>
      </c>
    </row>
    <row r="170" spans="1:14" ht="13.5">
      <c r="A170" s="30" t="s">
        <v>29</v>
      </c>
      <c r="B170" s="10">
        <v>6051.6409999999996</v>
      </c>
      <c r="C170" s="10">
        <v>6222.2719999999999</v>
      </c>
      <c r="D170" s="10">
        <v>6880.6279999999997</v>
      </c>
      <c r="E170" s="10">
        <v>8001.6210000000001</v>
      </c>
      <c r="F170" s="10">
        <v>10117.822</v>
      </c>
      <c r="G170" s="10">
        <v>9374.973</v>
      </c>
      <c r="H170" s="10">
        <v>11485.669</v>
      </c>
      <c r="I170" s="10">
        <v>12126.664000000001</v>
      </c>
      <c r="J170" s="10">
        <v>10025.897000000001</v>
      </c>
      <c r="K170" s="10">
        <v>9067.7819999999992</v>
      </c>
      <c r="L170" s="10">
        <v>6686.2209999999995</v>
      </c>
      <c r="M170" s="10">
        <v>6667.192</v>
      </c>
      <c r="N170" s="11">
        <f t="shared" ref="N170:N175" si="2">SUM(B170:M170)</f>
        <v>102708.38199999998</v>
      </c>
    </row>
    <row r="171" spans="1:14" ht="13.5">
      <c r="A171" s="30" t="s">
        <v>30</v>
      </c>
      <c r="B171" s="10">
        <v>6146.3540000000003</v>
      </c>
      <c r="C171" s="10">
        <v>6592.8959999999997</v>
      </c>
      <c r="D171" s="10">
        <v>7295.4350000000004</v>
      </c>
      <c r="E171" s="10">
        <v>9111.7090000000007</v>
      </c>
      <c r="F171" s="10">
        <v>10037.619000000001</v>
      </c>
      <c r="G171" s="10">
        <v>8845.8979999999992</v>
      </c>
      <c r="H171" s="10">
        <v>11426.021000000001</v>
      </c>
      <c r="I171" s="10">
        <v>10214.878000000001</v>
      </c>
      <c r="J171" s="10">
        <v>10130.358</v>
      </c>
      <c r="K171" s="10">
        <v>8052.8450000000003</v>
      </c>
      <c r="L171" s="10">
        <v>5933.5739999999996</v>
      </c>
      <c r="M171" s="10">
        <v>5838.1760000000004</v>
      </c>
      <c r="N171" s="11">
        <f t="shared" si="2"/>
        <v>99625.763000000006</v>
      </c>
    </row>
    <row r="172" spans="1:14" ht="13.5">
      <c r="A172" s="30" t="s">
        <v>31</v>
      </c>
      <c r="B172" s="10">
        <v>6200.7470000000003</v>
      </c>
      <c r="C172" s="10">
        <v>6122.5630000000001</v>
      </c>
      <c r="D172" s="10">
        <v>7125.21</v>
      </c>
      <c r="E172" s="10">
        <v>8138.9120000000003</v>
      </c>
      <c r="F172" s="10">
        <v>9155.3379999999997</v>
      </c>
      <c r="G172" s="10">
        <v>9547.384</v>
      </c>
      <c r="H172" s="10">
        <v>10634.145</v>
      </c>
      <c r="I172" s="10">
        <v>9827.5570000000007</v>
      </c>
      <c r="J172" s="10">
        <v>8794.8989999999994</v>
      </c>
      <c r="K172" s="10">
        <v>7905.75</v>
      </c>
      <c r="L172" s="10">
        <v>6073.3280000000004</v>
      </c>
      <c r="M172" s="10">
        <v>5555.8760000000002</v>
      </c>
      <c r="N172" s="11">
        <f t="shared" si="2"/>
        <v>95081.709000000003</v>
      </c>
    </row>
    <row r="173" spans="1:14" ht="13.5">
      <c r="A173" s="30" t="s">
        <v>32</v>
      </c>
      <c r="B173" s="10">
        <v>4953.7759999999998</v>
      </c>
      <c r="C173" s="10">
        <v>5269.6959999999999</v>
      </c>
      <c r="D173" s="10">
        <v>6469.6350000000002</v>
      </c>
      <c r="E173" s="10">
        <v>7530.6379999999999</v>
      </c>
      <c r="F173" s="10">
        <v>9272.4259999999995</v>
      </c>
      <c r="G173" s="10">
        <v>9430.4750000000004</v>
      </c>
      <c r="H173" s="10">
        <v>10171.07</v>
      </c>
      <c r="I173" s="10">
        <v>9636.9619999999995</v>
      </c>
      <c r="J173" s="10">
        <v>8812.4210000000003</v>
      </c>
      <c r="K173" s="10">
        <v>6521.9189999999999</v>
      </c>
      <c r="L173" s="10">
        <v>5818.9629999999997</v>
      </c>
      <c r="M173" s="10">
        <v>5830.2039999999997</v>
      </c>
      <c r="N173" s="11">
        <f t="shared" si="2"/>
        <v>89718.184999999998</v>
      </c>
    </row>
    <row r="174" spans="1:14" ht="13.5">
      <c r="A174" s="30" t="s">
        <v>33</v>
      </c>
      <c r="B174" s="10">
        <v>5917.4480000000003</v>
      </c>
      <c r="C174" s="10">
        <v>6008.6809999999996</v>
      </c>
      <c r="D174" s="10">
        <v>6713.5910000000003</v>
      </c>
      <c r="E174" s="10">
        <v>7812.6260000000002</v>
      </c>
      <c r="F174" s="10">
        <v>9489.8580000000002</v>
      </c>
      <c r="G174" s="10">
        <v>8836.1260000000002</v>
      </c>
      <c r="H174" s="10">
        <v>10243.757</v>
      </c>
      <c r="I174" s="10">
        <v>9666.6669999999995</v>
      </c>
      <c r="J174" s="10">
        <v>9473.4689999999991</v>
      </c>
      <c r="K174" s="10">
        <v>7251.393</v>
      </c>
      <c r="L174" s="10">
        <v>6657.6149999999998</v>
      </c>
      <c r="M174" s="10">
        <v>6062.9949999999999</v>
      </c>
      <c r="N174" s="11">
        <f t="shared" si="2"/>
        <v>94134.225999999995</v>
      </c>
    </row>
    <row r="175" spans="1:14" ht="13.5">
      <c r="A175" s="12" t="s">
        <v>34</v>
      </c>
      <c r="B175" s="10">
        <v>5448</v>
      </c>
      <c r="C175" s="10">
        <v>5762</v>
      </c>
      <c r="D175" s="10">
        <v>7425</v>
      </c>
      <c r="E175" s="10">
        <v>7666</v>
      </c>
      <c r="F175" s="10">
        <v>10162</v>
      </c>
      <c r="G175" s="10">
        <v>9013</v>
      </c>
      <c r="H175" s="10">
        <v>10334</v>
      </c>
      <c r="I175" s="10">
        <v>10367</v>
      </c>
      <c r="J175" s="10">
        <v>8105</v>
      </c>
      <c r="K175" s="10">
        <v>7262</v>
      </c>
      <c r="L175" s="10">
        <v>5283</v>
      </c>
      <c r="M175" s="10">
        <v>5530</v>
      </c>
      <c r="N175" s="11">
        <f t="shared" si="2"/>
        <v>92357</v>
      </c>
    </row>
    <row r="176" spans="1:14" ht="13.5">
      <c r="A176" s="12" t="s">
        <v>35</v>
      </c>
      <c r="B176" s="10">
        <v>5179</v>
      </c>
      <c r="C176" s="10">
        <v>5058</v>
      </c>
      <c r="D176" s="10">
        <v>7478</v>
      </c>
      <c r="E176" s="10">
        <v>7750</v>
      </c>
      <c r="F176" s="10">
        <v>9654</v>
      </c>
      <c r="G176" s="10">
        <v>8563</v>
      </c>
      <c r="H176" s="10">
        <v>9895</v>
      </c>
      <c r="I176" s="10">
        <v>9849</v>
      </c>
      <c r="J176" s="10">
        <v>8298</v>
      </c>
      <c r="K176" s="10">
        <v>7573</v>
      </c>
      <c r="L176" s="10">
        <v>6490</v>
      </c>
      <c r="M176" s="10">
        <v>5794</v>
      </c>
      <c r="N176" s="11">
        <f>SUM(B176:M176)-2</f>
        <v>91579</v>
      </c>
    </row>
    <row r="177" spans="1:14" ht="13.5">
      <c r="A177" s="12" t="s">
        <v>36</v>
      </c>
      <c r="B177" s="10">
        <v>5633</v>
      </c>
      <c r="C177" s="10">
        <v>6086</v>
      </c>
      <c r="D177" s="10">
        <v>7170</v>
      </c>
      <c r="E177" s="10">
        <v>8356</v>
      </c>
      <c r="F177" s="10">
        <v>8924</v>
      </c>
      <c r="G177" s="10">
        <v>7658</v>
      </c>
      <c r="H177" s="10">
        <v>9368</v>
      </c>
      <c r="I177" s="10">
        <v>9635</v>
      </c>
      <c r="J177" s="10">
        <v>8929</v>
      </c>
      <c r="K177" s="10">
        <v>7463</v>
      </c>
      <c r="L177" s="10">
        <v>5451</v>
      </c>
      <c r="M177" s="10">
        <v>5087</v>
      </c>
      <c r="N177" s="11">
        <f>SUM(B177:M177)-2</f>
        <v>89758</v>
      </c>
    </row>
    <row r="178" spans="1:14" ht="13.5">
      <c r="A178" s="12" t="s">
        <v>56</v>
      </c>
      <c r="B178" s="10">
        <v>5629.0389999999998</v>
      </c>
      <c r="C178" s="10">
        <v>5399.4049999999997</v>
      </c>
      <c r="D178" s="10">
        <v>6716.3630000000003</v>
      </c>
      <c r="E178" s="10">
        <v>7345.6469999999999</v>
      </c>
      <c r="F178" s="10">
        <v>8387.2620000000006</v>
      </c>
      <c r="G178" s="10">
        <v>7898.1220000000003</v>
      </c>
      <c r="H178" s="10">
        <v>7810.5230000000001</v>
      </c>
      <c r="I178" s="10">
        <v>7679.3310000000001</v>
      </c>
      <c r="J178" s="10">
        <v>8170.125</v>
      </c>
      <c r="K178" s="10">
        <v>6657.5969999999998</v>
      </c>
      <c r="L178" s="10">
        <v>5550.5829999999996</v>
      </c>
      <c r="M178" s="10">
        <v>5246.3649999999998</v>
      </c>
      <c r="N178" s="11">
        <v>82490.361999999994</v>
      </c>
    </row>
    <row r="179" spans="1:14" ht="13.5">
      <c r="A179" s="12" t="s">
        <v>57</v>
      </c>
      <c r="B179" s="10">
        <v>5483</v>
      </c>
      <c r="C179" s="10">
        <v>5737</v>
      </c>
      <c r="D179" s="10">
        <v>6664</v>
      </c>
      <c r="E179" s="10">
        <v>7919</v>
      </c>
      <c r="F179" s="10">
        <v>7909</v>
      </c>
      <c r="G179" s="10">
        <v>8215</v>
      </c>
      <c r="H179" s="10">
        <v>9085</v>
      </c>
      <c r="I179" s="10">
        <v>7960</v>
      </c>
      <c r="J179" s="10">
        <v>7759</v>
      </c>
      <c r="K179" s="10">
        <v>4879</v>
      </c>
      <c r="L179" s="10">
        <v>5217</v>
      </c>
      <c r="M179" s="10">
        <v>5568</v>
      </c>
      <c r="N179" s="11">
        <f>SUM(B179:M179)</f>
        <v>82395</v>
      </c>
    </row>
    <row r="180" spans="1:14" ht="13.5">
      <c r="A180" s="12" t="s">
        <v>39</v>
      </c>
      <c r="B180" s="10">
        <v>5197</v>
      </c>
      <c r="C180" s="10">
        <v>4741</v>
      </c>
      <c r="D180" s="10">
        <v>6498</v>
      </c>
      <c r="E180" s="10">
        <v>7827</v>
      </c>
      <c r="F180" s="10">
        <v>8689</v>
      </c>
      <c r="G180" s="10">
        <v>7712</v>
      </c>
      <c r="H180" s="10">
        <v>7619</v>
      </c>
      <c r="I180" s="10">
        <v>9074</v>
      </c>
      <c r="J180" s="10">
        <v>7946</v>
      </c>
      <c r="K180" s="10">
        <v>5852</v>
      </c>
      <c r="L180" s="10">
        <v>4970</v>
      </c>
      <c r="M180" s="10">
        <v>4976</v>
      </c>
      <c r="N180" s="11">
        <v>81101</v>
      </c>
    </row>
    <row r="181" spans="1:14" ht="13.5">
      <c r="A181" s="12" t="s">
        <v>40</v>
      </c>
      <c r="B181" s="13">
        <v>4616</v>
      </c>
      <c r="C181" s="13">
        <v>4604</v>
      </c>
      <c r="D181" s="13">
        <v>6052</v>
      </c>
      <c r="E181" s="13">
        <v>6587</v>
      </c>
      <c r="F181" s="13">
        <v>8244</v>
      </c>
      <c r="G181" s="14">
        <v>7781</v>
      </c>
      <c r="H181" s="11">
        <v>7035</v>
      </c>
      <c r="I181" s="11">
        <v>8417</v>
      </c>
      <c r="J181" s="11">
        <v>7497</v>
      </c>
      <c r="K181" s="11">
        <v>6714</v>
      </c>
      <c r="L181" s="11">
        <v>5195</v>
      </c>
      <c r="M181" s="11">
        <v>4276</v>
      </c>
      <c r="N181" s="33">
        <v>77018</v>
      </c>
    </row>
    <row r="182" spans="1:14" ht="13.5">
      <c r="A182" s="15" t="s">
        <v>41</v>
      </c>
      <c r="B182" s="14">
        <v>4699</v>
      </c>
      <c r="C182" s="14">
        <v>4909</v>
      </c>
      <c r="D182" s="14">
        <v>6714</v>
      </c>
      <c r="E182" s="14">
        <v>6317</v>
      </c>
      <c r="F182" s="14">
        <v>8701</v>
      </c>
      <c r="G182" s="14">
        <v>7518</v>
      </c>
      <c r="H182" s="14">
        <v>7085</v>
      </c>
      <c r="I182" s="14">
        <v>8552</v>
      </c>
      <c r="J182" s="14">
        <v>7692</v>
      </c>
      <c r="K182" s="14">
        <v>6245</v>
      </c>
      <c r="L182" s="14">
        <v>5068</v>
      </c>
      <c r="M182" s="14">
        <v>4813</v>
      </c>
      <c r="N182" s="39">
        <v>78312</v>
      </c>
    </row>
    <row r="183" spans="1:14" ht="13.5">
      <c r="A183" s="12" t="s">
        <v>42</v>
      </c>
      <c r="B183" s="14">
        <v>4612</v>
      </c>
      <c r="C183" s="14">
        <v>5120</v>
      </c>
      <c r="D183" s="14">
        <v>6530</v>
      </c>
      <c r="E183" s="14">
        <v>6673</v>
      </c>
      <c r="F183" s="14">
        <v>8368</v>
      </c>
      <c r="G183" s="14">
        <v>6901</v>
      </c>
      <c r="H183" s="13">
        <v>8468</v>
      </c>
      <c r="I183" s="14">
        <v>7750</v>
      </c>
      <c r="J183" s="16">
        <v>8352</v>
      </c>
      <c r="K183" s="14">
        <v>6485</v>
      </c>
      <c r="L183" s="16">
        <v>4173</v>
      </c>
      <c r="M183" s="14">
        <v>4949</v>
      </c>
      <c r="N183" s="39">
        <v>78380</v>
      </c>
    </row>
    <row r="184" spans="1:14" ht="13.5">
      <c r="A184" s="12" t="s">
        <v>43</v>
      </c>
      <c r="B184" s="14">
        <v>5455.1530000000002</v>
      </c>
      <c r="C184" s="14">
        <v>4954.6130000000003</v>
      </c>
      <c r="D184" s="14">
        <v>5805.7550000000001</v>
      </c>
      <c r="E184" s="14">
        <v>7720.7749999999996</v>
      </c>
      <c r="F184" s="14">
        <v>8775.77</v>
      </c>
      <c r="G184" s="14">
        <v>7484.5230000000001</v>
      </c>
      <c r="H184" s="13">
        <v>7804.8320000000003</v>
      </c>
      <c r="I184" s="14">
        <v>7845.973</v>
      </c>
      <c r="J184" s="16">
        <v>8801.7759999999998</v>
      </c>
      <c r="K184" s="14">
        <v>6349.3850000000002</v>
      </c>
      <c r="L184" s="16">
        <v>4725.6220000000003</v>
      </c>
      <c r="M184" s="14">
        <v>4989.3109999999997</v>
      </c>
      <c r="N184" s="39">
        <v>80713.487999999998</v>
      </c>
    </row>
    <row r="185" spans="1:14" ht="13.5">
      <c r="A185" s="12" t="s">
        <v>44</v>
      </c>
      <c r="B185" s="14">
        <v>5463.0370000000003</v>
      </c>
      <c r="C185" s="14">
        <v>4617.96</v>
      </c>
      <c r="D185" s="14">
        <v>5779.9589999999998</v>
      </c>
      <c r="E185" s="14">
        <v>6545.8</v>
      </c>
      <c r="F185" s="14">
        <v>8117.5929999999998</v>
      </c>
      <c r="G185" s="14">
        <v>7773.8239999999996</v>
      </c>
      <c r="H185" s="14">
        <v>8135.3990000000003</v>
      </c>
      <c r="I185" s="14">
        <v>8051.7070000000003</v>
      </c>
      <c r="J185" s="14">
        <v>7272.1840000000002</v>
      </c>
      <c r="K185" s="14">
        <v>5497.82</v>
      </c>
      <c r="L185" s="14">
        <v>4716.6149999999998</v>
      </c>
      <c r="M185" s="14">
        <v>4808.8680000000004</v>
      </c>
      <c r="N185" s="39">
        <v>76780.766000000003</v>
      </c>
    </row>
    <row r="186" spans="1:14" ht="13.5">
      <c r="A186" s="12" t="s">
        <v>45</v>
      </c>
      <c r="B186" s="14">
        <v>5180.723</v>
      </c>
      <c r="C186" s="14">
        <v>4938.5510000000004</v>
      </c>
      <c r="D186" s="14">
        <v>6229.6989999999996</v>
      </c>
      <c r="E186" s="14">
        <v>7611.2929999999997</v>
      </c>
      <c r="F186" s="14">
        <v>7906.0420000000004</v>
      </c>
      <c r="G186" s="14">
        <v>6966.6480000000001</v>
      </c>
      <c r="H186" s="14">
        <v>7830.5370000000003</v>
      </c>
      <c r="I186" s="14">
        <v>8252.9779999999992</v>
      </c>
      <c r="J186" s="14">
        <v>7387.598</v>
      </c>
      <c r="K186" s="14">
        <v>6195.6390000000001</v>
      </c>
      <c r="L186" s="14">
        <v>4798.4889999999996</v>
      </c>
      <c r="M186" s="14">
        <v>4340.5870000000004</v>
      </c>
      <c r="N186" s="39">
        <v>77638.784</v>
      </c>
    </row>
    <row r="187" spans="1:14" ht="13.5">
      <c r="A187" s="12" t="s">
        <v>46</v>
      </c>
      <c r="B187" s="14">
        <v>4912.2520000000004</v>
      </c>
      <c r="C187" s="14">
        <v>4836.3850000000002</v>
      </c>
      <c r="D187" s="14">
        <v>5490.643</v>
      </c>
      <c r="E187" s="14">
        <v>6820.8789999999999</v>
      </c>
      <c r="F187" s="14">
        <v>8816.2520000000004</v>
      </c>
      <c r="G187" s="14">
        <v>7464.8829999999998</v>
      </c>
      <c r="H187" s="14">
        <v>7868.3860000000004</v>
      </c>
      <c r="I187" s="14">
        <v>9300.5660000000007</v>
      </c>
      <c r="J187" s="14">
        <v>8514.9410000000007</v>
      </c>
      <c r="K187" s="14">
        <v>6213.4830000000002</v>
      </c>
      <c r="L187" s="14">
        <v>4792.491</v>
      </c>
      <c r="M187" s="14">
        <v>4351.17</v>
      </c>
      <c r="N187" s="39">
        <v>79382.331000000006</v>
      </c>
    </row>
    <row r="188" spans="1:14" ht="13.5">
      <c r="A188" s="12" t="s">
        <v>47</v>
      </c>
      <c r="B188" s="19">
        <v>4833868</v>
      </c>
      <c r="C188" s="19">
        <v>4932446</v>
      </c>
      <c r="D188" s="19">
        <v>6534911</v>
      </c>
      <c r="E188" s="19">
        <v>7384248</v>
      </c>
      <c r="F188" s="19">
        <v>8974714</v>
      </c>
      <c r="G188" s="19">
        <v>6852673</v>
      </c>
      <c r="H188" s="19">
        <v>7592418</v>
      </c>
      <c r="I188" s="19">
        <v>8007917</v>
      </c>
      <c r="J188" s="19">
        <v>7027763</v>
      </c>
      <c r="K188" s="19">
        <v>5809900</v>
      </c>
      <c r="L188" s="19">
        <v>4551476</v>
      </c>
      <c r="M188" s="14">
        <v>4703</v>
      </c>
      <c r="N188" s="47">
        <v>77205000</v>
      </c>
    </row>
    <row r="189" spans="1:14" ht="13.5">
      <c r="A189" s="12" t="s">
        <v>48</v>
      </c>
      <c r="B189" s="19">
        <v>5089900</v>
      </c>
      <c r="C189" s="19">
        <v>4496331</v>
      </c>
      <c r="D189" s="19">
        <v>5821948</v>
      </c>
      <c r="E189" s="19">
        <v>7024385</v>
      </c>
      <c r="F189" s="19">
        <v>8025623</v>
      </c>
      <c r="G189" s="19">
        <v>7069059</v>
      </c>
      <c r="H189" s="19">
        <v>7736256</v>
      </c>
      <c r="I189" s="19">
        <v>7156972</v>
      </c>
      <c r="J189" s="19">
        <v>7096196</v>
      </c>
      <c r="K189" s="19">
        <v>5955525</v>
      </c>
      <c r="L189" s="19">
        <v>4547316</v>
      </c>
      <c r="M189" s="19">
        <v>4249125</v>
      </c>
      <c r="N189" s="47">
        <v>74268636</v>
      </c>
    </row>
    <row r="190" spans="1:14" ht="13.5">
      <c r="A190" s="12" t="s">
        <v>49</v>
      </c>
      <c r="B190" s="19">
        <v>4961226</v>
      </c>
      <c r="C190" s="19">
        <v>4700961</v>
      </c>
      <c r="D190" s="19">
        <v>5714518</v>
      </c>
      <c r="E190" s="19">
        <v>6594132</v>
      </c>
      <c r="F190" s="19">
        <v>8710638</v>
      </c>
      <c r="G190" s="19">
        <v>7760495</v>
      </c>
      <c r="H190" s="19">
        <v>7343209</v>
      </c>
      <c r="I190" s="19">
        <v>8159643</v>
      </c>
      <c r="J190" s="19">
        <v>6876320</v>
      </c>
      <c r="K190" s="19">
        <v>6601259</v>
      </c>
      <c r="L190" s="19">
        <v>4783899</v>
      </c>
      <c r="M190" s="19">
        <v>4259763</v>
      </c>
      <c r="N190" s="47">
        <v>76466063</v>
      </c>
    </row>
    <row r="191" spans="1:14" ht="13.5">
      <c r="A191" s="21" t="s">
        <v>58</v>
      </c>
      <c r="B191" s="22">
        <v>4638935</v>
      </c>
      <c r="C191" s="22">
        <v>4986296</v>
      </c>
      <c r="D191" s="22">
        <v>6593150</v>
      </c>
      <c r="E191" s="22">
        <v>7763856</v>
      </c>
      <c r="F191" s="22">
        <v>9015612</v>
      </c>
      <c r="G191" s="22">
        <v>7338176</v>
      </c>
      <c r="H191" s="22">
        <v>6867100</v>
      </c>
      <c r="I191" s="22">
        <v>9081400</v>
      </c>
      <c r="J191" s="22">
        <v>7635764</v>
      </c>
      <c r="K191" s="22">
        <v>5320126</v>
      </c>
      <c r="L191" s="22">
        <v>4451923</v>
      </c>
      <c r="M191" s="22">
        <v>4515636</v>
      </c>
      <c r="N191" s="48">
        <v>78207974</v>
      </c>
    </row>
    <row r="192" spans="1:14" ht="13.5">
      <c r="A192" s="2" t="s">
        <v>51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 ht="13.5">
      <c r="A193" s="2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 ht="13.5">
      <c r="A194" s="49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</row>
    <row r="195" spans="1:14" ht="13.5">
      <c r="A195" s="3" t="s">
        <v>68</v>
      </c>
      <c r="B195" s="27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4"/>
      <c r="N195" s="5" t="s">
        <v>60</v>
      </c>
    </row>
    <row r="196" spans="1:14" ht="13.5">
      <c r="A196" s="29" t="s">
        <v>3</v>
      </c>
      <c r="B196" s="7" t="s">
        <v>4</v>
      </c>
      <c r="C196" s="7" t="s">
        <v>5</v>
      </c>
      <c r="D196" s="7" t="s">
        <v>6</v>
      </c>
      <c r="E196" s="7" t="s">
        <v>7</v>
      </c>
      <c r="F196" s="7" t="s">
        <v>8</v>
      </c>
      <c r="G196" s="7" t="s">
        <v>9</v>
      </c>
      <c r="H196" s="7" t="s">
        <v>10</v>
      </c>
      <c r="I196" s="7" t="s">
        <v>11</v>
      </c>
      <c r="J196" s="7" t="s">
        <v>12</v>
      </c>
      <c r="K196" s="7" t="s">
        <v>13</v>
      </c>
      <c r="L196" s="7" t="s">
        <v>14</v>
      </c>
      <c r="M196" s="7" t="s">
        <v>15</v>
      </c>
      <c r="N196" s="38" t="s">
        <v>16</v>
      </c>
    </row>
    <row r="197" spans="1:14" ht="13.5">
      <c r="A197" s="30" t="s">
        <v>54</v>
      </c>
      <c r="B197" s="10">
        <v>12204</v>
      </c>
      <c r="C197" s="10">
        <v>12039</v>
      </c>
      <c r="D197" s="10">
        <v>9722</v>
      </c>
      <c r="E197" s="10">
        <v>6764</v>
      </c>
      <c r="F197" s="10">
        <v>9211</v>
      </c>
      <c r="G197" s="10">
        <v>10783</v>
      </c>
      <c r="H197" s="10">
        <v>9726</v>
      </c>
      <c r="I197" s="10">
        <v>8523</v>
      </c>
      <c r="J197" s="10">
        <v>10286</v>
      </c>
      <c r="K197" s="10">
        <v>13240</v>
      </c>
      <c r="L197" s="10">
        <v>15345</v>
      </c>
      <c r="M197" s="10">
        <v>17846</v>
      </c>
      <c r="N197" s="11">
        <f>SUM(B197:M197)</f>
        <v>135689</v>
      </c>
    </row>
    <row r="198" spans="1:14" ht="13.5">
      <c r="A198" s="31" t="s">
        <v>18</v>
      </c>
      <c r="B198" s="10">
        <v>13959</v>
      </c>
      <c r="C198" s="10">
        <v>15254</v>
      </c>
      <c r="D198" s="10">
        <v>14685</v>
      </c>
      <c r="E198" s="10">
        <v>8829</v>
      </c>
      <c r="F198" s="10">
        <v>7974</v>
      </c>
      <c r="G198" s="10">
        <v>6606</v>
      </c>
      <c r="H198" s="10">
        <v>9059</v>
      </c>
      <c r="I198" s="10">
        <v>8309</v>
      </c>
      <c r="J198" s="10">
        <v>10410</v>
      </c>
      <c r="K198" s="10">
        <v>15715</v>
      </c>
      <c r="L198" s="10">
        <v>14509</v>
      </c>
      <c r="M198" s="10">
        <v>19801</v>
      </c>
      <c r="N198" s="11">
        <v>145108</v>
      </c>
    </row>
    <row r="199" spans="1:14" ht="13.5">
      <c r="A199" s="31" t="s">
        <v>19</v>
      </c>
      <c r="B199" s="10">
        <v>14198</v>
      </c>
      <c r="C199" s="10">
        <v>14247</v>
      </c>
      <c r="D199" s="10">
        <v>11995</v>
      </c>
      <c r="E199" s="10">
        <v>10400</v>
      </c>
      <c r="F199" s="10">
        <v>11123</v>
      </c>
      <c r="G199" s="10">
        <v>8626</v>
      </c>
      <c r="H199" s="10">
        <v>9104</v>
      </c>
      <c r="I199" s="10">
        <v>9109</v>
      </c>
      <c r="J199" s="10">
        <v>10328</v>
      </c>
      <c r="K199" s="10">
        <v>15704</v>
      </c>
      <c r="L199" s="10">
        <v>15643</v>
      </c>
      <c r="M199" s="10">
        <v>19916</v>
      </c>
      <c r="N199" s="11">
        <f>SUM(B199:M199)</f>
        <v>150393</v>
      </c>
    </row>
    <row r="200" spans="1:14" ht="13.5">
      <c r="A200" s="31" t="s">
        <v>20</v>
      </c>
      <c r="B200" s="10">
        <v>14304</v>
      </c>
      <c r="C200" s="10">
        <v>16738</v>
      </c>
      <c r="D200" s="10">
        <v>17082</v>
      </c>
      <c r="E200" s="10">
        <v>15230</v>
      </c>
      <c r="F200" s="10">
        <v>12144</v>
      </c>
      <c r="G200" s="10">
        <v>9723</v>
      </c>
      <c r="H200" s="10">
        <v>10454</v>
      </c>
      <c r="I200" s="10">
        <v>10634</v>
      </c>
      <c r="J200" s="10">
        <v>12592</v>
      </c>
      <c r="K200" s="10">
        <v>15329</v>
      </c>
      <c r="L200" s="10">
        <v>16126</v>
      </c>
      <c r="M200" s="10">
        <v>19595</v>
      </c>
      <c r="N200" s="11">
        <v>169952</v>
      </c>
    </row>
    <row r="201" spans="1:14" ht="13.5">
      <c r="A201" s="31" t="s">
        <v>21</v>
      </c>
      <c r="B201" s="10">
        <v>15979</v>
      </c>
      <c r="C201" s="10">
        <v>16992</v>
      </c>
      <c r="D201" s="10">
        <v>16587</v>
      </c>
      <c r="E201" s="10">
        <v>13024</v>
      </c>
      <c r="F201" s="10">
        <v>12579</v>
      </c>
      <c r="G201" s="10">
        <v>11673</v>
      </c>
      <c r="H201" s="10">
        <v>11607</v>
      </c>
      <c r="I201" s="10">
        <v>10939</v>
      </c>
      <c r="J201" s="10">
        <v>14073</v>
      </c>
      <c r="K201" s="10">
        <v>16671</v>
      </c>
      <c r="L201" s="10">
        <v>15247</v>
      </c>
      <c r="M201" s="10">
        <v>19309</v>
      </c>
      <c r="N201" s="11">
        <f>SUM(B201:M201)</f>
        <v>174680</v>
      </c>
    </row>
    <row r="202" spans="1:14" ht="13.5">
      <c r="A202" s="31" t="s">
        <v>22</v>
      </c>
      <c r="B202" s="10">
        <v>14885</v>
      </c>
      <c r="C202" s="10">
        <v>16958</v>
      </c>
      <c r="D202" s="10">
        <v>17321</v>
      </c>
      <c r="E202" s="10">
        <v>15539</v>
      </c>
      <c r="F202" s="10">
        <v>13218</v>
      </c>
      <c r="G202" s="10">
        <v>11875</v>
      </c>
      <c r="H202" s="10">
        <v>12171</v>
      </c>
      <c r="I202" s="10">
        <v>13317</v>
      </c>
      <c r="J202" s="10">
        <v>15333</v>
      </c>
      <c r="K202" s="10">
        <v>16717</v>
      </c>
      <c r="L202" s="10">
        <v>16149</v>
      </c>
      <c r="M202" s="10">
        <v>20481</v>
      </c>
      <c r="N202" s="11">
        <v>183963</v>
      </c>
    </row>
    <row r="203" spans="1:14" ht="13.5">
      <c r="A203" s="31" t="s">
        <v>23</v>
      </c>
      <c r="B203" s="10">
        <v>15518</v>
      </c>
      <c r="C203" s="10">
        <v>16945</v>
      </c>
      <c r="D203" s="10">
        <v>17962</v>
      </c>
      <c r="E203" s="10">
        <v>14558</v>
      </c>
      <c r="F203" s="10">
        <v>12369</v>
      </c>
      <c r="G203" s="10">
        <v>12048</v>
      </c>
      <c r="H203" s="10">
        <v>13139</v>
      </c>
      <c r="I203" s="10">
        <v>11840</v>
      </c>
      <c r="J203" s="10">
        <v>14171</v>
      </c>
      <c r="K203" s="10">
        <v>16798</v>
      </c>
      <c r="L203" s="10">
        <v>15121</v>
      </c>
      <c r="M203" s="10">
        <v>18117</v>
      </c>
      <c r="N203" s="11">
        <f>SUM(B203:M203)</f>
        <v>178586</v>
      </c>
    </row>
    <row r="204" spans="1:14" ht="13.5">
      <c r="A204" s="31" t="s">
        <v>24</v>
      </c>
      <c r="B204" s="10">
        <v>14673</v>
      </c>
      <c r="C204" s="10">
        <v>14470</v>
      </c>
      <c r="D204" s="10">
        <v>14947</v>
      </c>
      <c r="E204" s="10">
        <v>13185</v>
      </c>
      <c r="F204" s="10">
        <v>12054</v>
      </c>
      <c r="G204" s="10">
        <v>11602</v>
      </c>
      <c r="H204" s="10">
        <v>12311</v>
      </c>
      <c r="I204" s="10">
        <v>11835</v>
      </c>
      <c r="J204" s="10">
        <v>15780</v>
      </c>
      <c r="K204" s="10">
        <v>17382</v>
      </c>
      <c r="L204" s="10">
        <v>15444</v>
      </c>
      <c r="M204" s="10">
        <v>18596</v>
      </c>
      <c r="N204" s="11">
        <v>172278</v>
      </c>
    </row>
    <row r="205" spans="1:14" ht="13.5">
      <c r="A205" s="31" t="s">
        <v>25</v>
      </c>
      <c r="B205" s="10">
        <v>14465</v>
      </c>
      <c r="C205" s="10">
        <v>14193</v>
      </c>
      <c r="D205" s="10">
        <v>13527</v>
      </c>
      <c r="E205" s="10">
        <v>12530</v>
      </c>
      <c r="F205" s="10">
        <v>13477</v>
      </c>
      <c r="G205" s="10">
        <v>10156</v>
      </c>
      <c r="H205" s="10">
        <v>12310</v>
      </c>
      <c r="I205" s="10">
        <v>12103</v>
      </c>
      <c r="J205" s="10">
        <v>15704</v>
      </c>
      <c r="K205" s="10">
        <v>19353</v>
      </c>
      <c r="L205" s="10">
        <v>14716</v>
      </c>
      <c r="M205" s="10">
        <v>17894</v>
      </c>
      <c r="N205" s="11">
        <v>170426</v>
      </c>
    </row>
    <row r="206" spans="1:14" ht="13.5">
      <c r="A206" s="31" t="s">
        <v>26</v>
      </c>
      <c r="B206" s="10">
        <v>15125</v>
      </c>
      <c r="C206" s="10">
        <v>15852</v>
      </c>
      <c r="D206" s="10">
        <v>15974</v>
      </c>
      <c r="E206" s="10">
        <v>13611</v>
      </c>
      <c r="F206" s="10">
        <v>12228</v>
      </c>
      <c r="G206" s="10">
        <v>10544</v>
      </c>
      <c r="H206" s="10">
        <v>13521</v>
      </c>
      <c r="I206" s="10">
        <v>12227</v>
      </c>
      <c r="J206" s="10">
        <v>16117</v>
      </c>
      <c r="K206" s="10">
        <v>17381</v>
      </c>
      <c r="L206" s="10">
        <v>15359</v>
      </c>
      <c r="M206" s="10">
        <v>18839</v>
      </c>
      <c r="N206" s="11">
        <f>SUM(B206:M206)</f>
        <v>176778</v>
      </c>
    </row>
    <row r="207" spans="1:14" ht="13.5">
      <c r="A207" s="30" t="s">
        <v>27</v>
      </c>
      <c r="B207" s="10">
        <v>14589</v>
      </c>
      <c r="C207" s="10">
        <v>15424</v>
      </c>
      <c r="D207" s="10">
        <v>15065</v>
      </c>
      <c r="E207" s="10">
        <v>14096</v>
      </c>
      <c r="F207" s="10">
        <v>12932</v>
      </c>
      <c r="G207" s="10">
        <v>11247</v>
      </c>
      <c r="H207" s="10">
        <v>12497</v>
      </c>
      <c r="I207" s="10">
        <v>12700</v>
      </c>
      <c r="J207" s="10">
        <v>16969</v>
      </c>
      <c r="K207" s="10">
        <v>17196</v>
      </c>
      <c r="L207" s="10">
        <v>14262</v>
      </c>
      <c r="M207" s="10">
        <v>17286</v>
      </c>
      <c r="N207" s="11">
        <f>SUM(B207:M207)</f>
        <v>174263</v>
      </c>
    </row>
    <row r="208" spans="1:14" ht="13.5">
      <c r="A208" s="30" t="s">
        <v>28</v>
      </c>
      <c r="B208" s="10">
        <v>13062</v>
      </c>
      <c r="C208" s="10">
        <v>13732</v>
      </c>
      <c r="D208" s="10">
        <v>14596</v>
      </c>
      <c r="E208" s="10">
        <v>14672</v>
      </c>
      <c r="F208" s="10">
        <v>12017</v>
      </c>
      <c r="G208" s="10">
        <v>11555</v>
      </c>
      <c r="H208" s="10">
        <v>11870</v>
      </c>
      <c r="I208" s="10">
        <v>11967</v>
      </c>
      <c r="J208" s="10">
        <v>14005</v>
      </c>
      <c r="K208" s="10">
        <v>14784</v>
      </c>
      <c r="L208" s="10">
        <v>13704</v>
      </c>
      <c r="M208" s="10">
        <v>16448</v>
      </c>
      <c r="N208" s="11">
        <v>162413</v>
      </c>
    </row>
    <row r="209" spans="1:14" ht="13.5">
      <c r="A209" s="30" t="s">
        <v>29</v>
      </c>
      <c r="B209" s="10">
        <v>14132.091</v>
      </c>
      <c r="C209" s="10">
        <v>15142.931</v>
      </c>
      <c r="D209" s="10">
        <v>16167.929</v>
      </c>
      <c r="E209" s="10">
        <v>13799.781000000001</v>
      </c>
      <c r="F209" s="10">
        <v>12350.868</v>
      </c>
      <c r="G209" s="10">
        <v>11235.574000000001</v>
      </c>
      <c r="H209" s="10">
        <v>12516.697</v>
      </c>
      <c r="I209" s="10">
        <v>12278.623</v>
      </c>
      <c r="J209" s="10">
        <v>16079.518</v>
      </c>
      <c r="K209" s="10">
        <v>16447.509999999998</v>
      </c>
      <c r="L209" s="10">
        <v>15163.272999999999</v>
      </c>
      <c r="M209" s="10">
        <v>17681.866999999998</v>
      </c>
      <c r="N209" s="11">
        <f>SUM(B209:M209)</f>
        <v>172996.66199999998</v>
      </c>
    </row>
    <row r="210" spans="1:14" ht="13.5">
      <c r="A210" s="30" t="s">
        <v>30</v>
      </c>
      <c r="B210" s="10">
        <v>14763.248</v>
      </c>
      <c r="C210" s="10">
        <v>17032.032999999999</v>
      </c>
      <c r="D210" s="10">
        <v>16699.017</v>
      </c>
      <c r="E210" s="10">
        <v>13614.191999999999</v>
      </c>
      <c r="F210" s="10">
        <v>13182.732</v>
      </c>
      <c r="G210" s="10">
        <v>10710.754000000001</v>
      </c>
      <c r="H210" s="10">
        <v>11401.835999999999</v>
      </c>
      <c r="I210" s="10">
        <v>12096.86</v>
      </c>
      <c r="J210" s="10">
        <v>14876.431</v>
      </c>
      <c r="K210" s="10">
        <v>15174.678</v>
      </c>
      <c r="L210" s="10">
        <v>13451.191000000001</v>
      </c>
      <c r="M210" s="10">
        <v>17432.165000000001</v>
      </c>
      <c r="N210" s="11">
        <f>SUM(B210:M210)</f>
        <v>170435.13699999999</v>
      </c>
    </row>
    <row r="211" spans="1:14" ht="13.5">
      <c r="A211" s="30" t="s">
        <v>31</v>
      </c>
      <c r="B211" s="10">
        <v>15415.708000000001</v>
      </c>
      <c r="C211" s="10">
        <v>17206.996999999999</v>
      </c>
      <c r="D211" s="10">
        <v>16490.844000000001</v>
      </c>
      <c r="E211" s="10">
        <v>14178.125</v>
      </c>
      <c r="F211" s="10">
        <v>11813.797</v>
      </c>
      <c r="G211" s="10">
        <v>10646.31</v>
      </c>
      <c r="H211" s="10">
        <v>11084.824000000001</v>
      </c>
      <c r="I211" s="10">
        <v>10964.275</v>
      </c>
      <c r="J211" s="10">
        <v>13395.56</v>
      </c>
      <c r="K211" s="10">
        <v>15361.353999999999</v>
      </c>
      <c r="L211" s="10">
        <v>14390.876</v>
      </c>
      <c r="M211" s="10">
        <v>16427.834999999999</v>
      </c>
      <c r="N211" s="11">
        <f>SUM(B211:M211)</f>
        <v>167376.50499999998</v>
      </c>
    </row>
    <row r="212" spans="1:14" ht="13.5">
      <c r="A212" s="30" t="s">
        <v>32</v>
      </c>
      <c r="B212" s="10">
        <v>14197.583000000001</v>
      </c>
      <c r="C212" s="10">
        <v>14151.394</v>
      </c>
      <c r="D212" s="10">
        <v>13984.132</v>
      </c>
      <c r="E212" s="10">
        <v>13069.329</v>
      </c>
      <c r="F212" s="10">
        <v>11221.249</v>
      </c>
      <c r="G212" s="10">
        <v>10914.704</v>
      </c>
      <c r="H212" s="10">
        <v>10895.942999999999</v>
      </c>
      <c r="I212" s="10">
        <v>10785.707</v>
      </c>
      <c r="J212" s="10">
        <v>13476.977000000001</v>
      </c>
      <c r="K212" s="10">
        <v>14720.58</v>
      </c>
      <c r="L212" s="10">
        <v>14185.861000000001</v>
      </c>
      <c r="M212" s="10">
        <v>18142.080999999998</v>
      </c>
      <c r="N212" s="11">
        <f>SUM(B212:M212)</f>
        <v>159745.53999999998</v>
      </c>
    </row>
    <row r="213" spans="1:14" ht="13.5">
      <c r="A213" s="30" t="s">
        <v>33</v>
      </c>
      <c r="B213" s="10">
        <v>13948.477999999999</v>
      </c>
      <c r="C213" s="10">
        <v>15230.1</v>
      </c>
      <c r="D213" s="10">
        <v>15907.866</v>
      </c>
      <c r="E213" s="10">
        <v>13815.396000000001</v>
      </c>
      <c r="F213" s="10">
        <v>11333.218000000001</v>
      </c>
      <c r="G213" s="10">
        <v>10638.924000000001</v>
      </c>
      <c r="H213" s="10">
        <v>11418.553</v>
      </c>
      <c r="I213" s="10">
        <v>10254.129999999999</v>
      </c>
      <c r="J213" s="10">
        <v>13256.691000000001</v>
      </c>
      <c r="K213" s="10">
        <v>15414.975</v>
      </c>
      <c r="L213" s="10">
        <v>14850.782999999999</v>
      </c>
      <c r="M213" s="10">
        <v>16559.496999999999</v>
      </c>
      <c r="N213" s="11">
        <f>SUM(B213:M213)</f>
        <v>162628.611</v>
      </c>
    </row>
    <row r="214" spans="1:14" ht="13.5">
      <c r="A214" s="30" t="s">
        <v>34</v>
      </c>
      <c r="B214" s="10">
        <v>14657</v>
      </c>
      <c r="C214" s="10">
        <v>15609</v>
      </c>
      <c r="D214" s="10">
        <v>15323</v>
      </c>
      <c r="E214" s="10">
        <v>14858</v>
      </c>
      <c r="F214" s="10">
        <v>12632</v>
      </c>
      <c r="G214" s="10">
        <v>9736</v>
      </c>
      <c r="H214" s="10">
        <v>10661</v>
      </c>
      <c r="I214" s="10">
        <v>11870</v>
      </c>
      <c r="J214" s="10">
        <v>14008</v>
      </c>
      <c r="K214" s="10">
        <v>15906</v>
      </c>
      <c r="L214" s="10">
        <v>14738</v>
      </c>
      <c r="M214" s="10">
        <v>16330</v>
      </c>
      <c r="N214" s="11">
        <f>SUM(B214:M214)+1</f>
        <v>166329</v>
      </c>
    </row>
    <row r="215" spans="1:14" ht="13.5">
      <c r="A215" s="12" t="s">
        <v>35</v>
      </c>
      <c r="B215" s="10">
        <v>13361</v>
      </c>
      <c r="C215" s="10">
        <v>13860</v>
      </c>
      <c r="D215" s="10">
        <v>16577</v>
      </c>
      <c r="E215" s="10">
        <v>14934</v>
      </c>
      <c r="F215" s="10">
        <v>12426</v>
      </c>
      <c r="G215" s="10">
        <v>10773</v>
      </c>
      <c r="H215" s="10">
        <v>10476</v>
      </c>
      <c r="I215" s="10">
        <v>12945</v>
      </c>
      <c r="J215" s="10">
        <v>14216</v>
      </c>
      <c r="K215" s="10">
        <v>16914</v>
      </c>
      <c r="L215" s="10">
        <v>14061</v>
      </c>
      <c r="M215" s="10">
        <v>16871</v>
      </c>
      <c r="N215" s="11">
        <f>SUM(B215:M215)-1</f>
        <v>167413</v>
      </c>
    </row>
    <row r="216" spans="1:14" ht="13.5">
      <c r="A216" s="12" t="s">
        <v>36</v>
      </c>
      <c r="B216" s="10">
        <v>14279</v>
      </c>
      <c r="C216" s="10">
        <v>15272</v>
      </c>
      <c r="D216" s="10">
        <v>15023</v>
      </c>
      <c r="E216" s="10">
        <v>12744</v>
      </c>
      <c r="F216" s="10">
        <v>10096</v>
      </c>
      <c r="G216" s="10">
        <v>9314</v>
      </c>
      <c r="H216" s="10">
        <v>10069</v>
      </c>
      <c r="I216" s="10">
        <v>11531</v>
      </c>
      <c r="J216" s="10">
        <v>15006</v>
      </c>
      <c r="K216" s="10">
        <v>14707</v>
      </c>
      <c r="L216" s="10">
        <v>12186</v>
      </c>
      <c r="M216" s="10">
        <v>15356</v>
      </c>
      <c r="N216" s="11">
        <f>SUM(B216:M216)-1</f>
        <v>155582</v>
      </c>
    </row>
    <row r="217" spans="1:14" ht="13.5">
      <c r="A217" s="12" t="s">
        <v>56</v>
      </c>
      <c r="B217" s="10">
        <v>12259.376</v>
      </c>
      <c r="C217" s="10">
        <v>12531.508</v>
      </c>
      <c r="D217" s="10">
        <v>13120.28</v>
      </c>
      <c r="E217" s="10">
        <v>11311.661</v>
      </c>
      <c r="F217" s="10">
        <v>10785.569</v>
      </c>
      <c r="G217" s="10">
        <v>9336.9110000000001</v>
      </c>
      <c r="H217" s="10">
        <v>10404.369000000001</v>
      </c>
      <c r="I217" s="10">
        <v>10791.785</v>
      </c>
      <c r="J217" s="10">
        <v>13922.495000000001</v>
      </c>
      <c r="K217" s="10">
        <v>14004.781999999999</v>
      </c>
      <c r="L217" s="10">
        <v>11235.751</v>
      </c>
      <c r="M217" s="10">
        <v>13205.138999999999</v>
      </c>
      <c r="N217" s="11">
        <v>142909.62599999999</v>
      </c>
    </row>
    <row r="218" spans="1:14" ht="13.5">
      <c r="A218" s="12" t="s">
        <v>57</v>
      </c>
      <c r="B218" s="10">
        <v>11874</v>
      </c>
      <c r="C218" s="10">
        <v>11858</v>
      </c>
      <c r="D218" s="10">
        <v>11992</v>
      </c>
      <c r="E218" s="10">
        <v>10642</v>
      </c>
      <c r="F218" s="10">
        <v>9729</v>
      </c>
      <c r="G218" s="10">
        <v>8214</v>
      </c>
      <c r="H218" s="10">
        <v>9970</v>
      </c>
      <c r="I218" s="10">
        <v>10838</v>
      </c>
      <c r="J218" s="10">
        <v>12588</v>
      </c>
      <c r="K218" s="10">
        <v>10135</v>
      </c>
      <c r="L218" s="10">
        <v>11397</v>
      </c>
      <c r="M218" s="10">
        <v>14472</v>
      </c>
      <c r="N218" s="11">
        <f>SUM(B218:M218)</f>
        <v>133709</v>
      </c>
    </row>
    <row r="219" spans="1:14" ht="13.5">
      <c r="A219" s="12" t="s">
        <v>39</v>
      </c>
      <c r="B219" s="10">
        <v>11847</v>
      </c>
      <c r="C219" s="10">
        <v>11761</v>
      </c>
      <c r="D219" s="10">
        <v>12593</v>
      </c>
      <c r="E219" s="10">
        <v>10724</v>
      </c>
      <c r="F219" s="10">
        <v>9808</v>
      </c>
      <c r="G219" s="10">
        <v>8210</v>
      </c>
      <c r="H219" s="10">
        <v>9084</v>
      </c>
      <c r="I219" s="10">
        <v>9417</v>
      </c>
      <c r="J219" s="10">
        <v>12332</v>
      </c>
      <c r="K219" s="10">
        <v>12384</v>
      </c>
      <c r="L219" s="10">
        <v>12712</v>
      </c>
      <c r="M219" s="10">
        <v>13862</v>
      </c>
      <c r="N219" s="11">
        <v>134734</v>
      </c>
    </row>
    <row r="220" spans="1:14" ht="13.5">
      <c r="A220" s="12" t="s">
        <v>40</v>
      </c>
      <c r="B220" s="13">
        <v>11521</v>
      </c>
      <c r="C220" s="13">
        <v>11342</v>
      </c>
      <c r="D220" s="13">
        <v>12693</v>
      </c>
      <c r="E220" s="13">
        <v>11226</v>
      </c>
      <c r="F220" s="13">
        <v>9824</v>
      </c>
      <c r="G220" s="14">
        <v>8552</v>
      </c>
      <c r="H220" s="11">
        <v>8500</v>
      </c>
      <c r="I220" s="11">
        <v>10254</v>
      </c>
      <c r="J220" s="11">
        <v>12719</v>
      </c>
      <c r="K220" s="11">
        <v>12727</v>
      </c>
      <c r="L220" s="11">
        <v>12130</v>
      </c>
      <c r="M220" s="11">
        <v>12872</v>
      </c>
      <c r="N220" s="33">
        <v>134360</v>
      </c>
    </row>
    <row r="221" spans="1:14" ht="13.5">
      <c r="A221" s="15" t="s">
        <v>41</v>
      </c>
      <c r="B221" s="14">
        <v>12150</v>
      </c>
      <c r="C221" s="14">
        <v>11227</v>
      </c>
      <c r="D221" s="14">
        <v>12056</v>
      </c>
      <c r="E221" s="14">
        <v>9209</v>
      </c>
      <c r="F221" s="14">
        <v>9298</v>
      </c>
      <c r="G221" s="14">
        <v>8038</v>
      </c>
      <c r="H221" s="14">
        <v>9415</v>
      </c>
      <c r="I221" s="14">
        <v>10028</v>
      </c>
      <c r="J221" s="14">
        <v>11961</v>
      </c>
      <c r="K221" s="14">
        <v>12916</v>
      </c>
      <c r="L221" s="14">
        <v>13613</v>
      </c>
      <c r="M221" s="14">
        <v>13905</v>
      </c>
      <c r="N221" s="39">
        <v>133815</v>
      </c>
    </row>
    <row r="222" spans="1:14" ht="13.5">
      <c r="A222" s="12" t="s">
        <v>42</v>
      </c>
      <c r="B222" s="14">
        <v>12958</v>
      </c>
      <c r="C222" s="14">
        <v>12362</v>
      </c>
      <c r="D222" s="14">
        <v>12123</v>
      </c>
      <c r="E222" s="14">
        <v>10661</v>
      </c>
      <c r="F222" s="14">
        <v>9589</v>
      </c>
      <c r="G222" s="14">
        <v>8458</v>
      </c>
      <c r="H222" s="13">
        <v>9774</v>
      </c>
      <c r="I222" s="14">
        <v>10363</v>
      </c>
      <c r="J222" s="16">
        <v>12207</v>
      </c>
      <c r="K222" s="14">
        <v>13795</v>
      </c>
      <c r="L222" s="16">
        <v>11611</v>
      </c>
      <c r="M222" s="14">
        <v>13132</v>
      </c>
      <c r="N222" s="39">
        <v>137032</v>
      </c>
    </row>
    <row r="223" spans="1:14" ht="13.5">
      <c r="A223" s="12" t="s">
        <v>43</v>
      </c>
      <c r="B223" s="14">
        <v>12908.246999999999</v>
      </c>
      <c r="C223" s="14">
        <v>12116.423000000001</v>
      </c>
      <c r="D223" s="14">
        <v>12516.597</v>
      </c>
      <c r="E223" s="14">
        <v>10451.259</v>
      </c>
      <c r="F223" s="14">
        <v>8951.84</v>
      </c>
      <c r="G223" s="14">
        <v>7737.4930000000004</v>
      </c>
      <c r="H223" s="13">
        <v>9226.5560000000005</v>
      </c>
      <c r="I223" s="14">
        <v>9667.6039999999994</v>
      </c>
      <c r="J223" s="16">
        <v>12912.377</v>
      </c>
      <c r="K223" s="14">
        <v>14595.859</v>
      </c>
      <c r="L223" s="16">
        <v>12277.698</v>
      </c>
      <c r="M223" s="14">
        <v>12693.601000000001</v>
      </c>
      <c r="N223" s="39">
        <v>136055.554</v>
      </c>
    </row>
    <row r="224" spans="1:14" ht="13.5">
      <c r="A224" s="12" t="s">
        <v>44</v>
      </c>
      <c r="B224" s="34">
        <v>12282.234</v>
      </c>
      <c r="C224" s="34">
        <v>11631.101000000001</v>
      </c>
      <c r="D224" s="34">
        <v>12617.272999999999</v>
      </c>
      <c r="E224" s="34">
        <v>10510.261</v>
      </c>
      <c r="F224" s="34">
        <v>9678.4249999999993</v>
      </c>
      <c r="G224" s="34">
        <v>8676.4470000000001</v>
      </c>
      <c r="H224" s="34">
        <v>8798.7049999999999</v>
      </c>
      <c r="I224" s="34">
        <v>9162.3130000000001</v>
      </c>
      <c r="J224" s="34">
        <v>11588.585999999999</v>
      </c>
      <c r="K224" s="34">
        <v>12341.906000000001</v>
      </c>
      <c r="L224" s="34">
        <v>11871.669</v>
      </c>
      <c r="M224" s="34">
        <v>13545.994000000001</v>
      </c>
      <c r="N224" s="34">
        <v>132704.91399999999</v>
      </c>
    </row>
    <row r="225" spans="1:14" ht="13.5">
      <c r="A225" s="12" t="s">
        <v>45</v>
      </c>
      <c r="B225" s="34">
        <v>12790.960999999999</v>
      </c>
      <c r="C225" s="34">
        <v>11573.787</v>
      </c>
      <c r="D225" s="34">
        <v>12880.994000000001</v>
      </c>
      <c r="E225" s="34">
        <v>11781.451999999999</v>
      </c>
      <c r="F225" s="34">
        <v>9641.6749999999993</v>
      </c>
      <c r="G225" s="34">
        <v>8454.5139999999992</v>
      </c>
      <c r="H225" s="34">
        <v>8212.3709999999992</v>
      </c>
      <c r="I225" s="34">
        <v>10191.407999999999</v>
      </c>
      <c r="J225" s="34">
        <v>11320.344999999999</v>
      </c>
      <c r="K225" s="34">
        <v>13390.893</v>
      </c>
      <c r="L225" s="34">
        <v>12415.434999999999</v>
      </c>
      <c r="M225" s="34">
        <v>12402.343999999999</v>
      </c>
      <c r="N225" s="34">
        <v>135056.179</v>
      </c>
    </row>
    <row r="226" spans="1:14" ht="13.5">
      <c r="A226" s="12" t="s">
        <v>46</v>
      </c>
      <c r="B226" s="34">
        <v>12273.697</v>
      </c>
      <c r="C226" s="34">
        <v>11592.718000000001</v>
      </c>
      <c r="D226" s="34">
        <v>11310.576999999999</v>
      </c>
      <c r="E226" s="34">
        <v>10403.58</v>
      </c>
      <c r="F226" s="34">
        <v>10728.157999999999</v>
      </c>
      <c r="G226" s="34">
        <v>8305.7739999999994</v>
      </c>
      <c r="H226" s="34">
        <v>8702.8430000000008</v>
      </c>
      <c r="I226" s="34">
        <v>9800.0750000000007</v>
      </c>
      <c r="J226" s="34">
        <v>11090.677</v>
      </c>
      <c r="K226" s="34">
        <v>13410.883</v>
      </c>
      <c r="L226" s="34">
        <v>12877.752</v>
      </c>
      <c r="M226" s="34">
        <v>13297.156000000001</v>
      </c>
      <c r="N226" s="34">
        <v>133793.89000000001</v>
      </c>
    </row>
    <row r="227" spans="1:14" ht="13.5">
      <c r="A227" s="12" t="s">
        <v>47</v>
      </c>
      <c r="B227" s="35">
        <v>12809431</v>
      </c>
      <c r="C227" s="35">
        <v>11672178</v>
      </c>
      <c r="D227" s="35">
        <v>12944507</v>
      </c>
      <c r="E227" s="35">
        <v>12196581</v>
      </c>
      <c r="F227" s="35">
        <v>9622712</v>
      </c>
      <c r="G227" s="35">
        <v>7633506</v>
      </c>
      <c r="H227" s="35">
        <v>8951969</v>
      </c>
      <c r="I227" s="35">
        <v>9335258</v>
      </c>
      <c r="J227" s="35">
        <v>11477157</v>
      </c>
      <c r="K227" s="35">
        <v>13910037</v>
      </c>
      <c r="L227" s="35">
        <v>12653644</v>
      </c>
      <c r="M227" s="34">
        <v>13801</v>
      </c>
      <c r="N227" s="35">
        <v>137008000</v>
      </c>
    </row>
    <row r="228" spans="1:14" ht="13.5">
      <c r="A228" s="12" t="s">
        <v>48</v>
      </c>
      <c r="B228" s="35">
        <v>13505910</v>
      </c>
      <c r="C228" s="35">
        <v>12056054</v>
      </c>
      <c r="D228" s="35">
        <v>13865616</v>
      </c>
      <c r="E228" s="35">
        <v>12581619</v>
      </c>
      <c r="F228" s="35">
        <v>10543294</v>
      </c>
      <c r="G228" s="35">
        <v>8241339</v>
      </c>
      <c r="H228" s="35">
        <v>9211870</v>
      </c>
      <c r="I228" s="35">
        <v>9347521</v>
      </c>
      <c r="J228" s="35">
        <v>12945273</v>
      </c>
      <c r="K228" s="35">
        <v>14289438</v>
      </c>
      <c r="L228" s="35">
        <v>13180293</v>
      </c>
      <c r="M228" s="35">
        <v>14660827</v>
      </c>
      <c r="N228" s="35">
        <v>144429054</v>
      </c>
    </row>
    <row r="229" spans="1:14" ht="13.5">
      <c r="A229" s="12" t="s">
        <v>49</v>
      </c>
      <c r="B229" s="35">
        <v>13239211</v>
      </c>
      <c r="C229" s="35">
        <v>12072969</v>
      </c>
      <c r="D229" s="35">
        <v>13300778</v>
      </c>
      <c r="E229" s="35">
        <v>11066233</v>
      </c>
      <c r="F229" s="35">
        <v>10248489</v>
      </c>
      <c r="G229" s="35">
        <v>8504480</v>
      </c>
      <c r="H229" s="35">
        <v>9436801</v>
      </c>
      <c r="I229" s="35">
        <v>9412164</v>
      </c>
      <c r="J229" s="35">
        <v>13486245</v>
      </c>
      <c r="K229" s="35">
        <v>14254947</v>
      </c>
      <c r="L229" s="35">
        <v>12725701</v>
      </c>
      <c r="M229" s="35">
        <v>13189745</v>
      </c>
      <c r="N229" s="35">
        <v>140937763</v>
      </c>
    </row>
    <row r="230" spans="1:14" ht="13.5">
      <c r="A230" s="21" t="s">
        <v>58</v>
      </c>
      <c r="B230" s="36">
        <v>12970211</v>
      </c>
      <c r="C230" s="36">
        <v>12214776</v>
      </c>
      <c r="D230" s="36">
        <v>11523772</v>
      </c>
      <c r="E230" s="36">
        <v>10804560</v>
      </c>
      <c r="F230" s="36">
        <v>9466369</v>
      </c>
      <c r="G230" s="36">
        <v>7878537</v>
      </c>
      <c r="H230" s="36">
        <v>8283038</v>
      </c>
      <c r="I230" s="36">
        <v>8636159</v>
      </c>
      <c r="J230" s="36">
        <v>11206299</v>
      </c>
      <c r="K230" s="36">
        <v>12467227</v>
      </c>
      <c r="L230" s="36">
        <v>12484563</v>
      </c>
      <c r="M230" s="36">
        <v>13113811</v>
      </c>
      <c r="N230" s="36">
        <v>131049322</v>
      </c>
    </row>
    <row r="231" spans="1:14" ht="13.5">
      <c r="A231" s="42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1"/>
      <c r="N231" s="50"/>
    </row>
    <row r="232" spans="1:14" ht="13.5">
      <c r="A232" s="26" t="s">
        <v>69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4"/>
      <c r="N232" s="5" t="s">
        <v>60</v>
      </c>
    </row>
    <row r="233" spans="1:14" ht="13.5">
      <c r="A233" s="29" t="s">
        <v>3</v>
      </c>
      <c r="B233" s="7" t="s">
        <v>4</v>
      </c>
      <c r="C233" s="7" t="s">
        <v>5</v>
      </c>
      <c r="D233" s="7" t="s">
        <v>6</v>
      </c>
      <c r="E233" s="7" t="s">
        <v>7</v>
      </c>
      <c r="F233" s="7" t="s">
        <v>8</v>
      </c>
      <c r="G233" s="7" t="s">
        <v>9</v>
      </c>
      <c r="H233" s="7" t="s">
        <v>10</v>
      </c>
      <c r="I233" s="7" t="s">
        <v>11</v>
      </c>
      <c r="J233" s="7" t="s">
        <v>12</v>
      </c>
      <c r="K233" s="7" t="s">
        <v>13</v>
      </c>
      <c r="L233" s="7" t="s">
        <v>14</v>
      </c>
      <c r="M233" s="7" t="s">
        <v>15</v>
      </c>
      <c r="N233" s="38" t="s">
        <v>16</v>
      </c>
    </row>
    <row r="234" spans="1:14" ht="13.5">
      <c r="A234" s="30" t="s">
        <v>54</v>
      </c>
      <c r="B234" s="10">
        <v>1362</v>
      </c>
      <c r="C234" s="10">
        <v>2054</v>
      </c>
      <c r="D234" s="10">
        <v>2880</v>
      </c>
      <c r="E234" s="10">
        <v>3704</v>
      </c>
      <c r="F234" s="10">
        <v>4882</v>
      </c>
      <c r="G234" s="11">
        <v>3924</v>
      </c>
      <c r="H234" s="10">
        <v>4967</v>
      </c>
      <c r="I234" s="10">
        <v>4153</v>
      </c>
      <c r="J234" s="10">
        <v>3728</v>
      </c>
      <c r="K234" s="10">
        <v>2516</v>
      </c>
      <c r="L234" s="10">
        <v>2191</v>
      </c>
      <c r="M234" s="10">
        <v>2603</v>
      </c>
      <c r="N234" s="11">
        <v>38963</v>
      </c>
    </row>
    <row r="235" spans="1:14" ht="13.5">
      <c r="A235" s="31" t="s">
        <v>18</v>
      </c>
      <c r="B235" s="10">
        <v>4233</v>
      </c>
      <c r="C235" s="10">
        <v>3654</v>
      </c>
      <c r="D235" s="10">
        <v>4740</v>
      </c>
      <c r="E235" s="10">
        <v>4995</v>
      </c>
      <c r="F235" s="10">
        <v>4879</v>
      </c>
      <c r="G235" s="11">
        <v>4745</v>
      </c>
      <c r="H235" s="10">
        <v>6287</v>
      </c>
      <c r="I235" s="10">
        <v>5261</v>
      </c>
      <c r="J235" s="10">
        <v>6295</v>
      </c>
      <c r="K235" s="10">
        <v>4542</v>
      </c>
      <c r="L235" s="10">
        <v>3959</v>
      </c>
      <c r="M235" s="10">
        <v>4332</v>
      </c>
      <c r="N235" s="11">
        <v>57923</v>
      </c>
    </row>
    <row r="236" spans="1:14" ht="13.5">
      <c r="A236" s="31" t="s">
        <v>19</v>
      </c>
      <c r="B236" s="10">
        <v>4141</v>
      </c>
      <c r="C236" s="10">
        <v>4112</v>
      </c>
      <c r="D236" s="10">
        <v>5846</v>
      </c>
      <c r="E236" s="10">
        <v>5467</v>
      </c>
      <c r="F236" s="10">
        <v>6684</v>
      </c>
      <c r="G236" s="11">
        <v>6947</v>
      </c>
      <c r="H236" s="10">
        <v>7308</v>
      </c>
      <c r="I236" s="10">
        <v>5948</v>
      </c>
      <c r="J236" s="10">
        <v>6058</v>
      </c>
      <c r="K236" s="10">
        <v>6965</v>
      </c>
      <c r="L236" s="10">
        <v>4478</v>
      </c>
      <c r="M236" s="10">
        <v>5763</v>
      </c>
      <c r="N236" s="11">
        <v>69718</v>
      </c>
    </row>
    <row r="237" spans="1:14" ht="13.5">
      <c r="A237" s="31" t="s">
        <v>20</v>
      </c>
      <c r="B237" s="10">
        <v>5516</v>
      </c>
      <c r="C237" s="10">
        <v>6673</v>
      </c>
      <c r="D237" s="10">
        <v>6962</v>
      </c>
      <c r="E237" s="10">
        <v>6589</v>
      </c>
      <c r="F237" s="10">
        <v>6162</v>
      </c>
      <c r="G237" s="11">
        <v>6772</v>
      </c>
      <c r="H237" s="10">
        <v>7791</v>
      </c>
      <c r="I237" s="10">
        <v>8624</v>
      </c>
      <c r="J237" s="10">
        <v>7408</v>
      </c>
      <c r="K237" s="10">
        <v>6881</v>
      </c>
      <c r="L237" s="10">
        <v>6227</v>
      </c>
      <c r="M237" s="10">
        <v>6747</v>
      </c>
      <c r="N237" s="11">
        <f>SUM(B237:M237)</f>
        <v>82352</v>
      </c>
    </row>
    <row r="238" spans="1:14" ht="13.5">
      <c r="A238" s="31" t="s">
        <v>21</v>
      </c>
      <c r="B238" s="10">
        <v>7168</v>
      </c>
      <c r="C238" s="10">
        <v>6802</v>
      </c>
      <c r="D238" s="10">
        <v>5884</v>
      </c>
      <c r="E238" s="10">
        <v>5192</v>
      </c>
      <c r="F238" s="10">
        <v>5526</v>
      </c>
      <c r="G238" s="11">
        <v>7328</v>
      </c>
      <c r="H238" s="10">
        <v>8250</v>
      </c>
      <c r="I238" s="10">
        <v>7674</v>
      </c>
      <c r="J238" s="10">
        <v>7155</v>
      </c>
      <c r="K238" s="10">
        <v>7446</v>
      </c>
      <c r="L238" s="10">
        <v>5077</v>
      </c>
      <c r="M238" s="10">
        <v>7321</v>
      </c>
      <c r="N238" s="11">
        <v>80823</v>
      </c>
    </row>
    <row r="239" spans="1:14" ht="13.5">
      <c r="A239" s="31" t="s">
        <v>22</v>
      </c>
      <c r="B239" s="10">
        <v>7003</v>
      </c>
      <c r="C239" s="10">
        <v>5674</v>
      </c>
      <c r="D239" s="10">
        <v>6490</v>
      </c>
      <c r="E239" s="10">
        <v>5582</v>
      </c>
      <c r="F239" s="10">
        <v>6152</v>
      </c>
      <c r="G239" s="11">
        <v>7693</v>
      </c>
      <c r="H239" s="10">
        <v>8214</v>
      </c>
      <c r="I239" s="10">
        <v>7472</v>
      </c>
      <c r="J239" s="10">
        <v>6760</v>
      </c>
      <c r="K239" s="10">
        <v>5128</v>
      </c>
      <c r="L239" s="10">
        <v>5092</v>
      </c>
      <c r="M239" s="10">
        <v>7443</v>
      </c>
      <c r="N239" s="11">
        <v>78704</v>
      </c>
    </row>
    <row r="240" spans="1:14" ht="13.5">
      <c r="A240" s="31" t="s">
        <v>23</v>
      </c>
      <c r="B240" s="10">
        <v>7670</v>
      </c>
      <c r="C240" s="10">
        <v>6597</v>
      </c>
      <c r="D240" s="10">
        <v>7304</v>
      </c>
      <c r="E240" s="10">
        <v>5275</v>
      </c>
      <c r="F240" s="10">
        <v>6436</v>
      </c>
      <c r="G240" s="11">
        <v>7909</v>
      </c>
      <c r="H240" s="10">
        <v>8256</v>
      </c>
      <c r="I240" s="10">
        <v>7940</v>
      </c>
      <c r="J240" s="10">
        <v>7510</v>
      </c>
      <c r="K240" s="10">
        <v>6503</v>
      </c>
      <c r="L240" s="10">
        <v>7060</v>
      </c>
      <c r="M240" s="10">
        <v>8243</v>
      </c>
      <c r="N240" s="11">
        <v>86702</v>
      </c>
    </row>
    <row r="241" spans="1:14" ht="13.5">
      <c r="A241" s="31" t="s">
        <v>24</v>
      </c>
      <c r="B241" s="10">
        <v>5450</v>
      </c>
      <c r="C241" s="10">
        <v>5285</v>
      </c>
      <c r="D241" s="10">
        <v>7312</v>
      </c>
      <c r="E241" s="10">
        <v>5371</v>
      </c>
      <c r="F241" s="10">
        <v>7389</v>
      </c>
      <c r="G241" s="11">
        <v>8231</v>
      </c>
      <c r="H241" s="10">
        <v>8011</v>
      </c>
      <c r="I241" s="10">
        <v>7239</v>
      </c>
      <c r="J241" s="10">
        <v>7644</v>
      </c>
      <c r="K241" s="10">
        <v>6188</v>
      </c>
      <c r="L241" s="10">
        <v>4843</v>
      </c>
      <c r="M241" s="10">
        <v>6971</v>
      </c>
      <c r="N241" s="11">
        <v>79934</v>
      </c>
    </row>
    <row r="242" spans="1:14" ht="13.5">
      <c r="A242" s="31" t="s">
        <v>25</v>
      </c>
      <c r="B242" s="10">
        <v>5791</v>
      </c>
      <c r="C242" s="10">
        <v>5280</v>
      </c>
      <c r="D242" s="10">
        <v>6129</v>
      </c>
      <c r="E242" s="10">
        <v>6168</v>
      </c>
      <c r="F242" s="10">
        <v>6638</v>
      </c>
      <c r="G242" s="11">
        <v>7150</v>
      </c>
      <c r="H242" s="10">
        <v>8279</v>
      </c>
      <c r="I242" s="10">
        <v>7855</v>
      </c>
      <c r="J242" s="10">
        <v>7965</v>
      </c>
      <c r="K242" s="10">
        <v>5308</v>
      </c>
      <c r="L242" s="10">
        <v>4519</v>
      </c>
      <c r="M242" s="10">
        <v>7912</v>
      </c>
      <c r="N242" s="11">
        <v>78994</v>
      </c>
    </row>
    <row r="243" spans="1:14" ht="13.5">
      <c r="A243" s="31" t="s">
        <v>26</v>
      </c>
      <c r="B243" s="10">
        <v>5965</v>
      </c>
      <c r="C243" s="10">
        <v>6392</v>
      </c>
      <c r="D243" s="10">
        <v>7160</v>
      </c>
      <c r="E243" s="10">
        <v>5562</v>
      </c>
      <c r="F243" s="10">
        <v>5437</v>
      </c>
      <c r="G243" s="11">
        <v>7045</v>
      </c>
      <c r="H243" s="10">
        <v>7936</v>
      </c>
      <c r="I243" s="10">
        <v>7435</v>
      </c>
      <c r="J243" s="10">
        <v>8158</v>
      </c>
      <c r="K243" s="10">
        <v>6903</v>
      </c>
      <c r="L243" s="10">
        <v>6605</v>
      </c>
      <c r="M243" s="10">
        <v>7296</v>
      </c>
      <c r="N243" s="11">
        <v>81895</v>
      </c>
    </row>
    <row r="244" spans="1:14" ht="13.5">
      <c r="A244" s="30" t="s">
        <v>27</v>
      </c>
      <c r="B244" s="10">
        <v>5573</v>
      </c>
      <c r="C244" s="10">
        <v>5408</v>
      </c>
      <c r="D244" s="10">
        <v>6499</v>
      </c>
      <c r="E244" s="10">
        <v>6224</v>
      </c>
      <c r="F244" s="10">
        <v>5462</v>
      </c>
      <c r="G244" s="11">
        <v>6986</v>
      </c>
      <c r="H244" s="10">
        <v>7598</v>
      </c>
      <c r="I244" s="10">
        <v>6357</v>
      </c>
      <c r="J244" s="10">
        <v>6114</v>
      </c>
      <c r="K244" s="10">
        <v>6621</v>
      </c>
      <c r="L244" s="10">
        <v>6947</v>
      </c>
      <c r="M244" s="10">
        <v>6512</v>
      </c>
      <c r="N244" s="11">
        <v>76301</v>
      </c>
    </row>
    <row r="245" spans="1:14" ht="13.5">
      <c r="A245" s="30" t="s">
        <v>28</v>
      </c>
      <c r="B245" s="10">
        <v>5550</v>
      </c>
      <c r="C245" s="10">
        <v>5337</v>
      </c>
      <c r="D245" s="10">
        <v>6763</v>
      </c>
      <c r="E245" s="10">
        <v>7076</v>
      </c>
      <c r="F245" s="10">
        <v>6841</v>
      </c>
      <c r="G245" s="11">
        <v>7262</v>
      </c>
      <c r="H245" s="10">
        <v>8147</v>
      </c>
      <c r="I245" s="10">
        <v>7542</v>
      </c>
      <c r="J245" s="10">
        <v>7816</v>
      </c>
      <c r="K245" s="10">
        <v>6464</v>
      </c>
      <c r="L245" s="10">
        <v>6516</v>
      </c>
      <c r="M245" s="10">
        <v>8758</v>
      </c>
      <c r="N245" s="11">
        <v>84072</v>
      </c>
    </row>
    <row r="246" spans="1:14" ht="13.5">
      <c r="A246" s="30" t="s">
        <v>70</v>
      </c>
      <c r="B246" s="11">
        <v>6155.0290000000005</v>
      </c>
      <c r="C246" s="11">
        <v>6221.8060000000005</v>
      </c>
      <c r="D246" s="11">
        <v>7256.6909999999998</v>
      </c>
      <c r="E246" s="11">
        <v>6540.2349999999997</v>
      </c>
      <c r="F246" s="11">
        <v>7200.9009999999998</v>
      </c>
      <c r="G246" s="11">
        <v>7144.2610000000004</v>
      </c>
      <c r="H246" s="11">
        <v>7499.128999999999</v>
      </c>
      <c r="I246" s="11">
        <v>8216.9560000000001</v>
      </c>
      <c r="J246" s="11">
        <v>8061.4049999999988</v>
      </c>
      <c r="K246" s="11">
        <v>7563.35</v>
      </c>
      <c r="L246" s="11">
        <v>7283.5560000000005</v>
      </c>
      <c r="M246" s="11">
        <v>6955.5519999999997</v>
      </c>
      <c r="N246" s="11">
        <v>86098.870999999999</v>
      </c>
    </row>
    <row r="247" spans="1:14" ht="13.5">
      <c r="A247" s="30" t="s">
        <v>30</v>
      </c>
      <c r="B247" s="11">
        <v>6084.5730000000003</v>
      </c>
      <c r="C247" s="11">
        <v>6289.6570000000002</v>
      </c>
      <c r="D247" s="11">
        <v>7293.3889999999992</v>
      </c>
      <c r="E247" s="11">
        <v>7100.4299999999994</v>
      </c>
      <c r="F247" s="11">
        <v>7320.9589999999998</v>
      </c>
      <c r="G247" s="11">
        <v>7908.7820000000002</v>
      </c>
      <c r="H247" s="11">
        <v>8563.7440000000006</v>
      </c>
      <c r="I247" s="11">
        <v>7120.55</v>
      </c>
      <c r="J247" s="11">
        <v>6298.4960000000001</v>
      </c>
      <c r="K247" s="11">
        <v>6463.5540000000001</v>
      </c>
      <c r="L247" s="11">
        <v>6597.5680000000002</v>
      </c>
      <c r="M247" s="11">
        <v>6802.4819999999991</v>
      </c>
      <c r="N247" s="11">
        <v>83844.184000000008</v>
      </c>
    </row>
    <row r="248" spans="1:14" ht="13.5">
      <c r="A248" s="30" t="s">
        <v>31</v>
      </c>
      <c r="B248" s="11">
        <v>7034.11</v>
      </c>
      <c r="C248" s="11">
        <v>6884.6409999999996</v>
      </c>
      <c r="D248" s="11">
        <v>8225.5740000000005</v>
      </c>
      <c r="E248" s="11">
        <v>6433.0409999999993</v>
      </c>
      <c r="F248" s="11">
        <v>7246.5810000000001</v>
      </c>
      <c r="G248" s="11">
        <v>6973.39</v>
      </c>
      <c r="H248" s="11">
        <v>8009.7990000000009</v>
      </c>
      <c r="I248" s="11">
        <v>7056.0289999999995</v>
      </c>
      <c r="J248" s="11">
        <v>7614.9219999999987</v>
      </c>
      <c r="K248" s="11">
        <v>7454.34</v>
      </c>
      <c r="L248" s="11">
        <v>6572.4929999999995</v>
      </c>
      <c r="M248" s="11">
        <v>8528.4159999999993</v>
      </c>
      <c r="N248" s="11">
        <v>88033.335999999996</v>
      </c>
    </row>
    <row r="249" spans="1:14" ht="13.5">
      <c r="A249" s="12" t="s">
        <v>32</v>
      </c>
      <c r="B249" s="11">
        <v>7223.3739999999998</v>
      </c>
      <c r="C249" s="11">
        <v>5805.0950000000003</v>
      </c>
      <c r="D249" s="11">
        <v>7049.1090000000004</v>
      </c>
      <c r="E249" s="11">
        <v>7292.241</v>
      </c>
      <c r="F249" s="11">
        <v>6928.433</v>
      </c>
      <c r="G249" s="11">
        <v>6669.0329999999994</v>
      </c>
      <c r="H249" s="11">
        <v>7458.110999999999</v>
      </c>
      <c r="I249" s="11">
        <v>7209.5360000000001</v>
      </c>
      <c r="J249" s="11">
        <v>6466.2259999999997</v>
      </c>
      <c r="K249" s="11">
        <v>4711.6900000000005</v>
      </c>
      <c r="L249" s="11">
        <v>4546.2910000000002</v>
      </c>
      <c r="M249" s="11">
        <v>8007.28</v>
      </c>
      <c r="N249" s="11">
        <v>79366.418999999994</v>
      </c>
    </row>
    <row r="250" spans="1:14" ht="13.5">
      <c r="A250" s="30" t="s">
        <v>33</v>
      </c>
      <c r="B250" s="11">
        <v>6390.3910000000005</v>
      </c>
      <c r="C250" s="11">
        <v>6777.4169999999995</v>
      </c>
      <c r="D250" s="11">
        <v>7514.1439999999984</v>
      </c>
      <c r="E250" s="11">
        <v>6275.5309999999999</v>
      </c>
      <c r="F250" s="11">
        <v>6699.6920000000009</v>
      </c>
      <c r="G250" s="11">
        <v>6862.9440000000004</v>
      </c>
      <c r="H250" s="11">
        <v>7024.2749999999996</v>
      </c>
      <c r="I250" s="11">
        <v>6774.5839999999998</v>
      </c>
      <c r="J250" s="11">
        <v>6897.7069999999994</v>
      </c>
      <c r="K250" s="11">
        <v>6644.9400000000005</v>
      </c>
      <c r="L250" s="11">
        <v>6897.8040000000001</v>
      </c>
      <c r="M250" s="11">
        <v>7407.16</v>
      </c>
      <c r="N250" s="11">
        <v>82166.589000000007</v>
      </c>
    </row>
    <row r="251" spans="1:14" ht="13.5">
      <c r="A251" s="30" t="s">
        <v>34</v>
      </c>
      <c r="B251" s="11">
        <v>6509</v>
      </c>
      <c r="C251" s="11">
        <v>5475</v>
      </c>
      <c r="D251" s="11">
        <v>6580</v>
      </c>
      <c r="E251" s="11">
        <v>6247</v>
      </c>
      <c r="F251" s="11">
        <v>7416</v>
      </c>
      <c r="G251" s="11">
        <v>7146</v>
      </c>
      <c r="H251" s="11">
        <v>7870</v>
      </c>
      <c r="I251" s="11">
        <v>7579</v>
      </c>
      <c r="J251" s="11">
        <v>7424</v>
      </c>
      <c r="K251" s="11">
        <v>7103</v>
      </c>
      <c r="L251" s="11">
        <v>6206</v>
      </c>
      <c r="M251" s="11">
        <v>6487</v>
      </c>
      <c r="N251" s="11">
        <v>82041</v>
      </c>
    </row>
    <row r="252" spans="1:14" ht="13.5">
      <c r="A252" s="30" t="s">
        <v>35</v>
      </c>
      <c r="B252" s="11">
        <v>5521</v>
      </c>
      <c r="C252" s="11">
        <v>5070</v>
      </c>
      <c r="D252" s="11">
        <v>8376</v>
      </c>
      <c r="E252" s="11">
        <v>7123</v>
      </c>
      <c r="F252" s="11">
        <v>7157</v>
      </c>
      <c r="G252" s="11">
        <v>7067</v>
      </c>
      <c r="H252" s="11">
        <v>7691</v>
      </c>
      <c r="I252" s="11">
        <v>7526</v>
      </c>
      <c r="J252" s="11">
        <v>6487</v>
      </c>
      <c r="K252" s="11">
        <v>7346</v>
      </c>
      <c r="L252" s="11">
        <v>6245</v>
      </c>
      <c r="M252" s="11">
        <v>7194</v>
      </c>
      <c r="N252" s="11">
        <f>SUM(B252:M252)</f>
        <v>82803</v>
      </c>
    </row>
    <row r="253" spans="1:14" ht="13.5">
      <c r="A253" s="30" t="s">
        <v>36</v>
      </c>
      <c r="B253" s="11">
        <v>6740</v>
      </c>
      <c r="C253" s="11">
        <v>6488</v>
      </c>
      <c r="D253" s="11">
        <v>7679</v>
      </c>
      <c r="E253" s="11">
        <v>7026</v>
      </c>
      <c r="F253" s="11">
        <v>6252</v>
      </c>
      <c r="G253" s="11">
        <v>6576</v>
      </c>
      <c r="H253" s="11">
        <v>7993</v>
      </c>
      <c r="I253" s="11">
        <v>7427</v>
      </c>
      <c r="J253" s="11">
        <v>6812</v>
      </c>
      <c r="K253" s="11">
        <v>7190</v>
      </c>
      <c r="L253" s="11">
        <v>5555</v>
      </c>
      <c r="M253" s="11">
        <v>6999</v>
      </c>
      <c r="N253" s="11">
        <f>SUM(B253:M253)-1</f>
        <v>82736</v>
      </c>
    </row>
    <row r="254" spans="1:14" ht="13.5">
      <c r="A254" s="12" t="s">
        <v>56</v>
      </c>
      <c r="B254" s="11">
        <v>5759.9110000000001</v>
      </c>
      <c r="C254" s="11">
        <v>5867.0219999999999</v>
      </c>
      <c r="D254" s="11">
        <v>7199.723</v>
      </c>
      <c r="E254" s="11">
        <v>6975.93</v>
      </c>
      <c r="F254" s="11">
        <v>6974.09</v>
      </c>
      <c r="G254" s="11">
        <v>6759.47</v>
      </c>
      <c r="H254" s="11">
        <v>7835.0690000000004</v>
      </c>
      <c r="I254" s="11">
        <v>6401.6809999999996</v>
      </c>
      <c r="J254" s="11">
        <v>7298.5129999999999</v>
      </c>
      <c r="K254" s="11">
        <v>7773.3010000000004</v>
      </c>
      <c r="L254" s="11">
        <v>6164.7060000000001</v>
      </c>
      <c r="M254" s="11">
        <v>6394.8379999999997</v>
      </c>
      <c r="N254" s="11">
        <v>81404.254000000001</v>
      </c>
    </row>
    <row r="255" spans="1:14" ht="13.5">
      <c r="A255" s="12" t="s">
        <v>57</v>
      </c>
      <c r="B255" s="11">
        <v>6443</v>
      </c>
      <c r="C255" s="11">
        <v>5473</v>
      </c>
      <c r="D255" s="11">
        <v>6182</v>
      </c>
      <c r="E255" s="11">
        <v>6955</v>
      </c>
      <c r="F255" s="11">
        <v>6410</v>
      </c>
      <c r="G255" s="11">
        <v>7069</v>
      </c>
      <c r="H255" s="11">
        <v>7611</v>
      </c>
      <c r="I255" s="11">
        <v>7657</v>
      </c>
      <c r="J255" s="11">
        <v>7309</v>
      </c>
      <c r="K255" s="11">
        <v>4973</v>
      </c>
      <c r="L255" s="11">
        <v>4061</v>
      </c>
      <c r="M255" s="11">
        <v>5962</v>
      </c>
      <c r="N255" s="11">
        <f>SUM(B255:M255)</f>
        <v>76105</v>
      </c>
    </row>
    <row r="256" spans="1:14" ht="13.5">
      <c r="A256" s="12" t="s">
        <v>39</v>
      </c>
      <c r="B256" s="10">
        <v>6100</v>
      </c>
      <c r="C256" s="10">
        <v>5704</v>
      </c>
      <c r="D256" s="10">
        <v>6057</v>
      </c>
      <c r="E256" s="10">
        <v>6780</v>
      </c>
      <c r="F256" s="10">
        <v>6530</v>
      </c>
      <c r="G256" s="11">
        <v>6913</v>
      </c>
      <c r="H256" s="11">
        <v>7688</v>
      </c>
      <c r="I256" s="11">
        <v>7850</v>
      </c>
      <c r="J256" s="11">
        <v>7671</v>
      </c>
      <c r="K256" s="11">
        <v>7265</v>
      </c>
      <c r="L256" s="11">
        <v>6385</v>
      </c>
      <c r="M256" s="11">
        <v>6096</v>
      </c>
      <c r="N256" s="11">
        <v>81039</v>
      </c>
    </row>
    <row r="257" spans="1:14" ht="13.5">
      <c r="A257" s="12" t="s">
        <v>40</v>
      </c>
      <c r="B257" s="13">
        <v>5239</v>
      </c>
      <c r="C257" s="13">
        <v>6239</v>
      </c>
      <c r="D257" s="13">
        <v>7367</v>
      </c>
      <c r="E257" s="13">
        <v>6215</v>
      </c>
      <c r="F257" s="13">
        <v>6887</v>
      </c>
      <c r="G257" s="14">
        <v>6956</v>
      </c>
      <c r="H257" s="11">
        <v>7671</v>
      </c>
      <c r="I257" s="11">
        <v>7166</v>
      </c>
      <c r="J257" s="11">
        <v>8003</v>
      </c>
      <c r="K257" s="11">
        <v>7575</v>
      </c>
      <c r="L257" s="11">
        <v>6639</v>
      </c>
      <c r="M257" s="11">
        <v>7386</v>
      </c>
      <c r="N257" s="33">
        <v>83343</v>
      </c>
    </row>
    <row r="258" spans="1:14" ht="13.5">
      <c r="A258" s="15" t="s">
        <v>41</v>
      </c>
      <c r="B258" s="14">
        <v>6760</v>
      </c>
      <c r="C258" s="14">
        <v>6000</v>
      </c>
      <c r="D258" s="14">
        <v>5924</v>
      </c>
      <c r="E258" s="14">
        <v>5365</v>
      </c>
      <c r="F258" s="14">
        <v>5967</v>
      </c>
      <c r="G258" s="14">
        <v>6381</v>
      </c>
      <c r="H258" s="14">
        <v>7117</v>
      </c>
      <c r="I258" s="14">
        <v>6631</v>
      </c>
      <c r="J258" s="14">
        <v>7541</v>
      </c>
      <c r="K258" s="14">
        <v>7436</v>
      </c>
      <c r="L258" s="14">
        <v>6405</v>
      </c>
      <c r="M258" s="14">
        <v>7032</v>
      </c>
      <c r="N258" s="39">
        <v>78559</v>
      </c>
    </row>
    <row r="259" spans="1:14" ht="13.5">
      <c r="A259" s="12" t="s">
        <v>42</v>
      </c>
      <c r="B259" s="14">
        <v>7338</v>
      </c>
      <c r="C259" s="14">
        <v>5958</v>
      </c>
      <c r="D259" s="14">
        <v>7023</v>
      </c>
      <c r="E259" s="14">
        <v>6309</v>
      </c>
      <c r="F259" s="14">
        <v>7099</v>
      </c>
      <c r="G259" s="14">
        <v>6054</v>
      </c>
      <c r="H259" s="13">
        <v>7735</v>
      </c>
      <c r="I259" s="14">
        <v>7014</v>
      </c>
      <c r="J259" s="16">
        <v>6578</v>
      </c>
      <c r="K259" s="14">
        <v>7199</v>
      </c>
      <c r="L259" s="16">
        <v>5119</v>
      </c>
      <c r="M259" s="14">
        <v>6216</v>
      </c>
      <c r="N259" s="39">
        <v>79644</v>
      </c>
    </row>
    <row r="260" spans="1:14" ht="13.5">
      <c r="A260" s="12" t="s">
        <v>43</v>
      </c>
      <c r="B260" s="14">
        <v>6080.5709999999999</v>
      </c>
      <c r="C260" s="14">
        <v>6823.4769999999999</v>
      </c>
      <c r="D260" s="14">
        <v>6095.1530000000002</v>
      </c>
      <c r="E260" s="14">
        <v>6341.3540000000003</v>
      </c>
      <c r="F260" s="14">
        <v>6683.69</v>
      </c>
      <c r="G260" s="14">
        <v>6959.6440000000002</v>
      </c>
      <c r="H260" s="13">
        <v>7761.0990000000002</v>
      </c>
      <c r="I260" s="14">
        <v>6561.7939999999999</v>
      </c>
      <c r="J260" s="16">
        <v>7825.4390000000003</v>
      </c>
      <c r="K260" s="14">
        <v>8471.14</v>
      </c>
      <c r="L260" s="16">
        <v>6074.7449999999999</v>
      </c>
      <c r="M260" s="14">
        <v>6143.98</v>
      </c>
      <c r="N260" s="39">
        <v>81822.085999999996</v>
      </c>
    </row>
    <row r="261" spans="1:14" ht="13.5">
      <c r="A261" s="12" t="s">
        <v>44</v>
      </c>
      <c r="B261" s="14">
        <v>5630.2120000000004</v>
      </c>
      <c r="C261" s="14">
        <v>5754.0309999999999</v>
      </c>
      <c r="D261" s="14">
        <v>6840.61</v>
      </c>
      <c r="E261" s="14">
        <v>5512.9750000000004</v>
      </c>
      <c r="F261" s="14">
        <v>6113.4520000000002</v>
      </c>
      <c r="G261" s="14">
        <v>7010.6850000000004</v>
      </c>
      <c r="H261" s="14">
        <v>7321.68</v>
      </c>
      <c r="I261" s="14">
        <v>7182.79</v>
      </c>
      <c r="J261" s="14">
        <v>7029.2719999999999</v>
      </c>
      <c r="K261" s="14">
        <v>6721.73</v>
      </c>
      <c r="L261" s="14">
        <v>5487.6559999999999</v>
      </c>
      <c r="M261" s="14">
        <v>7006.0069999999996</v>
      </c>
      <c r="N261" s="39">
        <v>77611.100000000006</v>
      </c>
    </row>
    <row r="262" spans="1:14" ht="13.5">
      <c r="A262" s="12" t="s">
        <v>45</v>
      </c>
      <c r="B262" s="14">
        <v>5275.9070000000002</v>
      </c>
      <c r="C262" s="14">
        <v>5266.8890000000001</v>
      </c>
      <c r="D262" s="14">
        <v>6579.5619999999999</v>
      </c>
      <c r="E262" s="14">
        <v>6355.9120000000003</v>
      </c>
      <c r="F262" s="14">
        <v>5962.4960000000001</v>
      </c>
      <c r="G262" s="14">
        <v>6463.7359999999999</v>
      </c>
      <c r="H262" s="14">
        <v>8096.8320000000003</v>
      </c>
      <c r="I262" s="14">
        <v>7506.0389999999998</v>
      </c>
      <c r="J262" s="14">
        <v>5989.7629999999999</v>
      </c>
      <c r="K262" s="14">
        <v>7413.2659999999996</v>
      </c>
      <c r="L262" s="14">
        <v>6509.8149999999996</v>
      </c>
      <c r="M262" s="14">
        <v>6547.0290000000005</v>
      </c>
      <c r="N262" s="39">
        <v>77967.245999999999</v>
      </c>
    </row>
    <row r="263" spans="1:14" ht="13.5">
      <c r="A263" s="12" t="s">
        <v>46</v>
      </c>
      <c r="B263" s="14">
        <v>6033.7659999999996</v>
      </c>
      <c r="C263" s="14">
        <v>5271.6930000000002</v>
      </c>
      <c r="D263" s="14">
        <v>6198.18</v>
      </c>
      <c r="E263" s="14">
        <v>6390.5709999999999</v>
      </c>
      <c r="F263" s="14">
        <v>6504.9759999999997</v>
      </c>
      <c r="G263" s="14">
        <v>6730.6080000000002</v>
      </c>
      <c r="H263" s="14">
        <v>8256.2860000000001</v>
      </c>
      <c r="I263" s="14">
        <v>8325.5689999999995</v>
      </c>
      <c r="J263" s="14">
        <v>8193.2739999999994</v>
      </c>
      <c r="K263" s="14">
        <v>8350.0910000000003</v>
      </c>
      <c r="L263" s="14">
        <v>5289.0309999999999</v>
      </c>
      <c r="M263" s="14">
        <v>5464.1390000000001</v>
      </c>
      <c r="N263" s="39">
        <v>81008.183999999994</v>
      </c>
    </row>
    <row r="264" spans="1:14" ht="13.5">
      <c r="A264" s="12" t="s">
        <v>47</v>
      </c>
      <c r="B264" s="19">
        <v>4705985</v>
      </c>
      <c r="C264" s="19">
        <v>5188499</v>
      </c>
      <c r="D264" s="19">
        <v>7759852</v>
      </c>
      <c r="E264" s="19">
        <v>6175338</v>
      </c>
      <c r="F264" s="19">
        <v>6695027</v>
      </c>
      <c r="G264" s="19">
        <v>7413331</v>
      </c>
      <c r="H264" s="19">
        <v>8175326</v>
      </c>
      <c r="I264" s="19">
        <v>8577191</v>
      </c>
      <c r="J264" s="19">
        <v>8131153</v>
      </c>
      <c r="K264" s="19">
        <v>7269100</v>
      </c>
      <c r="L264" s="19">
        <v>5652883</v>
      </c>
      <c r="M264" s="14">
        <v>5511</v>
      </c>
      <c r="N264" s="47">
        <v>81253000</v>
      </c>
    </row>
    <row r="265" spans="1:14" ht="13.5">
      <c r="A265" s="12" t="s">
        <v>48</v>
      </c>
      <c r="B265" s="19">
        <v>5425005</v>
      </c>
      <c r="C265" s="19">
        <v>5862260</v>
      </c>
      <c r="D265" s="19">
        <v>7035005</v>
      </c>
      <c r="E265" s="19">
        <v>6280014</v>
      </c>
      <c r="F265" s="19">
        <v>6749181</v>
      </c>
      <c r="G265" s="19">
        <v>6667271</v>
      </c>
      <c r="H265" s="19">
        <v>8181638</v>
      </c>
      <c r="I265" s="19">
        <v>7348121</v>
      </c>
      <c r="J265" s="19">
        <v>6317192</v>
      </c>
      <c r="K265" s="19">
        <v>8660752</v>
      </c>
      <c r="L265" s="19">
        <v>6129532</v>
      </c>
      <c r="M265" s="19">
        <v>5721786</v>
      </c>
      <c r="N265" s="47">
        <v>80377757</v>
      </c>
    </row>
    <row r="266" spans="1:14" ht="13.5">
      <c r="A266" s="12" t="s">
        <v>49</v>
      </c>
      <c r="B266" s="19">
        <v>5796937</v>
      </c>
      <c r="C266" s="19">
        <v>5257163</v>
      </c>
      <c r="D266" s="19">
        <v>6462103</v>
      </c>
      <c r="E266" s="19">
        <v>6125966</v>
      </c>
      <c r="F266" s="19">
        <v>6073669</v>
      </c>
      <c r="G266" s="19">
        <v>7078705</v>
      </c>
      <c r="H266" s="19">
        <v>7437412</v>
      </c>
      <c r="I266" s="19">
        <v>7800000</v>
      </c>
      <c r="J266" s="19">
        <v>6573841</v>
      </c>
      <c r="K266" s="19">
        <v>6130925</v>
      </c>
      <c r="L266" s="19">
        <v>7087300</v>
      </c>
      <c r="M266" s="19">
        <v>6357041</v>
      </c>
      <c r="N266" s="47">
        <v>78181062</v>
      </c>
    </row>
    <row r="267" spans="1:14" ht="13.5">
      <c r="A267" s="21" t="s">
        <v>58</v>
      </c>
      <c r="B267" s="22">
        <v>5180429</v>
      </c>
      <c r="C267" s="22">
        <v>5015588</v>
      </c>
      <c r="D267" s="22">
        <v>5878708</v>
      </c>
      <c r="E267" s="22">
        <v>6488986</v>
      </c>
      <c r="F267" s="22">
        <v>6792488</v>
      </c>
      <c r="G267" s="22">
        <v>7315662</v>
      </c>
      <c r="H267" s="22">
        <v>8291033</v>
      </c>
      <c r="I267" s="22">
        <v>8502306</v>
      </c>
      <c r="J267" s="22">
        <v>8021820</v>
      </c>
      <c r="K267" s="22">
        <v>4913902</v>
      </c>
      <c r="L267" s="22">
        <v>5530505</v>
      </c>
      <c r="M267" s="22">
        <v>6892081</v>
      </c>
      <c r="N267" s="48">
        <v>78823508</v>
      </c>
    </row>
    <row r="268" spans="1:14" ht="13.5">
      <c r="A268" s="52" t="s">
        <v>71</v>
      </c>
      <c r="B268" s="2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</row>
    <row r="269" spans="1:14" ht="13.5">
      <c r="A269" s="2"/>
      <c r="B269" s="2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</row>
    <row r="270" spans="1:14" ht="13.5">
      <c r="A270" s="52"/>
      <c r="B270" s="2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</row>
    <row r="271" spans="1:14" ht="13.5">
      <c r="A271" s="26" t="s">
        <v>72</v>
      </c>
      <c r="B271" s="27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4"/>
      <c r="N271" s="5" t="s">
        <v>60</v>
      </c>
    </row>
    <row r="272" spans="1:14" ht="13.5">
      <c r="A272" s="29" t="s">
        <v>3</v>
      </c>
      <c r="B272" s="7" t="s">
        <v>4</v>
      </c>
      <c r="C272" s="7" t="s">
        <v>5</v>
      </c>
      <c r="D272" s="7" t="s">
        <v>6</v>
      </c>
      <c r="E272" s="7" t="s">
        <v>7</v>
      </c>
      <c r="F272" s="7" t="s">
        <v>8</v>
      </c>
      <c r="G272" s="7" t="s">
        <v>9</v>
      </c>
      <c r="H272" s="7" t="s">
        <v>10</v>
      </c>
      <c r="I272" s="7" t="s">
        <v>11</v>
      </c>
      <c r="J272" s="7" t="s">
        <v>12</v>
      </c>
      <c r="K272" s="7" t="s">
        <v>13</v>
      </c>
      <c r="L272" s="7" t="s">
        <v>14</v>
      </c>
      <c r="M272" s="7" t="s">
        <v>15</v>
      </c>
      <c r="N272" s="38" t="s">
        <v>16</v>
      </c>
    </row>
    <row r="273" spans="1:14" ht="13.5">
      <c r="A273" s="30" t="s">
        <v>54</v>
      </c>
      <c r="B273" s="10">
        <f>32+4329</f>
        <v>4361</v>
      </c>
      <c r="C273" s="10">
        <f>103+4555</f>
        <v>4658</v>
      </c>
      <c r="D273" s="10">
        <v>4767</v>
      </c>
      <c r="E273" s="10">
        <f>316+3745</f>
        <v>4061</v>
      </c>
      <c r="F273" s="10">
        <f>488+3809</f>
        <v>4297</v>
      </c>
      <c r="G273" s="10">
        <f>4+5217</f>
        <v>5221</v>
      </c>
      <c r="H273" s="10">
        <v>4299</v>
      </c>
      <c r="I273" s="10">
        <v>5249</v>
      </c>
      <c r="J273" s="10">
        <f>15+6391</f>
        <v>6406</v>
      </c>
      <c r="K273" s="10">
        <v>6419</v>
      </c>
      <c r="L273" s="10">
        <f>26+5152</f>
        <v>5178</v>
      </c>
      <c r="M273" s="10">
        <f>256+6274</f>
        <v>6530</v>
      </c>
      <c r="N273" s="11">
        <v>61448</v>
      </c>
    </row>
    <row r="274" spans="1:14" ht="13.5">
      <c r="A274" s="31" t="s">
        <v>18</v>
      </c>
      <c r="B274" s="10">
        <v>5015</v>
      </c>
      <c r="C274" s="10">
        <v>5373</v>
      </c>
      <c r="D274" s="10">
        <v>6101</v>
      </c>
      <c r="E274" s="10">
        <v>6232</v>
      </c>
      <c r="F274" s="10">
        <v>7569</v>
      </c>
      <c r="G274" s="10">
        <v>6260</v>
      </c>
      <c r="H274" s="10">
        <v>4981</v>
      </c>
      <c r="I274" s="10">
        <v>5585</v>
      </c>
      <c r="J274" s="10">
        <v>7615</v>
      </c>
      <c r="K274" s="10">
        <v>7031</v>
      </c>
      <c r="L274" s="10">
        <v>5720</v>
      </c>
      <c r="M274" s="10">
        <v>8008</v>
      </c>
      <c r="N274" s="11">
        <f>SUM(B274:M274)</f>
        <v>75490</v>
      </c>
    </row>
    <row r="275" spans="1:14" ht="13.5">
      <c r="A275" s="31" t="s">
        <v>19</v>
      </c>
      <c r="B275" s="10">
        <v>6390</v>
      </c>
      <c r="C275" s="10">
        <v>7186</v>
      </c>
      <c r="D275" s="10">
        <v>6952</v>
      </c>
      <c r="E275" s="10">
        <v>7871</v>
      </c>
      <c r="F275" s="10">
        <v>8996</v>
      </c>
      <c r="G275" s="10">
        <v>6824</v>
      </c>
      <c r="H275" s="10">
        <v>6419</v>
      </c>
      <c r="I275" s="10">
        <v>7298</v>
      </c>
      <c r="J275" s="10">
        <v>8871</v>
      </c>
      <c r="K275" s="10">
        <v>8676</v>
      </c>
      <c r="L275" s="10">
        <v>7508</v>
      </c>
      <c r="M275" s="10">
        <v>9700</v>
      </c>
      <c r="N275" s="11">
        <v>92692</v>
      </c>
    </row>
    <row r="276" spans="1:14" ht="13.5">
      <c r="A276" s="31" t="s">
        <v>20</v>
      </c>
      <c r="B276" s="10">
        <v>7136</v>
      </c>
      <c r="C276" s="10">
        <v>7243</v>
      </c>
      <c r="D276" s="10">
        <v>8590</v>
      </c>
      <c r="E276" s="10">
        <v>9310</v>
      </c>
      <c r="F276" s="10">
        <v>10068</v>
      </c>
      <c r="G276" s="10">
        <v>7845</v>
      </c>
      <c r="H276" s="10">
        <v>7483</v>
      </c>
      <c r="I276" s="10">
        <v>7803</v>
      </c>
      <c r="J276" s="10">
        <v>9283</v>
      </c>
      <c r="K276" s="10">
        <v>9999</v>
      </c>
      <c r="L276" s="10">
        <v>8398</v>
      </c>
      <c r="M276" s="10">
        <v>10128</v>
      </c>
      <c r="N276" s="11">
        <v>103287</v>
      </c>
    </row>
    <row r="277" spans="1:14" ht="13.5">
      <c r="A277" s="31" t="s">
        <v>21</v>
      </c>
      <c r="B277" s="10">
        <v>7462</v>
      </c>
      <c r="C277" s="10">
        <v>7496</v>
      </c>
      <c r="D277" s="10">
        <v>8452</v>
      </c>
      <c r="E277" s="10">
        <v>10663</v>
      </c>
      <c r="F277" s="10">
        <v>9850</v>
      </c>
      <c r="G277" s="10">
        <v>8636</v>
      </c>
      <c r="H277" s="10">
        <v>7827</v>
      </c>
      <c r="I277" s="10">
        <v>8463</v>
      </c>
      <c r="J277" s="10">
        <v>9580</v>
      </c>
      <c r="K277" s="10">
        <v>10781</v>
      </c>
      <c r="L277" s="10">
        <v>7769</v>
      </c>
      <c r="M277" s="10">
        <v>9542</v>
      </c>
      <c r="N277" s="11">
        <v>106521</v>
      </c>
    </row>
    <row r="278" spans="1:14" ht="13.5">
      <c r="A278" s="31" t="s">
        <v>22</v>
      </c>
      <c r="B278" s="10">
        <v>6840</v>
      </c>
      <c r="C278" s="10">
        <v>8478</v>
      </c>
      <c r="D278" s="10">
        <v>8379</v>
      </c>
      <c r="E278" s="10">
        <v>10207</v>
      </c>
      <c r="F278" s="10">
        <v>9759</v>
      </c>
      <c r="G278" s="10">
        <v>8998</v>
      </c>
      <c r="H278" s="10">
        <v>7721</v>
      </c>
      <c r="I278" s="10">
        <v>9323</v>
      </c>
      <c r="J278" s="10">
        <v>10419</v>
      </c>
      <c r="K278" s="10">
        <v>11345</v>
      </c>
      <c r="L278" s="10">
        <v>8816</v>
      </c>
      <c r="M278" s="10">
        <v>9427</v>
      </c>
      <c r="N278" s="11">
        <v>109712</v>
      </c>
    </row>
    <row r="279" spans="1:14" ht="13.5">
      <c r="A279" s="31" t="s">
        <v>23</v>
      </c>
      <c r="B279" s="10">
        <v>6989</v>
      </c>
      <c r="C279" s="10">
        <v>7422</v>
      </c>
      <c r="D279" s="10">
        <v>8828</v>
      </c>
      <c r="E279" s="10">
        <v>9197</v>
      </c>
      <c r="F279" s="10">
        <v>9786</v>
      </c>
      <c r="G279" s="10">
        <v>8949</v>
      </c>
      <c r="H279" s="10">
        <v>7595</v>
      </c>
      <c r="I279" s="10">
        <v>8678</v>
      </c>
      <c r="J279" s="10">
        <v>10089</v>
      </c>
      <c r="K279" s="10">
        <v>11081</v>
      </c>
      <c r="L279" s="10">
        <v>8232</v>
      </c>
      <c r="M279" s="10">
        <v>9363</v>
      </c>
      <c r="N279" s="11">
        <v>106210</v>
      </c>
    </row>
    <row r="280" spans="1:14" ht="13.5">
      <c r="A280" s="31" t="s">
        <v>24</v>
      </c>
      <c r="B280" s="10">
        <v>7241</v>
      </c>
      <c r="C280" s="10">
        <v>7108</v>
      </c>
      <c r="D280" s="10">
        <v>7880</v>
      </c>
      <c r="E280" s="10">
        <v>8545</v>
      </c>
      <c r="F280" s="10">
        <v>8379</v>
      </c>
      <c r="G280" s="10">
        <v>8149</v>
      </c>
      <c r="H280" s="10">
        <v>7869</v>
      </c>
      <c r="I280" s="10">
        <v>8487</v>
      </c>
      <c r="J280" s="10">
        <v>9035</v>
      </c>
      <c r="K280" s="10">
        <v>9488</v>
      </c>
      <c r="L280" s="10">
        <v>8162</v>
      </c>
      <c r="M280" s="10">
        <v>9829</v>
      </c>
      <c r="N280" s="11">
        <v>100172</v>
      </c>
    </row>
    <row r="281" spans="1:14" ht="13.5">
      <c r="A281" s="31" t="s">
        <v>25</v>
      </c>
      <c r="B281" s="10">
        <v>7783</v>
      </c>
      <c r="C281" s="10">
        <v>7751</v>
      </c>
      <c r="D281" s="10">
        <v>8338</v>
      </c>
      <c r="E281" s="10">
        <v>8873</v>
      </c>
      <c r="F281" s="10">
        <v>8668</v>
      </c>
      <c r="G281" s="10">
        <v>8563</v>
      </c>
      <c r="H281" s="10">
        <v>8338</v>
      </c>
      <c r="I281" s="10">
        <v>8883</v>
      </c>
      <c r="J281" s="10">
        <v>9602</v>
      </c>
      <c r="K281" s="10">
        <v>10476</v>
      </c>
      <c r="L281" s="10">
        <v>8391</v>
      </c>
      <c r="M281" s="10">
        <v>9077</v>
      </c>
      <c r="N281" s="11">
        <v>104743</v>
      </c>
    </row>
    <row r="282" spans="1:14" ht="13.5">
      <c r="A282" s="31" t="s">
        <v>26</v>
      </c>
      <c r="B282" s="10">
        <v>7065</v>
      </c>
      <c r="C282" s="10">
        <v>7858</v>
      </c>
      <c r="D282" s="10">
        <v>8654</v>
      </c>
      <c r="E282" s="10">
        <v>10409</v>
      </c>
      <c r="F282" s="10">
        <v>9727</v>
      </c>
      <c r="G282" s="10">
        <v>8983</v>
      </c>
      <c r="H282" s="10">
        <v>7786</v>
      </c>
      <c r="I282" s="10">
        <v>7230</v>
      </c>
      <c r="J282" s="10">
        <v>8996</v>
      </c>
      <c r="K282" s="10">
        <v>10675</v>
      </c>
      <c r="L282" s="10">
        <v>8548</v>
      </c>
      <c r="M282" s="10">
        <v>9718</v>
      </c>
      <c r="N282" s="11">
        <v>105649</v>
      </c>
    </row>
    <row r="283" spans="1:14" ht="13.5">
      <c r="A283" s="30" t="s">
        <v>27</v>
      </c>
      <c r="B283" s="10">
        <v>7209</v>
      </c>
      <c r="C283" s="10">
        <v>8276</v>
      </c>
      <c r="D283" s="10">
        <v>9569</v>
      </c>
      <c r="E283" s="10">
        <v>10313</v>
      </c>
      <c r="F283" s="10">
        <v>10105</v>
      </c>
      <c r="G283" s="10">
        <v>8925</v>
      </c>
      <c r="H283" s="10">
        <v>7740</v>
      </c>
      <c r="I283" s="10">
        <v>8431</v>
      </c>
      <c r="J283" s="10">
        <v>9692</v>
      </c>
      <c r="K283" s="10">
        <v>9814</v>
      </c>
      <c r="L283" s="10">
        <v>9285</v>
      </c>
      <c r="M283" s="10">
        <v>10848</v>
      </c>
      <c r="N283" s="11">
        <v>110208</v>
      </c>
    </row>
    <row r="284" spans="1:14" ht="13.5">
      <c r="A284" s="30" t="s">
        <v>28</v>
      </c>
      <c r="B284" s="10">
        <v>8857</v>
      </c>
      <c r="C284" s="10">
        <v>8625</v>
      </c>
      <c r="D284" s="10">
        <v>9394</v>
      </c>
      <c r="E284" s="10">
        <v>9253</v>
      </c>
      <c r="F284" s="10">
        <v>9546</v>
      </c>
      <c r="G284" s="10">
        <v>8660</v>
      </c>
      <c r="H284" s="10">
        <v>8157</v>
      </c>
      <c r="I284" s="10">
        <v>7608</v>
      </c>
      <c r="J284" s="10">
        <v>8798</v>
      </c>
      <c r="K284" s="10">
        <v>9935</v>
      </c>
      <c r="L284" s="10">
        <v>8816</v>
      </c>
      <c r="M284" s="10">
        <v>10674</v>
      </c>
      <c r="N284" s="11">
        <v>108324</v>
      </c>
    </row>
    <row r="285" spans="1:14" ht="13.5">
      <c r="A285" s="30" t="s">
        <v>73</v>
      </c>
      <c r="B285" s="10">
        <v>7483.8329999999996</v>
      </c>
      <c r="C285" s="10">
        <v>7934.2039999999997</v>
      </c>
      <c r="D285" s="10">
        <v>8479.2890000000007</v>
      </c>
      <c r="E285" s="10">
        <v>8931.473</v>
      </c>
      <c r="F285" s="10">
        <v>10110.612999999999</v>
      </c>
      <c r="G285" s="10">
        <v>9831.7289999999994</v>
      </c>
      <c r="H285" s="10">
        <v>8069.848</v>
      </c>
      <c r="I285" s="10">
        <v>8062.2960000000003</v>
      </c>
      <c r="J285" s="10">
        <v>9580.9480000000003</v>
      </c>
      <c r="K285" s="10">
        <v>10110.351000000001</v>
      </c>
      <c r="L285" s="10">
        <v>9729.3209999999999</v>
      </c>
      <c r="M285" s="10">
        <v>10605.269</v>
      </c>
      <c r="N285" s="11">
        <v>108929.17399999998</v>
      </c>
    </row>
    <row r="286" spans="1:14" ht="13.5">
      <c r="A286" s="30" t="s">
        <v>30</v>
      </c>
      <c r="B286" s="10">
        <v>7630.1819999999998</v>
      </c>
      <c r="C286" s="10">
        <v>8426.0679999999993</v>
      </c>
      <c r="D286" s="10">
        <v>8368.7749999999996</v>
      </c>
      <c r="E286" s="10">
        <v>9676.7430000000004</v>
      </c>
      <c r="F286" s="10">
        <v>9716.3549999999996</v>
      </c>
      <c r="G286" s="10">
        <v>9365.2119999999995</v>
      </c>
      <c r="H286" s="10">
        <v>8179.3220000000001</v>
      </c>
      <c r="I286" s="10">
        <v>7892.5619999999999</v>
      </c>
      <c r="J286" s="10">
        <v>10434.297</v>
      </c>
      <c r="K286" s="10">
        <v>10187.25</v>
      </c>
      <c r="L286" s="10">
        <v>9549.9509999999991</v>
      </c>
      <c r="M286" s="10">
        <v>10334.352999999999</v>
      </c>
      <c r="N286" s="11">
        <v>109761.07000000002</v>
      </c>
    </row>
    <row r="287" spans="1:14" ht="13.5">
      <c r="A287" s="30" t="s">
        <v>31</v>
      </c>
      <c r="B287" s="10">
        <v>8135.3010000000004</v>
      </c>
      <c r="C287" s="10">
        <v>8780.8829999999998</v>
      </c>
      <c r="D287" s="10">
        <v>8578.9290000000001</v>
      </c>
      <c r="E287" s="10">
        <v>10408.841</v>
      </c>
      <c r="F287" s="10">
        <v>10238.184999999999</v>
      </c>
      <c r="G287" s="10">
        <v>9137.6170000000002</v>
      </c>
      <c r="H287" s="10">
        <v>8525.3770000000004</v>
      </c>
      <c r="I287" s="10">
        <v>7852.1570000000002</v>
      </c>
      <c r="J287" s="10">
        <v>9252.5470000000005</v>
      </c>
      <c r="K287" s="10">
        <v>9813.3909999999996</v>
      </c>
      <c r="L287" s="10">
        <v>8834.4159999999993</v>
      </c>
      <c r="M287" s="10">
        <v>10699.88</v>
      </c>
      <c r="N287" s="11">
        <v>110257.524</v>
      </c>
    </row>
    <row r="288" spans="1:14" ht="13.5">
      <c r="A288" s="30" t="s">
        <v>32</v>
      </c>
      <c r="B288" s="10">
        <v>9280.7739999999994</v>
      </c>
      <c r="C288" s="10">
        <v>8645.8080000000009</v>
      </c>
      <c r="D288" s="10">
        <v>9735.3179999999993</v>
      </c>
      <c r="E288" s="10">
        <v>9268.7900000000009</v>
      </c>
      <c r="F288" s="10">
        <v>7661.77</v>
      </c>
      <c r="G288" s="10">
        <v>8642.9629999999997</v>
      </c>
      <c r="H288" s="10">
        <v>8122.7039999999997</v>
      </c>
      <c r="I288" s="10">
        <v>7221.1210000000001</v>
      </c>
      <c r="J288" s="10">
        <v>7554.24</v>
      </c>
      <c r="K288" s="10">
        <v>8228.0959999999995</v>
      </c>
      <c r="L288" s="10">
        <v>8096.027</v>
      </c>
      <c r="M288" s="10">
        <v>10095.169</v>
      </c>
      <c r="N288" s="11">
        <v>102552.78000000001</v>
      </c>
    </row>
    <row r="289" spans="1:14" ht="13.5">
      <c r="A289" s="12" t="s">
        <v>33</v>
      </c>
      <c r="B289" s="10">
        <v>7585.3440000000001</v>
      </c>
      <c r="C289" s="10">
        <v>7938.71</v>
      </c>
      <c r="D289" s="10">
        <v>8316.3050000000003</v>
      </c>
      <c r="E289" s="10">
        <v>9296.1939999999995</v>
      </c>
      <c r="F289" s="10">
        <v>8163.2120000000004</v>
      </c>
      <c r="G289" s="10">
        <v>9007.8649999999998</v>
      </c>
      <c r="H289" s="10">
        <v>7833.6120000000001</v>
      </c>
      <c r="I289" s="10">
        <v>6249.1769999999997</v>
      </c>
      <c r="J289" s="10">
        <v>7801.8540000000003</v>
      </c>
      <c r="K289" s="10">
        <v>8598.6419999999998</v>
      </c>
      <c r="L289" s="10">
        <v>8442.4979999999996</v>
      </c>
      <c r="M289" s="10">
        <v>10203.263000000001</v>
      </c>
      <c r="N289" s="11">
        <v>99436.676000000007</v>
      </c>
    </row>
    <row r="290" spans="1:14" ht="13.5">
      <c r="A290" s="12" t="s">
        <v>34</v>
      </c>
      <c r="B290" s="10">
        <v>7549</v>
      </c>
      <c r="C290" s="10">
        <v>8556</v>
      </c>
      <c r="D290" s="10">
        <v>8710</v>
      </c>
      <c r="E290" s="10">
        <v>8396</v>
      </c>
      <c r="F290" s="10">
        <v>10233</v>
      </c>
      <c r="G290" s="10">
        <v>8770</v>
      </c>
      <c r="H290" s="10">
        <v>7427</v>
      </c>
      <c r="I290" s="10">
        <v>7156</v>
      </c>
      <c r="J290" s="10">
        <v>8404</v>
      </c>
      <c r="K290" s="10">
        <v>8696</v>
      </c>
      <c r="L290" s="10">
        <v>8289</v>
      </c>
      <c r="M290" s="10">
        <v>10208</v>
      </c>
      <c r="N290" s="11">
        <v>102393</v>
      </c>
    </row>
    <row r="291" spans="1:14" ht="13.5">
      <c r="A291" s="12" t="s">
        <v>35</v>
      </c>
      <c r="B291" s="10">
        <v>7408</v>
      </c>
      <c r="C291" s="10">
        <v>7885</v>
      </c>
      <c r="D291" s="10">
        <v>8288</v>
      </c>
      <c r="E291" s="10">
        <v>7445</v>
      </c>
      <c r="F291" s="10">
        <v>9047</v>
      </c>
      <c r="G291" s="10">
        <v>7784</v>
      </c>
      <c r="H291" s="10">
        <v>6501</v>
      </c>
      <c r="I291" s="10">
        <v>7370</v>
      </c>
      <c r="J291" s="10">
        <v>8685</v>
      </c>
      <c r="K291" s="10">
        <v>9549</v>
      </c>
      <c r="L291" s="10">
        <v>8737</v>
      </c>
      <c r="M291" s="10">
        <v>9746</v>
      </c>
      <c r="N291" s="11">
        <f>SUM(B291:M291)+1</f>
        <v>98446</v>
      </c>
    </row>
    <row r="292" spans="1:14" ht="13.5">
      <c r="A292" s="12" t="s">
        <v>36</v>
      </c>
      <c r="B292" s="10">
        <v>8114</v>
      </c>
      <c r="C292" s="10">
        <v>7375</v>
      </c>
      <c r="D292" s="10">
        <v>7343</v>
      </c>
      <c r="E292" s="10">
        <v>9244</v>
      </c>
      <c r="F292" s="10">
        <v>9382</v>
      </c>
      <c r="G292" s="10">
        <v>7180</v>
      </c>
      <c r="H292" s="10">
        <v>7220</v>
      </c>
      <c r="I292" s="10">
        <v>6401</v>
      </c>
      <c r="J292" s="10">
        <v>7332</v>
      </c>
      <c r="K292" s="10">
        <v>8845</v>
      </c>
      <c r="L292" s="10">
        <v>7782</v>
      </c>
      <c r="M292" s="10">
        <v>8479</v>
      </c>
      <c r="N292" s="11">
        <f>SUM(B292:M292)</f>
        <v>94697</v>
      </c>
    </row>
    <row r="293" spans="1:14" ht="13.5">
      <c r="A293" s="12" t="s">
        <v>56</v>
      </c>
      <c r="B293" s="10">
        <v>6977.8940000000002</v>
      </c>
      <c r="C293" s="10">
        <v>6865.5619999999999</v>
      </c>
      <c r="D293" s="10">
        <v>7400.8789999999999</v>
      </c>
      <c r="E293" s="10">
        <v>7657.9589999999998</v>
      </c>
      <c r="F293" s="10">
        <v>7259.1580000000004</v>
      </c>
      <c r="G293" s="10">
        <v>6860.9409999999998</v>
      </c>
      <c r="H293" s="10">
        <v>6964.4629999999997</v>
      </c>
      <c r="I293" s="10">
        <v>7219.1469999999999</v>
      </c>
      <c r="J293" s="10">
        <v>7594.9309999999996</v>
      </c>
      <c r="K293" s="10">
        <v>8462.6129999999994</v>
      </c>
      <c r="L293" s="10">
        <v>7709.759</v>
      </c>
      <c r="M293" s="10">
        <v>9403.4279999999999</v>
      </c>
      <c r="N293" s="11">
        <v>90376.733999999997</v>
      </c>
    </row>
    <row r="294" spans="1:14" ht="13.5">
      <c r="A294" s="12" t="s">
        <v>57</v>
      </c>
      <c r="B294" s="10">
        <v>7717</v>
      </c>
      <c r="C294" s="10">
        <v>7373</v>
      </c>
      <c r="D294" s="10">
        <v>8135</v>
      </c>
      <c r="E294" s="10">
        <v>7387</v>
      </c>
      <c r="F294" s="10">
        <v>8384</v>
      </c>
      <c r="G294" s="10">
        <v>6979</v>
      </c>
      <c r="H294" s="10">
        <v>6609</v>
      </c>
      <c r="I294" s="10">
        <v>6781</v>
      </c>
      <c r="J294" s="10">
        <v>7983</v>
      </c>
      <c r="K294" s="10">
        <v>8245</v>
      </c>
      <c r="L294" s="10">
        <v>6802</v>
      </c>
      <c r="M294" s="10">
        <v>8452</v>
      </c>
      <c r="N294" s="11">
        <f>SUM(B294:M294)</f>
        <v>90847</v>
      </c>
    </row>
    <row r="295" spans="1:14" ht="13.5">
      <c r="A295" s="12" t="s">
        <v>39</v>
      </c>
      <c r="B295" s="10">
        <v>6700</v>
      </c>
      <c r="C295" s="10">
        <v>6629</v>
      </c>
      <c r="D295" s="10">
        <v>7169</v>
      </c>
      <c r="E295" s="10">
        <v>8008</v>
      </c>
      <c r="F295" s="10">
        <v>8263</v>
      </c>
      <c r="G295" s="10">
        <v>7481</v>
      </c>
      <c r="H295" s="10">
        <v>5964</v>
      </c>
      <c r="I295" s="10">
        <v>6639</v>
      </c>
      <c r="J295" s="10">
        <v>7198</v>
      </c>
      <c r="K295" s="10">
        <v>8253</v>
      </c>
      <c r="L295" s="10">
        <v>7628</v>
      </c>
      <c r="M295" s="10">
        <v>8861</v>
      </c>
      <c r="N295" s="11">
        <v>88793</v>
      </c>
    </row>
    <row r="296" spans="1:14" ht="13.5">
      <c r="A296" s="12" t="s">
        <v>40</v>
      </c>
      <c r="B296" s="13">
        <v>6301</v>
      </c>
      <c r="C296" s="13">
        <v>6737</v>
      </c>
      <c r="D296" s="13">
        <v>7503</v>
      </c>
      <c r="E296" s="13">
        <v>6842</v>
      </c>
      <c r="F296" s="13">
        <v>7825</v>
      </c>
      <c r="G296" s="14">
        <v>6762</v>
      </c>
      <c r="H296" s="11">
        <v>5850</v>
      </c>
      <c r="I296" s="11">
        <v>5687</v>
      </c>
      <c r="J296" s="11">
        <v>6688</v>
      </c>
      <c r="K296" s="11">
        <v>7473</v>
      </c>
      <c r="L296" s="11">
        <v>7861</v>
      </c>
      <c r="M296" s="11">
        <v>9905</v>
      </c>
      <c r="N296" s="33">
        <v>85434</v>
      </c>
    </row>
    <row r="297" spans="1:14" ht="13.5">
      <c r="A297" s="15" t="s">
        <v>41</v>
      </c>
      <c r="B297" s="14">
        <v>7714</v>
      </c>
      <c r="C297" s="14">
        <v>6784</v>
      </c>
      <c r="D297" s="14">
        <v>8554</v>
      </c>
      <c r="E297" s="14">
        <v>7330</v>
      </c>
      <c r="F297" s="14">
        <v>7828</v>
      </c>
      <c r="G297" s="14">
        <v>6914</v>
      </c>
      <c r="H297" s="14">
        <v>7300</v>
      </c>
      <c r="I297" s="14">
        <v>7611</v>
      </c>
      <c r="J297" s="14">
        <v>6496</v>
      </c>
      <c r="K297" s="14">
        <v>8357</v>
      </c>
      <c r="L297" s="14">
        <v>7834</v>
      </c>
      <c r="M297" s="14">
        <v>10046</v>
      </c>
      <c r="N297" s="39">
        <v>92769</v>
      </c>
    </row>
    <row r="298" spans="1:14" ht="13.5">
      <c r="A298" s="12" t="s">
        <v>42</v>
      </c>
      <c r="B298" s="14">
        <v>7332</v>
      </c>
      <c r="C298" s="14">
        <v>6880</v>
      </c>
      <c r="D298" s="14">
        <v>6830</v>
      </c>
      <c r="E298" s="14">
        <v>7844</v>
      </c>
      <c r="F298" s="14">
        <v>7486</v>
      </c>
      <c r="G298" s="14">
        <v>6262</v>
      </c>
      <c r="H298" s="13">
        <v>7212</v>
      </c>
      <c r="I298" s="14">
        <v>6288</v>
      </c>
      <c r="J298" s="16">
        <v>7425</v>
      </c>
      <c r="K298" s="14">
        <v>8327</v>
      </c>
      <c r="L298" s="16">
        <v>7268</v>
      </c>
      <c r="M298" s="14">
        <v>8877</v>
      </c>
      <c r="N298" s="39">
        <v>88029</v>
      </c>
    </row>
    <row r="299" spans="1:14" ht="13.5">
      <c r="A299" s="12" t="s">
        <v>43</v>
      </c>
      <c r="B299" s="14">
        <v>7000.1639999999998</v>
      </c>
      <c r="C299" s="14">
        <v>6930.3940000000002</v>
      </c>
      <c r="D299" s="14">
        <v>7861.9129999999996</v>
      </c>
      <c r="E299" s="14">
        <v>7745.4260000000004</v>
      </c>
      <c r="F299" s="14">
        <v>8427.125</v>
      </c>
      <c r="G299" s="14">
        <v>6395.5190000000002</v>
      </c>
      <c r="H299" s="13">
        <v>5909.6549999999997</v>
      </c>
      <c r="I299" s="14">
        <v>6451.5020000000004</v>
      </c>
      <c r="J299" s="16">
        <v>7345.4170000000004</v>
      </c>
      <c r="K299" s="14">
        <v>8410.2289999999994</v>
      </c>
      <c r="L299" s="16">
        <v>7887.0150000000003</v>
      </c>
      <c r="M299" s="14">
        <v>9517.3320000000003</v>
      </c>
      <c r="N299" s="39">
        <v>89881.691000000006</v>
      </c>
    </row>
    <row r="300" spans="1:14" ht="13.5">
      <c r="A300" s="12" t="s">
        <v>44</v>
      </c>
      <c r="B300" s="34">
        <v>7490.4849999999997</v>
      </c>
      <c r="C300" s="34">
        <v>6939.701</v>
      </c>
      <c r="D300" s="34">
        <v>8086.2250000000004</v>
      </c>
      <c r="E300" s="34">
        <v>7622.3540000000003</v>
      </c>
      <c r="F300" s="34">
        <v>8525.7019999999993</v>
      </c>
      <c r="G300" s="34">
        <v>6312.4179999999997</v>
      </c>
      <c r="H300" s="34">
        <v>5514.1559999999999</v>
      </c>
      <c r="I300" s="34">
        <v>5487.75</v>
      </c>
      <c r="J300" s="34">
        <v>7081.7079999999996</v>
      </c>
      <c r="K300" s="34">
        <v>8110.3050000000003</v>
      </c>
      <c r="L300" s="34">
        <v>6989.1390000000001</v>
      </c>
      <c r="M300" s="34">
        <v>8398.3919999999998</v>
      </c>
      <c r="N300" s="34">
        <v>86558.335000000006</v>
      </c>
    </row>
    <row r="301" spans="1:14" ht="13.5">
      <c r="A301" s="12" t="s">
        <v>45</v>
      </c>
      <c r="B301" s="34">
        <v>6616.8190000000004</v>
      </c>
      <c r="C301" s="34">
        <v>6408.0550000000003</v>
      </c>
      <c r="D301" s="34">
        <v>6777.03</v>
      </c>
      <c r="E301" s="34">
        <v>7711.6710000000003</v>
      </c>
      <c r="F301" s="34">
        <v>8729.6769999999997</v>
      </c>
      <c r="G301" s="34">
        <v>7043.8969999999999</v>
      </c>
      <c r="H301" s="34">
        <v>6144.5940000000001</v>
      </c>
      <c r="I301" s="34">
        <v>6614.31</v>
      </c>
      <c r="J301" s="34">
        <v>7373.5309999999999</v>
      </c>
      <c r="K301" s="34">
        <v>8064.8140000000003</v>
      </c>
      <c r="L301" s="34">
        <v>7713.35</v>
      </c>
      <c r="M301" s="34">
        <v>8685.107</v>
      </c>
      <c r="N301" s="34">
        <v>87882.854999999996</v>
      </c>
    </row>
    <row r="302" spans="1:14" ht="13.5">
      <c r="A302" s="12" t="s">
        <v>46</v>
      </c>
      <c r="B302" s="34">
        <v>6743.89</v>
      </c>
      <c r="C302" s="34">
        <v>6934.69</v>
      </c>
      <c r="D302" s="34">
        <v>7187.299</v>
      </c>
      <c r="E302" s="34">
        <v>6537.6940000000004</v>
      </c>
      <c r="F302" s="34">
        <v>8894.1029999999992</v>
      </c>
      <c r="G302" s="34">
        <v>6380.63</v>
      </c>
      <c r="H302" s="34">
        <v>6291.277</v>
      </c>
      <c r="I302" s="34">
        <v>7098.3490000000002</v>
      </c>
      <c r="J302" s="34">
        <v>6932.826</v>
      </c>
      <c r="K302" s="34">
        <v>8766.6380000000008</v>
      </c>
      <c r="L302" s="34">
        <v>7763.3609999999999</v>
      </c>
      <c r="M302" s="34">
        <v>8863.68</v>
      </c>
      <c r="N302" s="34">
        <v>88394.437000000005</v>
      </c>
    </row>
    <row r="303" spans="1:14" ht="13.5">
      <c r="A303" s="12" t="s">
        <v>47</v>
      </c>
      <c r="B303" s="35">
        <v>6306751</v>
      </c>
      <c r="C303" s="35">
        <v>6328698</v>
      </c>
      <c r="D303" s="35">
        <v>6785429</v>
      </c>
      <c r="E303" s="35">
        <v>8188891</v>
      </c>
      <c r="F303" s="35">
        <v>8380480</v>
      </c>
      <c r="G303" s="35">
        <v>6453038</v>
      </c>
      <c r="H303" s="35">
        <v>6753234</v>
      </c>
      <c r="I303" s="35">
        <v>6269096</v>
      </c>
      <c r="J303" s="35">
        <v>7560828</v>
      </c>
      <c r="K303" s="35">
        <v>8738499</v>
      </c>
      <c r="L303" s="35">
        <v>6843220</v>
      </c>
      <c r="M303" s="34">
        <v>8551</v>
      </c>
      <c r="N303" s="35">
        <v>87159000</v>
      </c>
    </row>
    <row r="304" spans="1:14" ht="13.5">
      <c r="A304" s="12" t="s">
        <v>48</v>
      </c>
      <c r="B304" s="35">
        <v>6557359</v>
      </c>
      <c r="C304" s="35">
        <v>6039513</v>
      </c>
      <c r="D304" s="35">
        <v>7326492</v>
      </c>
      <c r="E304" s="35">
        <v>8650391</v>
      </c>
      <c r="F304" s="35">
        <v>7960583</v>
      </c>
      <c r="G304" s="35">
        <v>6678216</v>
      </c>
      <c r="H304" s="35">
        <v>6895318</v>
      </c>
      <c r="I304" s="35">
        <v>6874587</v>
      </c>
      <c r="J304" s="35">
        <v>8455108</v>
      </c>
      <c r="K304" s="35">
        <v>9275675</v>
      </c>
      <c r="L304" s="35">
        <v>7883071</v>
      </c>
      <c r="M304" s="35">
        <v>9786070</v>
      </c>
      <c r="N304" s="35">
        <v>92382383</v>
      </c>
    </row>
    <row r="305" spans="1:14" ht="13.5">
      <c r="A305" s="12" t="s">
        <v>49</v>
      </c>
      <c r="B305" s="35">
        <v>7144278</v>
      </c>
      <c r="C305" s="35">
        <v>6656567</v>
      </c>
      <c r="D305" s="35">
        <v>7397131</v>
      </c>
      <c r="E305" s="35">
        <v>7725692</v>
      </c>
      <c r="F305" s="35">
        <v>7480839</v>
      </c>
      <c r="G305" s="35">
        <v>7103123</v>
      </c>
      <c r="H305" s="35">
        <v>6843226</v>
      </c>
      <c r="I305" s="35">
        <v>6635423</v>
      </c>
      <c r="J305" s="35">
        <v>7847235</v>
      </c>
      <c r="K305" s="35">
        <v>9124692</v>
      </c>
      <c r="L305" s="35">
        <v>7686365</v>
      </c>
      <c r="M305" s="35">
        <v>9960458</v>
      </c>
      <c r="N305" s="35">
        <v>91605029</v>
      </c>
    </row>
    <row r="306" spans="1:14" ht="13.5">
      <c r="A306" s="21" t="s">
        <v>58</v>
      </c>
      <c r="B306" s="36">
        <v>7426625</v>
      </c>
      <c r="C306" s="36">
        <v>7165577</v>
      </c>
      <c r="D306" s="36">
        <v>7774361</v>
      </c>
      <c r="E306" s="36">
        <v>7313100</v>
      </c>
      <c r="F306" s="36">
        <v>8804145</v>
      </c>
      <c r="G306" s="36">
        <v>7489519</v>
      </c>
      <c r="H306" s="36">
        <v>6132877</v>
      </c>
      <c r="I306" s="36">
        <v>6700241</v>
      </c>
      <c r="J306" s="36">
        <v>6359158</v>
      </c>
      <c r="K306" s="36">
        <v>7839344</v>
      </c>
      <c r="L306" s="36">
        <v>6913535</v>
      </c>
      <c r="M306" s="36">
        <v>8472373</v>
      </c>
      <c r="N306" s="36">
        <v>88390855</v>
      </c>
    </row>
    <row r="308" spans="1:14" ht="13.5">
      <c r="A308" s="3" t="s">
        <v>74</v>
      </c>
      <c r="B308" s="27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4"/>
      <c r="N308" s="5" t="s">
        <v>60</v>
      </c>
    </row>
    <row r="309" spans="1:14" ht="13.5">
      <c r="A309" s="29" t="s">
        <v>3</v>
      </c>
      <c r="B309" s="7" t="s">
        <v>4</v>
      </c>
      <c r="C309" s="7" t="s">
        <v>5</v>
      </c>
      <c r="D309" s="7" t="s">
        <v>6</v>
      </c>
      <c r="E309" s="7" t="s">
        <v>7</v>
      </c>
      <c r="F309" s="7" t="s">
        <v>8</v>
      </c>
      <c r="G309" s="7" t="s">
        <v>9</v>
      </c>
      <c r="H309" s="7" t="s">
        <v>10</v>
      </c>
      <c r="I309" s="7" t="s">
        <v>11</v>
      </c>
      <c r="J309" s="7" t="s">
        <v>12</v>
      </c>
      <c r="K309" s="7" t="s">
        <v>13</v>
      </c>
      <c r="L309" s="7" t="s">
        <v>14</v>
      </c>
      <c r="M309" s="7" t="s">
        <v>15</v>
      </c>
      <c r="N309" s="38" t="s">
        <v>16</v>
      </c>
    </row>
    <row r="310" spans="1:14" ht="13.5">
      <c r="A310" s="30" t="s">
        <v>54</v>
      </c>
      <c r="B310" s="10">
        <v>54</v>
      </c>
      <c r="C310" s="10">
        <v>58</v>
      </c>
      <c r="D310" s="10">
        <v>135</v>
      </c>
      <c r="E310" s="10">
        <v>290</v>
      </c>
      <c r="F310" s="10">
        <v>1319</v>
      </c>
      <c r="G310" s="10">
        <v>5302</v>
      </c>
      <c r="H310" s="10">
        <v>3475</v>
      </c>
      <c r="I310" s="10">
        <v>3293</v>
      </c>
      <c r="J310" s="10">
        <v>3030</v>
      </c>
      <c r="K310" s="10">
        <v>1296</v>
      </c>
      <c r="L310" s="10">
        <v>329</v>
      </c>
      <c r="M310" s="10">
        <v>482</v>
      </c>
      <c r="N310" s="11">
        <f>SUM(B310:M310)</f>
        <v>19063</v>
      </c>
    </row>
    <row r="311" spans="1:14" ht="13.5">
      <c r="A311" s="31" t="s">
        <v>18</v>
      </c>
      <c r="B311" s="10">
        <v>198</v>
      </c>
      <c r="C311" s="10">
        <v>127</v>
      </c>
      <c r="D311" s="10">
        <v>191</v>
      </c>
      <c r="E311" s="10">
        <v>382</v>
      </c>
      <c r="F311" s="10">
        <v>1727</v>
      </c>
      <c r="G311" s="10">
        <v>4293</v>
      </c>
      <c r="H311" s="10">
        <v>3253</v>
      </c>
      <c r="I311" s="10">
        <v>3884</v>
      </c>
      <c r="J311" s="10">
        <v>3473</v>
      </c>
      <c r="K311" s="10">
        <v>1456</v>
      </c>
      <c r="L311" s="10">
        <v>296</v>
      </c>
      <c r="M311" s="10">
        <v>349</v>
      </c>
      <c r="N311" s="11">
        <f>SUM(B311:M311)</f>
        <v>19629</v>
      </c>
    </row>
    <row r="312" spans="1:14" ht="13.5">
      <c r="A312" s="31" t="s">
        <v>19</v>
      </c>
      <c r="B312" s="10">
        <v>302</v>
      </c>
      <c r="C312" s="10">
        <v>623</v>
      </c>
      <c r="D312" s="10">
        <v>881</v>
      </c>
      <c r="E312" s="10">
        <v>707</v>
      </c>
      <c r="F312" s="10">
        <v>2103</v>
      </c>
      <c r="G312" s="10">
        <v>3628</v>
      </c>
      <c r="H312" s="10">
        <v>3885</v>
      </c>
      <c r="I312" s="10">
        <v>3911</v>
      </c>
      <c r="J312" s="10">
        <v>3120</v>
      </c>
      <c r="K312" s="10">
        <v>2039</v>
      </c>
      <c r="L312" s="10">
        <v>997</v>
      </c>
      <c r="M312" s="10">
        <v>850</v>
      </c>
      <c r="N312" s="11">
        <f>SUM(B312:M312)</f>
        <v>23046</v>
      </c>
    </row>
    <row r="313" spans="1:14" ht="13.5">
      <c r="A313" s="31" t="s">
        <v>20</v>
      </c>
      <c r="B313" s="10">
        <v>1317</v>
      </c>
      <c r="C313" s="10">
        <v>1728</v>
      </c>
      <c r="D313" s="10">
        <v>2023</v>
      </c>
      <c r="E313" s="10">
        <v>2066</v>
      </c>
      <c r="F313" s="10">
        <v>3153</v>
      </c>
      <c r="G313" s="10">
        <v>4557</v>
      </c>
      <c r="H313" s="10">
        <v>3471</v>
      </c>
      <c r="I313" s="10">
        <v>3411</v>
      </c>
      <c r="J313" s="10">
        <v>3846</v>
      </c>
      <c r="K313" s="10">
        <v>2966</v>
      </c>
      <c r="L313" s="10">
        <v>1686</v>
      </c>
      <c r="M313" s="10">
        <v>2187</v>
      </c>
      <c r="N313" s="11">
        <f>SUM(B313:M313)</f>
        <v>32411</v>
      </c>
    </row>
    <row r="314" spans="1:14" ht="13.5">
      <c r="A314" s="31" t="s">
        <v>21</v>
      </c>
      <c r="B314" s="10">
        <v>1854</v>
      </c>
      <c r="C314" s="10">
        <v>2791</v>
      </c>
      <c r="D314" s="10">
        <v>2663</v>
      </c>
      <c r="E314" s="10">
        <v>2374</v>
      </c>
      <c r="F314" s="10">
        <v>3330</v>
      </c>
      <c r="G314" s="10">
        <v>4432</v>
      </c>
      <c r="H314" s="10">
        <v>3908</v>
      </c>
      <c r="I314" s="10">
        <v>4174</v>
      </c>
      <c r="J314" s="10">
        <v>3990</v>
      </c>
      <c r="K314" s="10">
        <v>2444</v>
      </c>
      <c r="L314" s="10">
        <v>2252</v>
      </c>
      <c r="M314" s="10">
        <v>2498</v>
      </c>
      <c r="N314" s="11">
        <v>36709</v>
      </c>
    </row>
    <row r="315" spans="1:14" ht="13.5">
      <c r="A315" s="31" t="s">
        <v>22</v>
      </c>
      <c r="B315" s="10">
        <v>2076</v>
      </c>
      <c r="C315" s="10">
        <v>3469</v>
      </c>
      <c r="D315" s="10">
        <v>3700</v>
      </c>
      <c r="E315" s="10">
        <v>2740</v>
      </c>
      <c r="F315" s="10">
        <v>2787</v>
      </c>
      <c r="G315" s="10">
        <v>4256</v>
      </c>
      <c r="H315" s="10">
        <v>3825</v>
      </c>
      <c r="I315" s="10">
        <v>3905</v>
      </c>
      <c r="J315" s="10">
        <v>4222</v>
      </c>
      <c r="K315" s="10">
        <v>3524</v>
      </c>
      <c r="L315" s="10">
        <v>3476</v>
      </c>
      <c r="M315" s="10">
        <v>4030</v>
      </c>
      <c r="N315" s="11">
        <v>42011</v>
      </c>
    </row>
    <row r="316" spans="1:14" ht="13.5">
      <c r="A316" s="31" t="s">
        <v>23</v>
      </c>
      <c r="B316" s="10">
        <v>2764</v>
      </c>
      <c r="C316" s="10">
        <v>3402</v>
      </c>
      <c r="D316" s="10">
        <v>4216</v>
      </c>
      <c r="E316" s="10">
        <v>2556</v>
      </c>
      <c r="F316" s="10">
        <v>3788</v>
      </c>
      <c r="G316" s="10">
        <v>4359</v>
      </c>
      <c r="H316" s="10">
        <v>3754</v>
      </c>
      <c r="I316" s="10">
        <v>3805</v>
      </c>
      <c r="J316" s="10">
        <v>4238</v>
      </c>
      <c r="K316" s="10">
        <v>3663</v>
      </c>
      <c r="L316" s="10">
        <v>2679</v>
      </c>
      <c r="M316" s="10">
        <v>3229</v>
      </c>
      <c r="N316" s="11">
        <v>42452</v>
      </c>
    </row>
    <row r="317" spans="1:14" ht="13.5">
      <c r="A317" s="31" t="s">
        <v>24</v>
      </c>
      <c r="B317" s="10">
        <v>1958</v>
      </c>
      <c r="C317" s="10">
        <v>3245</v>
      </c>
      <c r="D317" s="10">
        <v>4103</v>
      </c>
      <c r="E317" s="10">
        <v>3445</v>
      </c>
      <c r="F317" s="10">
        <v>4103</v>
      </c>
      <c r="G317" s="10">
        <v>4258</v>
      </c>
      <c r="H317" s="10">
        <v>3695</v>
      </c>
      <c r="I317" s="10">
        <v>3893</v>
      </c>
      <c r="J317" s="10">
        <v>3991</v>
      </c>
      <c r="K317" s="10">
        <v>3343</v>
      </c>
      <c r="L317" s="10">
        <v>2135</v>
      </c>
      <c r="M317" s="10">
        <v>2371</v>
      </c>
      <c r="N317" s="11">
        <f>SUM(B317:M317)</f>
        <v>40540</v>
      </c>
    </row>
    <row r="318" spans="1:14" ht="13.5">
      <c r="A318" s="31" t="s">
        <v>25</v>
      </c>
      <c r="B318" s="10">
        <v>1461</v>
      </c>
      <c r="C318" s="10">
        <v>2637</v>
      </c>
      <c r="D318" s="10">
        <v>3018</v>
      </c>
      <c r="E318" s="10">
        <v>2975</v>
      </c>
      <c r="F318" s="10">
        <v>2795</v>
      </c>
      <c r="G318" s="10">
        <v>3373</v>
      </c>
      <c r="H318" s="10">
        <v>3600</v>
      </c>
      <c r="I318" s="10">
        <v>3527</v>
      </c>
      <c r="J318" s="10">
        <v>4292</v>
      </c>
      <c r="K318" s="10">
        <v>4412</v>
      </c>
      <c r="L318" s="10">
        <v>3497</v>
      </c>
      <c r="M318" s="10">
        <v>3347</v>
      </c>
      <c r="N318" s="11">
        <v>38933</v>
      </c>
    </row>
    <row r="319" spans="1:14" ht="13.5">
      <c r="A319" s="31" t="s">
        <v>26</v>
      </c>
      <c r="B319" s="10">
        <v>2179</v>
      </c>
      <c r="C319" s="10">
        <v>3403</v>
      </c>
      <c r="D319" s="10">
        <v>4361</v>
      </c>
      <c r="E319" s="10">
        <v>4033</v>
      </c>
      <c r="F319" s="10">
        <v>4142</v>
      </c>
      <c r="G319" s="10">
        <v>4341</v>
      </c>
      <c r="H319" s="10">
        <v>3736</v>
      </c>
      <c r="I319" s="10">
        <v>3244</v>
      </c>
      <c r="J319" s="10">
        <v>4557</v>
      </c>
      <c r="K319" s="10">
        <v>3886</v>
      </c>
      <c r="L319" s="10">
        <v>3239</v>
      </c>
      <c r="M319" s="10">
        <v>3078</v>
      </c>
      <c r="N319" s="11">
        <f>SUM(B319:M319)</f>
        <v>44199</v>
      </c>
    </row>
    <row r="320" spans="1:14" ht="13.5">
      <c r="A320" s="30" t="s">
        <v>27</v>
      </c>
      <c r="B320" s="10">
        <v>2007</v>
      </c>
      <c r="C320" s="10">
        <v>3296</v>
      </c>
      <c r="D320" s="10">
        <v>4630</v>
      </c>
      <c r="E320" s="10">
        <v>3838</v>
      </c>
      <c r="F320" s="10">
        <v>3192</v>
      </c>
      <c r="G320" s="10">
        <v>4245</v>
      </c>
      <c r="H320" s="10">
        <v>3805</v>
      </c>
      <c r="I320" s="10">
        <v>3175</v>
      </c>
      <c r="J320" s="10">
        <v>4470</v>
      </c>
      <c r="K320" s="10">
        <v>3995</v>
      </c>
      <c r="L320" s="10">
        <v>3453</v>
      </c>
      <c r="M320" s="10">
        <v>3315</v>
      </c>
      <c r="N320" s="11">
        <v>43422</v>
      </c>
    </row>
    <row r="321" spans="1:14" ht="13.5">
      <c r="A321" s="30" t="s">
        <v>28</v>
      </c>
      <c r="B321" s="10">
        <v>2781</v>
      </c>
      <c r="C321" s="10">
        <v>4173</v>
      </c>
      <c r="D321" s="10">
        <v>4374</v>
      </c>
      <c r="E321" s="10">
        <v>4258</v>
      </c>
      <c r="F321" s="10">
        <v>4514</v>
      </c>
      <c r="G321" s="10">
        <v>4736</v>
      </c>
      <c r="H321" s="10">
        <v>3634</v>
      </c>
      <c r="I321" s="10">
        <v>4101</v>
      </c>
      <c r="J321" s="10">
        <v>4042</v>
      </c>
      <c r="K321" s="10">
        <v>3724</v>
      </c>
      <c r="L321" s="10">
        <v>2809</v>
      </c>
      <c r="M321" s="10">
        <v>3505</v>
      </c>
      <c r="N321" s="11">
        <v>46650</v>
      </c>
    </row>
    <row r="322" spans="1:14" ht="13.5">
      <c r="A322" s="30" t="s">
        <v>29</v>
      </c>
      <c r="B322" s="10">
        <v>2079.127</v>
      </c>
      <c r="C322" s="10">
        <v>3353.7840000000001</v>
      </c>
      <c r="D322" s="10">
        <v>4785.99</v>
      </c>
      <c r="E322" s="10">
        <v>4425.5510000000004</v>
      </c>
      <c r="F322" s="10">
        <v>3687.0250000000001</v>
      </c>
      <c r="G322" s="10">
        <v>3680.4189999999999</v>
      </c>
      <c r="H322" s="10">
        <v>3158.3560000000002</v>
      </c>
      <c r="I322" s="10">
        <v>3946.2359999999999</v>
      </c>
      <c r="J322" s="10">
        <v>4587.6909999999998</v>
      </c>
      <c r="K322" s="10">
        <v>3518.9839999999999</v>
      </c>
      <c r="L322" s="10">
        <v>2816.5360000000001</v>
      </c>
      <c r="M322" s="10">
        <v>3576.6990000000001</v>
      </c>
      <c r="N322" s="11">
        <f t="shared" ref="N322:N327" si="3">SUM(B322:M322)</f>
        <v>43616.398000000001</v>
      </c>
    </row>
    <row r="323" spans="1:14" ht="13.5">
      <c r="A323" s="30" t="s">
        <v>30</v>
      </c>
      <c r="B323" s="10">
        <v>3611.6550000000002</v>
      </c>
      <c r="C323" s="10">
        <v>4853.8670000000002</v>
      </c>
      <c r="D323" s="10">
        <v>4269.13</v>
      </c>
      <c r="E323" s="10">
        <v>3699.0520000000001</v>
      </c>
      <c r="F323" s="10">
        <v>3173.24</v>
      </c>
      <c r="G323" s="10">
        <v>3718.1619999999998</v>
      </c>
      <c r="H323" s="10">
        <v>3590.1010000000001</v>
      </c>
      <c r="I323" s="10">
        <v>3980.2649999999999</v>
      </c>
      <c r="J323" s="10">
        <v>4150.1679999999997</v>
      </c>
      <c r="K323" s="10">
        <v>3656.2469999999998</v>
      </c>
      <c r="L323" s="10">
        <v>3330.4029999999998</v>
      </c>
      <c r="M323" s="10">
        <v>3921.6210000000001</v>
      </c>
      <c r="N323" s="11">
        <f t="shared" si="3"/>
        <v>45953.911</v>
      </c>
    </row>
    <row r="324" spans="1:14" ht="13.5">
      <c r="A324" s="30" t="s">
        <v>31</v>
      </c>
      <c r="B324" s="10">
        <v>2652.7950000000001</v>
      </c>
      <c r="C324" s="10">
        <v>3374.68</v>
      </c>
      <c r="D324" s="10">
        <v>4019.5309999999999</v>
      </c>
      <c r="E324" s="10">
        <v>4321.5600000000004</v>
      </c>
      <c r="F324" s="10">
        <v>4635.192</v>
      </c>
      <c r="G324" s="10">
        <v>4461.0079999999998</v>
      </c>
      <c r="H324" s="10">
        <v>3627.7820000000002</v>
      </c>
      <c r="I324" s="10">
        <v>3932.7240000000002</v>
      </c>
      <c r="J324" s="10">
        <v>4274.8810000000003</v>
      </c>
      <c r="K324" s="10">
        <v>3399.1619999999998</v>
      </c>
      <c r="L324" s="10">
        <v>2664.4760000000001</v>
      </c>
      <c r="M324" s="10">
        <v>3697.047</v>
      </c>
      <c r="N324" s="11">
        <f t="shared" si="3"/>
        <v>45060.838000000003</v>
      </c>
    </row>
    <row r="325" spans="1:14" ht="13.5">
      <c r="A325" s="30" t="s">
        <v>32</v>
      </c>
      <c r="B325" s="10">
        <v>2710.1610000000001</v>
      </c>
      <c r="C325" s="10">
        <v>3430.8850000000002</v>
      </c>
      <c r="D325" s="10">
        <v>4089.902</v>
      </c>
      <c r="E325" s="10">
        <v>3991.1570000000002</v>
      </c>
      <c r="F325" s="10">
        <v>4253.1019999999999</v>
      </c>
      <c r="G325" s="10">
        <v>4174.0870000000004</v>
      </c>
      <c r="H325" s="10">
        <v>3280.828</v>
      </c>
      <c r="I325" s="10">
        <v>4037.0940000000001</v>
      </c>
      <c r="J325" s="10">
        <v>4197.6570000000002</v>
      </c>
      <c r="K325" s="10">
        <v>4162.4440000000004</v>
      </c>
      <c r="L325" s="10">
        <v>2715.2930000000001</v>
      </c>
      <c r="M325" s="10">
        <v>3463.6469999999999</v>
      </c>
      <c r="N325" s="11">
        <f t="shared" si="3"/>
        <v>44506.256999999998</v>
      </c>
    </row>
    <row r="326" spans="1:14" ht="13.5">
      <c r="A326" s="30" t="s">
        <v>33</v>
      </c>
      <c r="B326" s="10">
        <v>3156.8919999999998</v>
      </c>
      <c r="C326" s="10">
        <v>4633.5</v>
      </c>
      <c r="D326" s="10">
        <v>4864.6610000000001</v>
      </c>
      <c r="E326" s="10">
        <v>4371.2129999999997</v>
      </c>
      <c r="F326" s="10">
        <v>3546.299</v>
      </c>
      <c r="G326" s="10">
        <v>4054.8429999999998</v>
      </c>
      <c r="H326" s="10">
        <v>3863.9760000000001</v>
      </c>
      <c r="I326" s="10">
        <v>4076.8969999999999</v>
      </c>
      <c r="J326" s="10">
        <v>4605.549</v>
      </c>
      <c r="K326" s="10">
        <v>4721.3620000000001</v>
      </c>
      <c r="L326" s="10">
        <v>3643.299</v>
      </c>
      <c r="M326" s="10">
        <v>4484.0820000000003</v>
      </c>
      <c r="N326" s="11">
        <f t="shared" si="3"/>
        <v>50022.573000000004</v>
      </c>
    </row>
    <row r="327" spans="1:14" ht="13.5">
      <c r="A327" s="30" t="s">
        <v>34</v>
      </c>
      <c r="B327" s="10">
        <v>2785</v>
      </c>
      <c r="C327" s="10">
        <v>4267</v>
      </c>
      <c r="D327" s="10">
        <v>3981</v>
      </c>
      <c r="E327" s="10">
        <v>3614</v>
      </c>
      <c r="F327" s="10">
        <v>3939</v>
      </c>
      <c r="G327" s="10">
        <v>4185</v>
      </c>
      <c r="H327" s="10">
        <v>3636</v>
      </c>
      <c r="I327" s="10">
        <v>4247</v>
      </c>
      <c r="J327" s="10">
        <v>4617</v>
      </c>
      <c r="K327" s="10">
        <v>3910</v>
      </c>
      <c r="L327" s="10">
        <v>3423</v>
      </c>
      <c r="M327" s="10">
        <v>3073</v>
      </c>
      <c r="N327" s="11">
        <f t="shared" si="3"/>
        <v>45677</v>
      </c>
    </row>
    <row r="328" spans="1:14" ht="13.5">
      <c r="A328" s="30" t="s">
        <v>35</v>
      </c>
      <c r="B328" s="10">
        <v>2245</v>
      </c>
      <c r="C328" s="10">
        <v>3594</v>
      </c>
      <c r="D328" s="10">
        <v>4307</v>
      </c>
      <c r="E328" s="10">
        <v>3988</v>
      </c>
      <c r="F328" s="10">
        <v>3687</v>
      </c>
      <c r="G328" s="10">
        <v>4053</v>
      </c>
      <c r="H328" s="10">
        <v>3685</v>
      </c>
      <c r="I328" s="10">
        <v>3532</v>
      </c>
      <c r="J328" s="10">
        <v>3746</v>
      </c>
      <c r="K328" s="10">
        <v>3573</v>
      </c>
      <c r="L328" s="10">
        <v>2207</v>
      </c>
      <c r="M328" s="10">
        <v>3579</v>
      </c>
      <c r="N328" s="11">
        <f>SUM(B328:M328)-3</f>
        <v>42193</v>
      </c>
    </row>
    <row r="329" spans="1:14" ht="13.5">
      <c r="A329" s="30" t="s">
        <v>36</v>
      </c>
      <c r="B329" s="10">
        <v>2425</v>
      </c>
      <c r="C329" s="10">
        <v>3448</v>
      </c>
      <c r="D329" s="10">
        <v>3325</v>
      </c>
      <c r="E329" s="10">
        <v>3166</v>
      </c>
      <c r="F329" s="10">
        <v>3653</v>
      </c>
      <c r="G329" s="10">
        <v>4114</v>
      </c>
      <c r="H329" s="10">
        <v>3293</v>
      </c>
      <c r="I329" s="10">
        <v>3180</v>
      </c>
      <c r="J329" s="10">
        <v>4004</v>
      </c>
      <c r="K329" s="10">
        <v>3436</v>
      </c>
      <c r="L329" s="10">
        <v>3145</v>
      </c>
      <c r="M329" s="10">
        <v>3599</v>
      </c>
      <c r="N329" s="11">
        <f>SUM(B329:M329)+2</f>
        <v>40790</v>
      </c>
    </row>
    <row r="330" spans="1:14" ht="13.5">
      <c r="A330" s="30" t="s">
        <v>56</v>
      </c>
      <c r="B330" s="10">
        <v>2514.5949999999998</v>
      </c>
      <c r="C330" s="10">
        <v>3944.3139999999999</v>
      </c>
      <c r="D330" s="10">
        <v>3621.2170000000001</v>
      </c>
      <c r="E330" s="10">
        <v>3493.0129999999999</v>
      </c>
      <c r="F330" s="10">
        <v>3811.5459999999998</v>
      </c>
      <c r="G330" s="10">
        <v>3745.8310000000001</v>
      </c>
      <c r="H330" s="10">
        <v>3279.2649999999999</v>
      </c>
      <c r="I330" s="10">
        <v>3828.6970000000001</v>
      </c>
      <c r="J330" s="10">
        <v>3955.2959999999998</v>
      </c>
      <c r="K330" s="10">
        <v>4520.9470000000001</v>
      </c>
      <c r="L330" s="10">
        <v>3266.2109999999998</v>
      </c>
      <c r="M330" s="10">
        <v>3960.8989999999999</v>
      </c>
      <c r="N330" s="11">
        <v>43941.830999999998</v>
      </c>
    </row>
    <row r="331" spans="1:14" ht="13.5">
      <c r="A331" s="12" t="s">
        <v>57</v>
      </c>
      <c r="B331" s="10">
        <v>2258</v>
      </c>
      <c r="C331" s="10">
        <v>3399</v>
      </c>
      <c r="D331" s="10">
        <v>3324</v>
      </c>
      <c r="E331" s="10">
        <v>3004</v>
      </c>
      <c r="F331" s="10">
        <v>2196</v>
      </c>
      <c r="G331" s="10">
        <v>2907</v>
      </c>
      <c r="H331" s="10">
        <v>3172</v>
      </c>
      <c r="I331" s="10">
        <v>3732</v>
      </c>
      <c r="J331" s="10">
        <v>4502</v>
      </c>
      <c r="K331" s="10">
        <v>4216</v>
      </c>
      <c r="L331" s="10">
        <v>2721</v>
      </c>
      <c r="M331" s="10">
        <v>2920</v>
      </c>
      <c r="N331" s="11">
        <f>SUM(B331:M331)</f>
        <v>38351</v>
      </c>
    </row>
    <row r="332" spans="1:14" ht="13.5">
      <c r="A332" s="12" t="s">
        <v>39</v>
      </c>
      <c r="B332" s="10">
        <v>2557</v>
      </c>
      <c r="C332" s="10">
        <v>3354</v>
      </c>
      <c r="D332" s="10">
        <v>4083</v>
      </c>
      <c r="E332" s="10">
        <v>3624</v>
      </c>
      <c r="F332" s="10">
        <v>3505</v>
      </c>
      <c r="G332" s="10">
        <v>3460</v>
      </c>
      <c r="H332" s="10">
        <v>3025</v>
      </c>
      <c r="I332" s="10">
        <v>3558</v>
      </c>
      <c r="J332" s="10">
        <v>4464</v>
      </c>
      <c r="K332" s="10">
        <v>4456</v>
      </c>
      <c r="L332" s="10">
        <v>3808</v>
      </c>
      <c r="M332" s="10">
        <v>3861</v>
      </c>
      <c r="N332" s="11">
        <v>43755</v>
      </c>
    </row>
    <row r="333" spans="1:14" ht="13.5">
      <c r="A333" s="12" t="s">
        <v>40</v>
      </c>
      <c r="B333" s="13">
        <v>2343</v>
      </c>
      <c r="C333" s="13">
        <v>2904</v>
      </c>
      <c r="D333" s="13">
        <v>3756</v>
      </c>
      <c r="E333" s="13">
        <v>2529</v>
      </c>
      <c r="F333" s="13">
        <v>2515</v>
      </c>
      <c r="G333" s="14">
        <v>2760</v>
      </c>
      <c r="H333" s="11">
        <v>2726</v>
      </c>
      <c r="I333" s="11">
        <v>3203</v>
      </c>
      <c r="J333" s="11">
        <v>4516</v>
      </c>
      <c r="K333" s="11">
        <v>4156</v>
      </c>
      <c r="L333" s="11">
        <v>3082</v>
      </c>
      <c r="M333" s="11">
        <v>3701</v>
      </c>
      <c r="N333" s="33">
        <v>38191</v>
      </c>
    </row>
    <row r="334" spans="1:14" ht="13.5">
      <c r="A334" s="15" t="s">
        <v>41</v>
      </c>
      <c r="B334" s="14">
        <v>2616</v>
      </c>
      <c r="C334" s="14">
        <v>3664</v>
      </c>
      <c r="D334" s="14">
        <v>3900</v>
      </c>
      <c r="E334" s="14">
        <v>3406</v>
      </c>
      <c r="F334" s="14">
        <v>3464</v>
      </c>
      <c r="G334" s="14">
        <v>3251</v>
      </c>
      <c r="H334" s="14">
        <v>3168</v>
      </c>
      <c r="I334" s="14">
        <v>3384</v>
      </c>
      <c r="J334" s="14">
        <v>4247</v>
      </c>
      <c r="K334" s="14">
        <v>3908</v>
      </c>
      <c r="L334" s="14">
        <v>2423</v>
      </c>
      <c r="M334" s="14">
        <v>3316</v>
      </c>
      <c r="N334" s="39">
        <v>40747</v>
      </c>
    </row>
    <row r="335" spans="1:14" ht="13.5">
      <c r="A335" s="12" t="s">
        <v>42</v>
      </c>
      <c r="B335" s="14">
        <v>2336</v>
      </c>
      <c r="C335" s="14">
        <v>3935</v>
      </c>
      <c r="D335" s="14">
        <v>4094</v>
      </c>
      <c r="E335" s="14">
        <v>3524</v>
      </c>
      <c r="F335" s="14">
        <v>2594</v>
      </c>
      <c r="G335" s="14">
        <v>3293</v>
      </c>
      <c r="H335" s="13">
        <v>2880</v>
      </c>
      <c r="I335" s="14">
        <v>3457</v>
      </c>
      <c r="J335" s="16">
        <v>4268</v>
      </c>
      <c r="K335" s="14">
        <v>4494</v>
      </c>
      <c r="L335" s="16">
        <v>3131</v>
      </c>
      <c r="M335" s="14">
        <v>3661</v>
      </c>
      <c r="N335" s="39">
        <v>41669</v>
      </c>
    </row>
    <row r="336" spans="1:14" ht="13.5">
      <c r="A336" s="12" t="s">
        <v>43</v>
      </c>
      <c r="B336" s="14">
        <v>2814.2440000000001</v>
      </c>
      <c r="C336" s="14">
        <v>3451.1210000000001</v>
      </c>
      <c r="D336" s="14">
        <v>3713.5070000000001</v>
      </c>
      <c r="E336" s="14">
        <v>3415.998</v>
      </c>
      <c r="F336" s="14">
        <v>3409.0059999999999</v>
      </c>
      <c r="G336" s="14">
        <v>3209.4850000000001</v>
      </c>
      <c r="H336" s="14">
        <v>2804.9340000000002</v>
      </c>
      <c r="I336" s="14">
        <v>2913.6950000000002</v>
      </c>
      <c r="J336" s="14">
        <v>3797.26</v>
      </c>
      <c r="K336" s="14">
        <v>3811.6979999999999</v>
      </c>
      <c r="L336" s="14">
        <v>2787.23</v>
      </c>
      <c r="M336" s="14">
        <v>4067.8780000000002</v>
      </c>
      <c r="N336" s="39">
        <v>40196.055999999997</v>
      </c>
    </row>
    <row r="337" spans="1:14" ht="13.5">
      <c r="A337" s="12" t="s">
        <v>44</v>
      </c>
      <c r="B337" s="14">
        <v>2492.1979999999999</v>
      </c>
      <c r="C337" s="14">
        <v>2792.116</v>
      </c>
      <c r="D337" s="14">
        <v>3886.6089999999999</v>
      </c>
      <c r="E337" s="14">
        <v>3394.45</v>
      </c>
      <c r="F337" s="14">
        <v>2878.95</v>
      </c>
      <c r="G337" s="14">
        <v>2627.4879999999998</v>
      </c>
      <c r="H337" s="14">
        <v>3021.7930000000001</v>
      </c>
      <c r="I337" s="14">
        <v>3409.768</v>
      </c>
      <c r="J337" s="14">
        <v>4315.5959999999995</v>
      </c>
      <c r="K337" s="14">
        <v>3613.4769999999999</v>
      </c>
      <c r="L337" s="14">
        <v>3156.884</v>
      </c>
      <c r="M337" s="14">
        <v>3574.2179999999998</v>
      </c>
      <c r="N337" s="39">
        <v>39163.546999999999</v>
      </c>
    </row>
    <row r="338" spans="1:14" ht="13.5">
      <c r="A338" s="12" t="s">
        <v>45</v>
      </c>
      <c r="B338" s="14">
        <v>2700.2809999999999</v>
      </c>
      <c r="C338" s="14">
        <v>3546.0520000000001</v>
      </c>
      <c r="D338" s="14">
        <v>3845.9119999999998</v>
      </c>
      <c r="E338" s="14">
        <v>3264.9780000000001</v>
      </c>
      <c r="F338" s="14">
        <v>2786.4580000000001</v>
      </c>
      <c r="G338" s="14">
        <v>2999.5219999999999</v>
      </c>
      <c r="H338" s="14">
        <v>2608.3249999999998</v>
      </c>
      <c r="I338" s="14">
        <v>2957.7190000000001</v>
      </c>
      <c r="J338" s="14">
        <v>4024.5219999999999</v>
      </c>
      <c r="K338" s="14">
        <v>3932.971</v>
      </c>
      <c r="L338" s="14">
        <v>3475.6039999999998</v>
      </c>
      <c r="M338" s="14">
        <v>3887.2939999999999</v>
      </c>
      <c r="N338" s="39">
        <v>40029.637999999999</v>
      </c>
    </row>
    <row r="339" spans="1:14" ht="13.5">
      <c r="A339" s="12" t="s">
        <v>46</v>
      </c>
      <c r="B339" s="14">
        <v>2796.6610000000001</v>
      </c>
      <c r="C339" s="14">
        <v>3732.9479999999999</v>
      </c>
      <c r="D339" s="14">
        <v>3881.7759999999998</v>
      </c>
      <c r="E339" s="14">
        <v>2864.2570000000001</v>
      </c>
      <c r="F339" s="14">
        <v>2880.7620000000002</v>
      </c>
      <c r="G339" s="14">
        <v>3600.1439999999998</v>
      </c>
      <c r="H339" s="14">
        <v>2991.4459999999999</v>
      </c>
      <c r="I339" s="14">
        <v>3037.3470000000002</v>
      </c>
      <c r="J339" s="14">
        <v>3820.9319999999998</v>
      </c>
      <c r="K339" s="14">
        <v>4601.6409999999996</v>
      </c>
      <c r="L339" s="14">
        <v>4057.2130000000002</v>
      </c>
      <c r="M339" s="14">
        <v>4077.7330000000002</v>
      </c>
      <c r="N339" s="39">
        <v>42342.86</v>
      </c>
    </row>
    <row r="340" spans="1:14" ht="13.5">
      <c r="A340" s="12" t="s">
        <v>47</v>
      </c>
      <c r="B340" s="19">
        <v>2555690</v>
      </c>
      <c r="C340" s="19">
        <v>2445447</v>
      </c>
      <c r="D340" s="19">
        <v>2861929</v>
      </c>
      <c r="E340" s="19">
        <v>3096686</v>
      </c>
      <c r="F340" s="19">
        <v>2824737</v>
      </c>
      <c r="G340" s="19">
        <v>3246773</v>
      </c>
      <c r="H340" s="19">
        <v>2855409</v>
      </c>
      <c r="I340" s="19">
        <v>2888578</v>
      </c>
      <c r="J340" s="19">
        <v>4260315</v>
      </c>
      <c r="K340" s="19">
        <v>4011007</v>
      </c>
      <c r="L340" s="19">
        <v>3035810</v>
      </c>
      <c r="M340" s="14">
        <v>2848</v>
      </c>
      <c r="N340" s="47">
        <v>36931000</v>
      </c>
    </row>
    <row r="341" spans="1:14" ht="13.5">
      <c r="A341" s="12" t="s">
        <v>48</v>
      </c>
      <c r="B341" s="19">
        <v>2462233</v>
      </c>
      <c r="C341" s="19">
        <v>2708637</v>
      </c>
      <c r="D341" s="19">
        <v>2574474</v>
      </c>
      <c r="E341" s="19">
        <v>2627384</v>
      </c>
      <c r="F341" s="19">
        <v>2489497</v>
      </c>
      <c r="G341" s="19">
        <v>2892877</v>
      </c>
      <c r="H341" s="19">
        <v>2689684</v>
      </c>
      <c r="I341" s="19">
        <v>3016899</v>
      </c>
      <c r="J341" s="19">
        <v>4215697</v>
      </c>
      <c r="K341" s="19">
        <v>3171519</v>
      </c>
      <c r="L341" s="19">
        <v>2265891</v>
      </c>
      <c r="M341" s="19">
        <v>2395666</v>
      </c>
      <c r="N341" s="47">
        <v>33510458</v>
      </c>
    </row>
    <row r="342" spans="1:14" ht="13.5">
      <c r="A342" s="12" t="s">
        <v>49</v>
      </c>
      <c r="B342" s="19">
        <v>2123872</v>
      </c>
      <c r="C342" s="19">
        <v>2430008</v>
      </c>
      <c r="D342" s="19">
        <v>2817556</v>
      </c>
      <c r="E342" s="19">
        <v>2933258</v>
      </c>
      <c r="F342" s="19">
        <v>2294608</v>
      </c>
      <c r="G342" s="19">
        <v>3100926</v>
      </c>
      <c r="H342" s="19">
        <v>2683071</v>
      </c>
      <c r="I342" s="19">
        <v>2471634</v>
      </c>
      <c r="J342" s="19">
        <v>3418807</v>
      </c>
      <c r="K342" s="19">
        <v>3936697</v>
      </c>
      <c r="L342" s="19">
        <v>2939383</v>
      </c>
      <c r="M342" s="19">
        <v>3357449</v>
      </c>
      <c r="N342" s="47">
        <v>34507269</v>
      </c>
    </row>
    <row r="343" spans="1:14" ht="13.5">
      <c r="A343" s="21" t="s">
        <v>58</v>
      </c>
      <c r="B343" s="22">
        <v>2535424</v>
      </c>
      <c r="C343" s="22">
        <v>2729013</v>
      </c>
      <c r="D343" s="22">
        <v>3140190</v>
      </c>
      <c r="E343" s="22">
        <v>3080849</v>
      </c>
      <c r="F343" s="22">
        <v>2659808</v>
      </c>
      <c r="G343" s="22">
        <v>3320800</v>
      </c>
      <c r="H343" s="22">
        <v>2700131</v>
      </c>
      <c r="I343" s="22">
        <v>2529120</v>
      </c>
      <c r="J343" s="22">
        <v>3235213</v>
      </c>
      <c r="K343" s="22">
        <v>3538341</v>
      </c>
      <c r="L343" s="22">
        <v>2258878</v>
      </c>
      <c r="M343" s="22">
        <v>2739889</v>
      </c>
      <c r="N343" s="48">
        <v>34467656</v>
      </c>
    </row>
    <row r="344" spans="1:14" ht="13.5">
      <c r="A344" s="2" t="s">
        <v>51</v>
      </c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</row>
    <row r="345" spans="1:14" ht="13.5">
      <c r="A345" s="2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</row>
    <row r="346" spans="1:14" ht="13.5">
      <c r="A346" s="42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</row>
    <row r="347" spans="1:14" ht="13.5">
      <c r="A347" s="26" t="s">
        <v>75</v>
      </c>
      <c r="B347" s="27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4"/>
      <c r="N347" s="5" t="s">
        <v>60</v>
      </c>
    </row>
    <row r="348" spans="1:14" ht="13.5">
      <c r="A348" s="29" t="s">
        <v>3</v>
      </c>
      <c r="B348" s="7" t="s">
        <v>4</v>
      </c>
      <c r="C348" s="7" t="s">
        <v>5</v>
      </c>
      <c r="D348" s="7" t="s">
        <v>6</v>
      </c>
      <c r="E348" s="7" t="s">
        <v>7</v>
      </c>
      <c r="F348" s="7" t="s">
        <v>8</v>
      </c>
      <c r="G348" s="7" t="s">
        <v>9</v>
      </c>
      <c r="H348" s="7" t="s">
        <v>10</v>
      </c>
      <c r="I348" s="7" t="s">
        <v>11</v>
      </c>
      <c r="J348" s="7" t="s">
        <v>12</v>
      </c>
      <c r="K348" s="7" t="s">
        <v>13</v>
      </c>
      <c r="L348" s="7" t="s">
        <v>14</v>
      </c>
      <c r="M348" s="7" t="s">
        <v>15</v>
      </c>
      <c r="N348" s="38" t="s">
        <v>16</v>
      </c>
    </row>
    <row r="349" spans="1:14" ht="13.5">
      <c r="A349" s="30" t="s">
        <v>54</v>
      </c>
      <c r="B349" s="10">
        <v>3663</v>
      </c>
      <c r="C349" s="10">
        <v>3887</v>
      </c>
      <c r="D349" s="10">
        <v>3874</v>
      </c>
      <c r="E349" s="10">
        <v>4325</v>
      </c>
      <c r="F349" s="10">
        <v>2511</v>
      </c>
      <c r="G349" s="10">
        <v>786</v>
      </c>
      <c r="H349" s="10">
        <v>101</v>
      </c>
      <c r="I349" s="10">
        <v>115</v>
      </c>
      <c r="J349" s="10">
        <v>839</v>
      </c>
      <c r="K349" s="10">
        <v>2919</v>
      </c>
      <c r="L349" s="10">
        <v>5007</v>
      </c>
      <c r="M349" s="10">
        <v>4867</v>
      </c>
      <c r="N349" s="11">
        <v>32892</v>
      </c>
    </row>
    <row r="350" spans="1:14" ht="13.5">
      <c r="A350" s="31" t="s">
        <v>18</v>
      </c>
      <c r="B350" s="10">
        <v>3299</v>
      </c>
      <c r="C350" s="10">
        <v>3657</v>
      </c>
      <c r="D350" s="10">
        <v>3803</v>
      </c>
      <c r="E350" s="10">
        <v>3312</v>
      </c>
      <c r="F350" s="10">
        <v>2375</v>
      </c>
      <c r="G350" s="10">
        <v>1104</v>
      </c>
      <c r="H350" s="10">
        <v>327</v>
      </c>
      <c r="I350" s="10">
        <v>195</v>
      </c>
      <c r="J350" s="10">
        <v>901</v>
      </c>
      <c r="K350" s="10">
        <v>1518</v>
      </c>
      <c r="L350" s="10">
        <v>4240</v>
      </c>
      <c r="M350" s="10">
        <v>4554</v>
      </c>
      <c r="N350" s="11">
        <v>29284</v>
      </c>
    </row>
    <row r="351" spans="1:14" ht="13.5">
      <c r="A351" s="31" t="s">
        <v>19</v>
      </c>
      <c r="B351" s="10">
        <v>3038</v>
      </c>
      <c r="C351" s="10">
        <v>3258</v>
      </c>
      <c r="D351" s="10">
        <v>3726</v>
      </c>
      <c r="E351" s="10">
        <v>3632</v>
      </c>
      <c r="F351" s="10">
        <v>2768</v>
      </c>
      <c r="G351" s="10">
        <v>1449</v>
      </c>
      <c r="H351" s="10">
        <v>946</v>
      </c>
      <c r="I351" s="10">
        <v>886</v>
      </c>
      <c r="J351" s="10">
        <v>1357</v>
      </c>
      <c r="K351" s="10">
        <v>3639</v>
      </c>
      <c r="L351" s="10">
        <v>3246</v>
      </c>
      <c r="M351" s="10">
        <v>4346</v>
      </c>
      <c r="N351" s="11">
        <f>SUM(B351:M351)</f>
        <v>32291</v>
      </c>
    </row>
    <row r="352" spans="1:14" ht="13.5">
      <c r="A352" s="31" t="s">
        <v>20</v>
      </c>
      <c r="B352" s="10">
        <v>2940</v>
      </c>
      <c r="C352" s="10">
        <v>3784</v>
      </c>
      <c r="D352" s="10">
        <v>3279</v>
      </c>
      <c r="E352" s="10">
        <v>2375</v>
      </c>
      <c r="F352" s="10">
        <v>2606</v>
      </c>
      <c r="G352" s="10">
        <v>2064</v>
      </c>
      <c r="H352" s="10">
        <v>1255</v>
      </c>
      <c r="I352" s="10">
        <v>911</v>
      </c>
      <c r="J352" s="10">
        <v>1554</v>
      </c>
      <c r="K352" s="10">
        <v>3164</v>
      </c>
      <c r="L352" s="10">
        <v>4108</v>
      </c>
      <c r="M352" s="10">
        <v>3843</v>
      </c>
      <c r="N352" s="11">
        <v>31884</v>
      </c>
    </row>
    <row r="353" spans="1:14" ht="13.5">
      <c r="A353" s="31" t="s">
        <v>21</v>
      </c>
      <c r="B353" s="10">
        <v>3581</v>
      </c>
      <c r="C353" s="10">
        <v>3707</v>
      </c>
      <c r="D353" s="10">
        <v>3241</v>
      </c>
      <c r="E353" s="10">
        <v>2208</v>
      </c>
      <c r="F353" s="10">
        <v>1832</v>
      </c>
      <c r="G353" s="10">
        <v>1802</v>
      </c>
      <c r="H353" s="10">
        <v>1502</v>
      </c>
      <c r="I353" s="10">
        <v>1143</v>
      </c>
      <c r="J353" s="10">
        <v>1907</v>
      </c>
      <c r="K353" s="10">
        <v>3634</v>
      </c>
      <c r="L353" s="10">
        <v>3615</v>
      </c>
      <c r="M353" s="10">
        <v>3641</v>
      </c>
      <c r="N353" s="11">
        <v>31814</v>
      </c>
    </row>
    <row r="354" spans="1:14" ht="13.5">
      <c r="A354" s="31" t="s">
        <v>22</v>
      </c>
      <c r="B354" s="10">
        <v>3396</v>
      </c>
      <c r="C354" s="10">
        <v>3048</v>
      </c>
      <c r="D354" s="10">
        <v>3186</v>
      </c>
      <c r="E354" s="10">
        <v>2874</v>
      </c>
      <c r="F354" s="10">
        <v>2245</v>
      </c>
      <c r="G354" s="10">
        <v>1891</v>
      </c>
      <c r="H354" s="10">
        <v>1481</v>
      </c>
      <c r="I354" s="10">
        <v>1552</v>
      </c>
      <c r="J354" s="10">
        <v>1503</v>
      </c>
      <c r="K354" s="10">
        <v>1869</v>
      </c>
      <c r="L354" s="10">
        <v>2272</v>
      </c>
      <c r="M354" s="10">
        <v>3076</v>
      </c>
      <c r="N354" s="11">
        <v>28394</v>
      </c>
    </row>
    <row r="355" spans="1:14" ht="13.5">
      <c r="A355" s="31" t="s">
        <v>23</v>
      </c>
      <c r="B355" s="10">
        <v>3379</v>
      </c>
      <c r="C355" s="10">
        <v>3326</v>
      </c>
      <c r="D355" s="10">
        <v>3068</v>
      </c>
      <c r="E355" s="10">
        <v>2317</v>
      </c>
      <c r="F355" s="10">
        <v>2157</v>
      </c>
      <c r="G355" s="10">
        <v>2147</v>
      </c>
      <c r="H355" s="10">
        <v>1735</v>
      </c>
      <c r="I355" s="10">
        <v>1304</v>
      </c>
      <c r="J355" s="10">
        <v>1544</v>
      </c>
      <c r="K355" s="10">
        <v>2860</v>
      </c>
      <c r="L355" s="10">
        <v>3602</v>
      </c>
      <c r="M355" s="10">
        <v>3268</v>
      </c>
      <c r="N355" s="11">
        <v>30706</v>
      </c>
    </row>
    <row r="356" spans="1:14" ht="13.5">
      <c r="A356" s="31" t="s">
        <v>24</v>
      </c>
      <c r="B356" s="10">
        <v>2524</v>
      </c>
      <c r="C356" s="10">
        <v>2943</v>
      </c>
      <c r="D356" s="10">
        <v>2676</v>
      </c>
      <c r="E356" s="10">
        <v>2298</v>
      </c>
      <c r="F356" s="10">
        <v>2349</v>
      </c>
      <c r="G356" s="10">
        <v>1957</v>
      </c>
      <c r="H356" s="10">
        <v>1483</v>
      </c>
      <c r="I356" s="10">
        <v>1175</v>
      </c>
      <c r="J356" s="10">
        <v>1621</v>
      </c>
      <c r="K356" s="10">
        <v>2399</v>
      </c>
      <c r="L356" s="10">
        <v>3525</v>
      </c>
      <c r="M356" s="10">
        <v>3219</v>
      </c>
      <c r="N356" s="11">
        <v>28167</v>
      </c>
    </row>
    <row r="357" spans="1:14" ht="13.5">
      <c r="A357" s="31" t="s">
        <v>25</v>
      </c>
      <c r="B357" s="10">
        <v>2420</v>
      </c>
      <c r="C357" s="10">
        <v>2689</v>
      </c>
      <c r="D357" s="10">
        <v>2786</v>
      </c>
      <c r="E357" s="10">
        <v>2413</v>
      </c>
      <c r="F357" s="10">
        <v>2277</v>
      </c>
      <c r="G357" s="10">
        <v>1809</v>
      </c>
      <c r="H357" s="10">
        <v>1435</v>
      </c>
      <c r="I357" s="10">
        <v>1431</v>
      </c>
      <c r="J357" s="10">
        <v>1474</v>
      </c>
      <c r="K357" s="10">
        <v>1436</v>
      </c>
      <c r="L357" s="10">
        <v>2005</v>
      </c>
      <c r="M357" s="10">
        <v>3113</v>
      </c>
      <c r="N357" s="11">
        <v>25286</v>
      </c>
    </row>
    <row r="358" spans="1:14" ht="13.5">
      <c r="A358" s="31" t="s">
        <v>26</v>
      </c>
      <c r="B358" s="10">
        <v>3003</v>
      </c>
      <c r="C358" s="10">
        <v>3328</v>
      </c>
      <c r="D358" s="10">
        <v>2764</v>
      </c>
      <c r="E358" s="10">
        <v>2071</v>
      </c>
      <c r="F358" s="10">
        <v>2110</v>
      </c>
      <c r="G358" s="10">
        <v>2023</v>
      </c>
      <c r="H358" s="10">
        <v>1898</v>
      </c>
      <c r="I358" s="10">
        <v>1270</v>
      </c>
      <c r="J358" s="10">
        <v>1898</v>
      </c>
      <c r="K358" s="10">
        <v>2486</v>
      </c>
      <c r="L358" s="10">
        <v>3016</v>
      </c>
      <c r="M358" s="10">
        <v>3201</v>
      </c>
      <c r="N358" s="11">
        <f>SUM(B358:M358)</f>
        <v>29068</v>
      </c>
    </row>
    <row r="359" spans="1:14" ht="13.5">
      <c r="A359" s="30" t="s">
        <v>27</v>
      </c>
      <c r="B359" s="10">
        <v>2555</v>
      </c>
      <c r="C359" s="10">
        <v>3272</v>
      </c>
      <c r="D359" s="10">
        <v>2969</v>
      </c>
      <c r="E359" s="10">
        <v>2592</v>
      </c>
      <c r="F359" s="10">
        <v>2399</v>
      </c>
      <c r="G359" s="10">
        <v>1953</v>
      </c>
      <c r="H359" s="10">
        <v>1743</v>
      </c>
      <c r="I359" s="10">
        <v>1451</v>
      </c>
      <c r="J359" s="10">
        <v>1678</v>
      </c>
      <c r="K359" s="10">
        <v>2965</v>
      </c>
      <c r="L359" s="10">
        <v>3294</v>
      </c>
      <c r="M359" s="10">
        <v>2864</v>
      </c>
      <c r="N359" s="11">
        <v>29736</v>
      </c>
    </row>
    <row r="360" spans="1:14" ht="13.5">
      <c r="A360" s="30" t="s">
        <v>28</v>
      </c>
      <c r="B360" s="10">
        <v>2233</v>
      </c>
      <c r="C360" s="10">
        <v>2479</v>
      </c>
      <c r="D360" s="10">
        <v>2652</v>
      </c>
      <c r="E360" s="10">
        <v>2539</v>
      </c>
      <c r="F360" s="10">
        <v>1979</v>
      </c>
      <c r="G360" s="10">
        <v>1747</v>
      </c>
      <c r="H360" s="10">
        <v>1397</v>
      </c>
      <c r="I360" s="10">
        <v>936</v>
      </c>
      <c r="J360" s="10">
        <v>1416</v>
      </c>
      <c r="K360" s="10">
        <v>1957</v>
      </c>
      <c r="L360" s="10">
        <v>3076</v>
      </c>
      <c r="M360" s="10">
        <v>2965</v>
      </c>
      <c r="N360" s="11">
        <v>25377</v>
      </c>
    </row>
    <row r="361" spans="1:14" ht="13.5">
      <c r="A361" s="30" t="s">
        <v>29</v>
      </c>
      <c r="B361" s="10">
        <v>2507.1509999999998</v>
      </c>
      <c r="C361" s="10">
        <v>2792.6039999999998</v>
      </c>
      <c r="D361" s="10">
        <v>2602.6329999999998</v>
      </c>
      <c r="E361" s="10">
        <v>1985.1669999999999</v>
      </c>
      <c r="F361" s="10">
        <v>1845.91</v>
      </c>
      <c r="G361" s="10">
        <v>1683.3969999999999</v>
      </c>
      <c r="H361" s="10">
        <v>1364.15</v>
      </c>
      <c r="I361" s="10">
        <v>986.44799999999998</v>
      </c>
      <c r="J361" s="10">
        <v>1501.5619999999999</v>
      </c>
      <c r="K361" s="10">
        <v>2565.1080000000002</v>
      </c>
      <c r="L361" s="10">
        <v>2539.2469999999998</v>
      </c>
      <c r="M361" s="10">
        <v>2460.038</v>
      </c>
      <c r="N361" s="11">
        <f t="shared" ref="N361:N367" si="4">SUM(B361:M361)</f>
        <v>24833.414999999997</v>
      </c>
    </row>
    <row r="362" spans="1:14" ht="13.5">
      <c r="A362" s="30" t="s">
        <v>30</v>
      </c>
      <c r="B362" s="10">
        <v>2297.1709999999998</v>
      </c>
      <c r="C362" s="10">
        <v>2196.2640000000001</v>
      </c>
      <c r="D362" s="10">
        <v>2454.8870000000002</v>
      </c>
      <c r="E362" s="10">
        <v>1859.1790000000001</v>
      </c>
      <c r="F362" s="10">
        <v>1986.2329999999999</v>
      </c>
      <c r="G362" s="10">
        <v>1730.0619999999999</v>
      </c>
      <c r="H362" s="10">
        <v>1301.173</v>
      </c>
      <c r="I362" s="10">
        <v>1299.4359999999999</v>
      </c>
      <c r="J362" s="10">
        <v>1670.7090000000001</v>
      </c>
      <c r="K362" s="10">
        <v>2315.1709999999998</v>
      </c>
      <c r="L362" s="10">
        <v>2713.12</v>
      </c>
      <c r="M362" s="10">
        <v>2713.1660000000002</v>
      </c>
      <c r="N362" s="11">
        <f t="shared" si="4"/>
        <v>24536.571</v>
      </c>
    </row>
    <row r="363" spans="1:14" ht="13.5">
      <c r="A363" s="30" t="s">
        <v>31</v>
      </c>
      <c r="B363" s="10">
        <v>2476.0500000000002</v>
      </c>
      <c r="C363" s="10">
        <v>2521.808</v>
      </c>
      <c r="D363" s="10">
        <v>2212.2399999999998</v>
      </c>
      <c r="E363" s="10">
        <v>1689.395</v>
      </c>
      <c r="F363" s="10">
        <v>1594.4069999999999</v>
      </c>
      <c r="G363" s="10">
        <v>1583.057</v>
      </c>
      <c r="H363" s="10">
        <v>1333.72</v>
      </c>
      <c r="I363" s="10">
        <v>1036.2919999999999</v>
      </c>
      <c r="J363" s="10">
        <v>1489.202</v>
      </c>
      <c r="K363" s="10">
        <v>2497.712</v>
      </c>
      <c r="L363" s="10">
        <v>2523.7350000000001</v>
      </c>
      <c r="M363" s="10">
        <v>2526.7950000000001</v>
      </c>
      <c r="N363" s="11">
        <f t="shared" si="4"/>
        <v>23484.413</v>
      </c>
    </row>
    <row r="364" spans="1:14" ht="13.5">
      <c r="A364" s="12" t="s">
        <v>32</v>
      </c>
      <c r="B364" s="10">
        <v>1454.2080000000001</v>
      </c>
      <c r="C364" s="10">
        <v>1821.91</v>
      </c>
      <c r="D364" s="10">
        <v>1922.5219999999999</v>
      </c>
      <c r="E364" s="10">
        <v>1813.287</v>
      </c>
      <c r="F364" s="10">
        <v>1748.9380000000001</v>
      </c>
      <c r="G364" s="10">
        <v>1617.3879999999999</v>
      </c>
      <c r="H364" s="10">
        <v>1429.5530000000001</v>
      </c>
      <c r="I364" s="10">
        <v>1086.8019999999999</v>
      </c>
      <c r="J364" s="10">
        <v>1332.3789999999999</v>
      </c>
      <c r="K364" s="10">
        <v>1508.1959999999999</v>
      </c>
      <c r="L364" s="10">
        <v>2109.7739999999999</v>
      </c>
      <c r="M364" s="10">
        <v>2747.5059999999999</v>
      </c>
      <c r="N364" s="11">
        <f t="shared" si="4"/>
        <v>20592.463000000003</v>
      </c>
    </row>
    <row r="365" spans="1:14" ht="13.5">
      <c r="A365" s="12" t="s">
        <v>33</v>
      </c>
      <c r="B365" s="10">
        <v>2234.268</v>
      </c>
      <c r="C365" s="10">
        <v>2411.4360000000001</v>
      </c>
      <c r="D365" s="10">
        <v>2230.3180000000002</v>
      </c>
      <c r="E365" s="10">
        <v>1564.463</v>
      </c>
      <c r="F365" s="10">
        <v>1714.307</v>
      </c>
      <c r="G365" s="10">
        <v>1545.557</v>
      </c>
      <c r="H365" s="10">
        <v>1196.588</v>
      </c>
      <c r="I365" s="10">
        <v>785.34</v>
      </c>
      <c r="J365" s="10">
        <v>1119.905</v>
      </c>
      <c r="K365" s="10">
        <v>1990.7729999999999</v>
      </c>
      <c r="L365" s="10">
        <v>2580.3069999999998</v>
      </c>
      <c r="M365" s="10">
        <v>2413.799</v>
      </c>
      <c r="N365" s="11">
        <f t="shared" si="4"/>
        <v>21787.061000000002</v>
      </c>
    </row>
    <row r="366" spans="1:14" ht="13.5">
      <c r="A366" s="12" t="s">
        <v>34</v>
      </c>
      <c r="B366" s="10">
        <v>2608</v>
      </c>
      <c r="C366" s="10">
        <v>2231</v>
      </c>
      <c r="D366" s="10">
        <v>2115</v>
      </c>
      <c r="E366" s="10">
        <v>1747</v>
      </c>
      <c r="F366" s="10">
        <v>1723</v>
      </c>
      <c r="G366" s="10">
        <v>1448</v>
      </c>
      <c r="H366" s="10">
        <v>1161</v>
      </c>
      <c r="I366" s="10">
        <v>979</v>
      </c>
      <c r="J366" s="10">
        <v>1179</v>
      </c>
      <c r="K366" s="10">
        <v>2060</v>
      </c>
      <c r="L366" s="10">
        <v>2280</v>
      </c>
      <c r="M366" s="10">
        <v>2267</v>
      </c>
      <c r="N366" s="11">
        <f t="shared" si="4"/>
        <v>21798</v>
      </c>
    </row>
    <row r="367" spans="1:14" ht="13.5">
      <c r="A367" s="12" t="s">
        <v>35</v>
      </c>
      <c r="B367" s="10">
        <v>1879</v>
      </c>
      <c r="C367" s="10">
        <v>2302</v>
      </c>
      <c r="D367" s="10">
        <v>2553</v>
      </c>
      <c r="E367" s="10">
        <v>1526</v>
      </c>
      <c r="F367" s="10">
        <v>1856</v>
      </c>
      <c r="G367" s="10">
        <v>1637</v>
      </c>
      <c r="H367" s="10">
        <v>1102</v>
      </c>
      <c r="I367" s="10">
        <v>1093</v>
      </c>
      <c r="J367" s="10">
        <v>1202</v>
      </c>
      <c r="K367" s="10">
        <v>2116</v>
      </c>
      <c r="L367" s="10">
        <v>2547</v>
      </c>
      <c r="M367" s="10">
        <v>2472</v>
      </c>
      <c r="N367" s="11">
        <f t="shared" si="4"/>
        <v>22285</v>
      </c>
    </row>
    <row r="368" spans="1:14" ht="13.5">
      <c r="A368" s="12" t="s">
        <v>36</v>
      </c>
      <c r="B368" s="10">
        <v>2409</v>
      </c>
      <c r="C368" s="10">
        <v>2357</v>
      </c>
      <c r="D368" s="10">
        <v>1884</v>
      </c>
      <c r="E368" s="10">
        <v>1597</v>
      </c>
      <c r="F368" s="10">
        <v>1723</v>
      </c>
      <c r="G368" s="10">
        <v>1658</v>
      </c>
      <c r="H368" s="10">
        <v>1238</v>
      </c>
      <c r="I368" s="10">
        <v>897</v>
      </c>
      <c r="J368" s="10">
        <v>1314</v>
      </c>
      <c r="K368" s="10">
        <v>2258</v>
      </c>
      <c r="L368" s="10">
        <v>2025</v>
      </c>
      <c r="M368" s="10">
        <v>2068</v>
      </c>
      <c r="N368" s="11">
        <f>SUM(B368:M368)+1</f>
        <v>21429</v>
      </c>
    </row>
    <row r="369" spans="1:14" ht="13.5">
      <c r="A369" s="12" t="s">
        <v>56</v>
      </c>
      <c r="B369" s="10">
        <v>2124.098</v>
      </c>
      <c r="C369" s="10">
        <v>2608.136</v>
      </c>
      <c r="D369" s="10">
        <v>2038.4359999999999</v>
      </c>
      <c r="E369" s="10">
        <v>1713.692</v>
      </c>
      <c r="F369" s="10">
        <v>1828.1120000000001</v>
      </c>
      <c r="G369" s="10">
        <v>1513.8219999999999</v>
      </c>
      <c r="H369" s="10">
        <v>1240.6310000000001</v>
      </c>
      <c r="I369" s="10">
        <v>1084.164</v>
      </c>
      <c r="J369" s="10">
        <v>1284.393</v>
      </c>
      <c r="K369" s="10">
        <v>2143.7190000000001</v>
      </c>
      <c r="L369" s="10">
        <v>2274.1570000000002</v>
      </c>
      <c r="M369" s="10">
        <v>2004.405</v>
      </c>
      <c r="N369" s="11">
        <v>21857.764999999999</v>
      </c>
    </row>
    <row r="370" spans="1:14" ht="13.5">
      <c r="A370" s="12" t="s">
        <v>57</v>
      </c>
      <c r="B370" s="10">
        <v>1882</v>
      </c>
      <c r="C370" s="10">
        <v>1898</v>
      </c>
      <c r="D370" s="10">
        <v>1654</v>
      </c>
      <c r="E370" s="10">
        <v>1650</v>
      </c>
      <c r="F370" s="10">
        <v>1582</v>
      </c>
      <c r="G370" s="10">
        <v>1467</v>
      </c>
      <c r="H370" s="10">
        <v>1131</v>
      </c>
      <c r="I370" s="10">
        <v>871</v>
      </c>
      <c r="J370" s="10">
        <v>1364</v>
      </c>
      <c r="K370" s="10">
        <v>1156</v>
      </c>
      <c r="L370" s="10">
        <v>1504</v>
      </c>
      <c r="M370" s="10">
        <v>2004</v>
      </c>
      <c r="N370" s="11">
        <f>SUM(B370:M370)</f>
        <v>18163</v>
      </c>
    </row>
    <row r="371" spans="1:14" ht="13.5">
      <c r="A371" s="12" t="s">
        <v>39</v>
      </c>
      <c r="B371" s="10">
        <v>1675</v>
      </c>
      <c r="C371" s="10">
        <v>2020</v>
      </c>
      <c r="D371" s="10">
        <v>1977</v>
      </c>
      <c r="E371" s="10">
        <v>1608</v>
      </c>
      <c r="F371" s="10">
        <v>1524</v>
      </c>
      <c r="G371" s="10">
        <v>1580</v>
      </c>
      <c r="H371" s="10">
        <v>1072</v>
      </c>
      <c r="I371" s="10">
        <v>926</v>
      </c>
      <c r="J371" s="10">
        <v>1128</v>
      </c>
      <c r="K371" s="10">
        <v>1938</v>
      </c>
      <c r="L371" s="10">
        <v>2211</v>
      </c>
      <c r="M371" s="10">
        <v>1956</v>
      </c>
      <c r="N371" s="11">
        <v>19615</v>
      </c>
    </row>
    <row r="372" spans="1:14" ht="13.5">
      <c r="A372" s="12" t="s">
        <v>40</v>
      </c>
      <c r="B372" s="13">
        <v>1764</v>
      </c>
      <c r="C372" s="13">
        <v>2394</v>
      </c>
      <c r="D372" s="13">
        <v>1988</v>
      </c>
      <c r="E372" s="13">
        <v>1408</v>
      </c>
      <c r="F372" s="13">
        <v>1845</v>
      </c>
      <c r="G372" s="14">
        <v>1545</v>
      </c>
      <c r="H372" s="11">
        <v>1068</v>
      </c>
      <c r="I372" s="11">
        <v>955</v>
      </c>
      <c r="J372" s="11">
        <v>1154</v>
      </c>
      <c r="K372" s="11">
        <v>1854</v>
      </c>
      <c r="L372" s="11">
        <v>2048</v>
      </c>
      <c r="M372" s="11">
        <v>2061</v>
      </c>
      <c r="N372" s="33">
        <v>20084</v>
      </c>
    </row>
    <row r="373" spans="1:14" ht="13.5">
      <c r="A373" s="15" t="s">
        <v>41</v>
      </c>
      <c r="B373" s="14">
        <v>1979</v>
      </c>
      <c r="C373" s="14">
        <v>1900</v>
      </c>
      <c r="D373" s="14">
        <v>1611</v>
      </c>
      <c r="E373" s="14">
        <v>1405</v>
      </c>
      <c r="F373" s="14">
        <v>1548</v>
      </c>
      <c r="G373" s="14">
        <v>1626</v>
      </c>
      <c r="H373" s="14">
        <v>1049</v>
      </c>
      <c r="I373" s="14">
        <v>890</v>
      </c>
      <c r="J373" s="14">
        <v>1015</v>
      </c>
      <c r="K373" s="14">
        <v>1706</v>
      </c>
      <c r="L373" s="14">
        <v>2074</v>
      </c>
      <c r="M373" s="14">
        <v>2032</v>
      </c>
      <c r="N373" s="39">
        <v>18836</v>
      </c>
    </row>
    <row r="374" spans="1:14" ht="13.5">
      <c r="A374" s="12" t="s">
        <v>42</v>
      </c>
      <c r="B374" s="14">
        <v>1932</v>
      </c>
      <c r="C374" s="14">
        <v>1852</v>
      </c>
      <c r="D374" s="14">
        <v>1912</v>
      </c>
      <c r="E374" s="14">
        <v>1287</v>
      </c>
      <c r="F374" s="14">
        <v>1727</v>
      </c>
      <c r="G374" s="14">
        <v>1616</v>
      </c>
      <c r="H374" s="13">
        <v>1189</v>
      </c>
      <c r="I374" s="14">
        <v>839</v>
      </c>
      <c r="J374" s="16">
        <v>1126</v>
      </c>
      <c r="K374" s="14">
        <v>1792</v>
      </c>
      <c r="L374" s="16">
        <v>1745</v>
      </c>
      <c r="M374" s="14">
        <v>2043</v>
      </c>
      <c r="N374" s="39">
        <v>19060</v>
      </c>
    </row>
    <row r="375" spans="1:14" ht="13.5">
      <c r="A375" s="12" t="s">
        <v>43</v>
      </c>
      <c r="B375" s="14">
        <v>1904.971</v>
      </c>
      <c r="C375" s="14">
        <v>1899.799</v>
      </c>
      <c r="D375" s="14">
        <v>1498.0609999999999</v>
      </c>
      <c r="E375" s="14">
        <v>1427.1</v>
      </c>
      <c r="F375" s="14">
        <v>1536.0440000000001</v>
      </c>
      <c r="G375" s="14">
        <v>1680.19</v>
      </c>
      <c r="H375" s="14">
        <v>1244.6569999999999</v>
      </c>
      <c r="I375" s="14">
        <v>965.52</v>
      </c>
      <c r="J375" s="14">
        <v>1436.8489999999999</v>
      </c>
      <c r="K375" s="14">
        <v>1596.653</v>
      </c>
      <c r="L375" s="14">
        <v>1771.134</v>
      </c>
      <c r="M375" s="14">
        <v>1898.529</v>
      </c>
      <c r="N375" s="39">
        <v>18859.507000000001</v>
      </c>
    </row>
    <row r="376" spans="1:14" ht="13.5">
      <c r="A376" s="12" t="s">
        <v>44</v>
      </c>
      <c r="B376" s="34">
        <v>1720.9110000000001</v>
      </c>
      <c r="C376" s="34">
        <v>1756.1410000000001</v>
      </c>
      <c r="D376" s="34">
        <v>1619.1410000000001</v>
      </c>
      <c r="E376" s="34">
        <v>1318.85</v>
      </c>
      <c r="F376" s="34">
        <v>1703.73</v>
      </c>
      <c r="G376" s="34">
        <v>1672.5250000000001</v>
      </c>
      <c r="H376" s="34">
        <v>944.99099999999999</v>
      </c>
      <c r="I376" s="34">
        <v>673.81399999999996</v>
      </c>
      <c r="J376" s="34">
        <v>799.96100000000001</v>
      </c>
      <c r="K376" s="34">
        <v>1589.8920000000001</v>
      </c>
      <c r="L376" s="34">
        <v>1648.5609999999999</v>
      </c>
      <c r="M376" s="34">
        <v>2002.9079999999999</v>
      </c>
      <c r="N376" s="34">
        <v>17451.424999999999</v>
      </c>
    </row>
    <row r="377" spans="1:14" ht="13.5">
      <c r="A377" s="12" t="s">
        <v>45</v>
      </c>
      <c r="B377" s="34">
        <v>1514.0940000000001</v>
      </c>
      <c r="C377" s="34">
        <v>1819.741</v>
      </c>
      <c r="D377" s="34">
        <v>1383.1130000000001</v>
      </c>
      <c r="E377" s="34">
        <v>1073.7080000000001</v>
      </c>
      <c r="F377" s="34">
        <v>1343.636</v>
      </c>
      <c r="G377" s="34">
        <v>1365.3309999999999</v>
      </c>
      <c r="H377" s="34">
        <v>910.45</v>
      </c>
      <c r="I377" s="34">
        <v>827.23299999999995</v>
      </c>
      <c r="J377" s="34">
        <v>879.39400000000001</v>
      </c>
      <c r="K377" s="34">
        <v>1366.9490000000001</v>
      </c>
      <c r="L377" s="34">
        <v>1937.9670000000001</v>
      </c>
      <c r="M377" s="34">
        <v>1554.9670000000001</v>
      </c>
      <c r="N377" s="34">
        <v>15976.583000000001</v>
      </c>
    </row>
    <row r="378" spans="1:14" ht="13.5">
      <c r="A378" s="12" t="s">
        <v>46</v>
      </c>
      <c r="B378" s="34">
        <v>1301.93</v>
      </c>
      <c r="C378" s="34">
        <v>1484.193</v>
      </c>
      <c r="D378" s="34">
        <v>1614.672</v>
      </c>
      <c r="E378" s="34">
        <v>1239.059</v>
      </c>
      <c r="F378" s="34">
        <v>1337.713</v>
      </c>
      <c r="G378" s="34">
        <v>1453.6030000000001</v>
      </c>
      <c r="H378" s="34">
        <v>1074.357</v>
      </c>
      <c r="I378" s="34">
        <v>800.45299999999997</v>
      </c>
      <c r="J378" s="34">
        <v>860.10599999999999</v>
      </c>
      <c r="K378" s="34">
        <v>1432.55</v>
      </c>
      <c r="L378" s="34">
        <v>1604.104</v>
      </c>
      <c r="M378" s="34">
        <v>1371.848</v>
      </c>
      <c r="N378" s="34">
        <v>15574.588</v>
      </c>
    </row>
    <row r="379" spans="1:14" ht="13.5">
      <c r="A379" s="12" t="s">
        <v>47</v>
      </c>
      <c r="B379" s="35">
        <v>1522432</v>
      </c>
      <c r="C379" s="35">
        <v>1831087</v>
      </c>
      <c r="D379" s="35">
        <v>1638241</v>
      </c>
      <c r="E379" s="35">
        <v>1095519</v>
      </c>
      <c r="F379" s="35">
        <v>1602369</v>
      </c>
      <c r="G379" s="35">
        <v>1285226</v>
      </c>
      <c r="H379" s="35">
        <v>922706</v>
      </c>
      <c r="I379" s="35">
        <v>796156</v>
      </c>
      <c r="J379" s="35">
        <v>862127</v>
      </c>
      <c r="K379" s="35">
        <v>1360468</v>
      </c>
      <c r="L379" s="35">
        <v>1254852</v>
      </c>
      <c r="M379" s="34">
        <v>1479</v>
      </c>
      <c r="N379" s="35">
        <v>15651000</v>
      </c>
    </row>
    <row r="380" spans="1:14" ht="13.5">
      <c r="A380" s="12" t="s">
        <v>48</v>
      </c>
      <c r="B380" s="35">
        <v>1518217</v>
      </c>
      <c r="C380" s="35">
        <v>1476020</v>
      </c>
      <c r="D380" s="35">
        <v>1606947</v>
      </c>
      <c r="E380" s="35">
        <v>1192924</v>
      </c>
      <c r="F380" s="35">
        <v>1355584</v>
      </c>
      <c r="G380" s="35">
        <v>1370376</v>
      </c>
      <c r="H380" s="35">
        <v>972105</v>
      </c>
      <c r="I380" s="35">
        <v>753504</v>
      </c>
      <c r="J380" s="35">
        <v>1034033</v>
      </c>
      <c r="K380" s="35">
        <v>1668214</v>
      </c>
      <c r="L380" s="35">
        <v>1610323</v>
      </c>
      <c r="M380" s="35">
        <v>1735413</v>
      </c>
      <c r="N380" s="35">
        <v>16293660</v>
      </c>
    </row>
    <row r="381" spans="1:14" ht="13.5">
      <c r="A381" s="12" t="s">
        <v>49</v>
      </c>
      <c r="B381" s="35">
        <v>1610162</v>
      </c>
      <c r="C381" s="35">
        <v>1687955</v>
      </c>
      <c r="D381" s="35">
        <v>1524673</v>
      </c>
      <c r="E381" s="35">
        <v>1157321</v>
      </c>
      <c r="F381" s="35">
        <v>1455537</v>
      </c>
      <c r="G381" s="35">
        <v>1434313</v>
      </c>
      <c r="H381" s="35">
        <v>990472</v>
      </c>
      <c r="I381" s="35">
        <v>694604</v>
      </c>
      <c r="J381" s="35">
        <v>908883</v>
      </c>
      <c r="K381" s="35">
        <v>1678358</v>
      </c>
      <c r="L381" s="35">
        <v>1895155</v>
      </c>
      <c r="M381" s="35">
        <v>1642231</v>
      </c>
      <c r="N381" s="35">
        <v>16679664</v>
      </c>
    </row>
    <row r="382" spans="1:14" ht="13.5">
      <c r="A382" s="21" t="s">
        <v>58</v>
      </c>
      <c r="B382" s="36">
        <v>1378463</v>
      </c>
      <c r="C382" s="36">
        <v>1379846</v>
      </c>
      <c r="D382" s="36">
        <v>1230520</v>
      </c>
      <c r="E382" s="36">
        <v>1268824</v>
      </c>
      <c r="F382" s="36">
        <v>1376433</v>
      </c>
      <c r="G382" s="36">
        <v>1315879</v>
      </c>
      <c r="H382" s="36">
        <v>922992</v>
      </c>
      <c r="I382" s="36">
        <v>788351</v>
      </c>
      <c r="J382" s="36">
        <v>749023</v>
      </c>
      <c r="K382" s="36">
        <v>994006</v>
      </c>
      <c r="L382" s="36">
        <v>1293520</v>
      </c>
      <c r="M382" s="36">
        <v>1714123</v>
      </c>
      <c r="N382" s="36">
        <v>14411980</v>
      </c>
    </row>
    <row r="383" spans="1:14" ht="13.5">
      <c r="A383" s="53"/>
      <c r="B383" s="5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ht="13.5">
      <c r="A384" s="2" t="s">
        <v>76</v>
      </c>
      <c r="B384" s="55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42"/>
      <c r="N384" s="56" t="s">
        <v>60</v>
      </c>
    </row>
    <row r="385" spans="1:14" ht="13.5">
      <c r="A385" s="57" t="s">
        <v>3</v>
      </c>
      <c r="B385" s="58" t="s">
        <v>4</v>
      </c>
      <c r="C385" s="58" t="s">
        <v>5</v>
      </c>
      <c r="D385" s="58" t="s">
        <v>6</v>
      </c>
      <c r="E385" s="58" t="s">
        <v>7</v>
      </c>
      <c r="F385" s="58" t="s">
        <v>8</v>
      </c>
      <c r="G385" s="38" t="s">
        <v>9</v>
      </c>
      <c r="H385" s="58" t="s">
        <v>10</v>
      </c>
      <c r="I385" s="58" t="s">
        <v>11</v>
      </c>
      <c r="J385" s="58" t="s">
        <v>12</v>
      </c>
      <c r="K385" s="58" t="s">
        <v>13</v>
      </c>
      <c r="L385" s="58" t="s">
        <v>14</v>
      </c>
      <c r="M385" s="58" t="s">
        <v>15</v>
      </c>
      <c r="N385" s="38" t="s">
        <v>16</v>
      </c>
    </row>
    <row r="386" spans="1:14" ht="13.5">
      <c r="A386" s="30" t="s">
        <v>54</v>
      </c>
      <c r="B386" s="10">
        <v>4705</v>
      </c>
      <c r="C386" s="10">
        <v>5398</v>
      </c>
      <c r="D386" s="10">
        <v>5315</v>
      </c>
      <c r="E386" s="10">
        <v>4414</v>
      </c>
      <c r="F386" s="10">
        <v>3791</v>
      </c>
      <c r="G386" s="10">
        <v>3517</v>
      </c>
      <c r="H386" s="10">
        <v>3416</v>
      </c>
      <c r="I386" s="10">
        <v>3204</v>
      </c>
      <c r="J386" s="10">
        <v>4300</v>
      </c>
      <c r="K386" s="10">
        <v>5500</v>
      </c>
      <c r="L386" s="10">
        <v>5749</v>
      </c>
      <c r="M386" s="10">
        <v>9403</v>
      </c>
      <c r="N386" s="11">
        <f>SUM(B386:M386)</f>
        <v>58712</v>
      </c>
    </row>
    <row r="387" spans="1:14" ht="13.5">
      <c r="A387" s="31" t="s">
        <v>18</v>
      </c>
      <c r="B387" s="10">
        <v>4212</v>
      </c>
      <c r="C387" s="10">
        <v>4910</v>
      </c>
      <c r="D387" s="10">
        <v>4358</v>
      </c>
      <c r="E387" s="10">
        <v>3787</v>
      </c>
      <c r="F387" s="10">
        <v>3775</v>
      </c>
      <c r="G387" s="10">
        <v>3506</v>
      </c>
      <c r="H387" s="10">
        <v>3897</v>
      </c>
      <c r="I387" s="10">
        <v>3501</v>
      </c>
      <c r="J387" s="10">
        <v>4085</v>
      </c>
      <c r="K387" s="10">
        <v>6098</v>
      </c>
      <c r="L387" s="10">
        <v>6649</v>
      </c>
      <c r="M387" s="10">
        <v>10203</v>
      </c>
      <c r="N387" s="11">
        <f>SUM(B387:M387)</f>
        <v>58981</v>
      </c>
    </row>
    <row r="388" spans="1:14" ht="13.5">
      <c r="A388" s="31" t="s">
        <v>19</v>
      </c>
      <c r="B388" s="10">
        <v>5280</v>
      </c>
      <c r="C388" s="10">
        <v>5041</v>
      </c>
      <c r="D388" s="10">
        <v>4322</v>
      </c>
      <c r="E388" s="10">
        <v>4074</v>
      </c>
      <c r="F388" s="10">
        <v>4384</v>
      </c>
      <c r="G388" s="10">
        <v>4098</v>
      </c>
      <c r="H388" s="10">
        <v>4077</v>
      </c>
      <c r="I388" s="10">
        <v>3966</v>
      </c>
      <c r="J388" s="10">
        <v>4760</v>
      </c>
      <c r="K388" s="10">
        <v>6097</v>
      </c>
      <c r="L388" s="10">
        <v>6665</v>
      </c>
      <c r="M388" s="10">
        <v>8894</v>
      </c>
      <c r="N388" s="11">
        <f>SUM(B388:M388)</f>
        <v>61658</v>
      </c>
    </row>
    <row r="389" spans="1:14" ht="13.5">
      <c r="A389" s="31" t="s">
        <v>20</v>
      </c>
      <c r="B389" s="10">
        <v>4631</v>
      </c>
      <c r="C389" s="10">
        <v>4536</v>
      </c>
      <c r="D389" s="10">
        <v>5192</v>
      </c>
      <c r="E389" s="10">
        <v>4181</v>
      </c>
      <c r="F389" s="10">
        <v>4160</v>
      </c>
      <c r="G389" s="10">
        <v>4206</v>
      </c>
      <c r="H389" s="10">
        <v>4143</v>
      </c>
      <c r="I389" s="10">
        <v>3695</v>
      </c>
      <c r="J389" s="10">
        <v>4032</v>
      </c>
      <c r="K389" s="10">
        <v>5201</v>
      </c>
      <c r="L389" s="10">
        <v>5957</v>
      </c>
      <c r="M389" s="10">
        <v>7782</v>
      </c>
      <c r="N389" s="11">
        <f>SUM(B389:M389)</f>
        <v>57716</v>
      </c>
    </row>
    <row r="390" spans="1:14" ht="13.5">
      <c r="A390" s="31" t="s">
        <v>21</v>
      </c>
      <c r="B390" s="10">
        <v>3581</v>
      </c>
      <c r="C390" s="10">
        <v>3707</v>
      </c>
      <c r="D390" s="10">
        <v>3241</v>
      </c>
      <c r="E390" s="10">
        <v>2208</v>
      </c>
      <c r="F390" s="10">
        <v>1832</v>
      </c>
      <c r="G390" s="10">
        <v>1802</v>
      </c>
      <c r="H390" s="10">
        <v>1502</v>
      </c>
      <c r="I390" s="10">
        <v>1143</v>
      </c>
      <c r="J390" s="10">
        <v>1907</v>
      </c>
      <c r="K390" s="10">
        <v>3634</v>
      </c>
      <c r="L390" s="10">
        <v>3615</v>
      </c>
      <c r="M390" s="10">
        <v>3641</v>
      </c>
      <c r="N390" s="11">
        <f t="shared" ref="N390:N404" si="5">SUM(B390:M390)</f>
        <v>31813</v>
      </c>
    </row>
    <row r="391" spans="1:14" ht="13.5">
      <c r="A391" s="31" t="s">
        <v>22</v>
      </c>
      <c r="B391" s="10">
        <v>3396</v>
      </c>
      <c r="C391" s="10">
        <v>3048</v>
      </c>
      <c r="D391" s="10">
        <v>3186</v>
      </c>
      <c r="E391" s="10">
        <v>2874</v>
      </c>
      <c r="F391" s="10">
        <v>2245</v>
      </c>
      <c r="G391" s="10">
        <v>1891</v>
      </c>
      <c r="H391" s="10">
        <v>1481</v>
      </c>
      <c r="I391" s="10">
        <v>1552</v>
      </c>
      <c r="J391" s="10">
        <v>1503</v>
      </c>
      <c r="K391" s="10">
        <v>1869</v>
      </c>
      <c r="L391" s="10">
        <v>2272</v>
      </c>
      <c r="M391" s="10">
        <v>3076</v>
      </c>
      <c r="N391" s="11">
        <f t="shared" si="5"/>
        <v>28393</v>
      </c>
    </row>
    <row r="392" spans="1:14" ht="13.5">
      <c r="A392" s="31" t="s">
        <v>23</v>
      </c>
      <c r="B392" s="10">
        <v>4268</v>
      </c>
      <c r="C392" s="10">
        <v>4377</v>
      </c>
      <c r="D392" s="10">
        <v>5146</v>
      </c>
      <c r="E392" s="10">
        <v>3848</v>
      </c>
      <c r="F392" s="10">
        <v>4164</v>
      </c>
      <c r="G392" s="10">
        <v>3677</v>
      </c>
      <c r="H392" s="10">
        <v>3801</v>
      </c>
      <c r="I392" s="10">
        <v>3509</v>
      </c>
      <c r="J392" s="10">
        <v>4101</v>
      </c>
      <c r="K392" s="10">
        <v>5529</v>
      </c>
      <c r="L392" s="10">
        <v>6130</v>
      </c>
      <c r="M392" s="10">
        <v>7419</v>
      </c>
      <c r="N392" s="11">
        <f t="shared" si="5"/>
        <v>55969</v>
      </c>
    </row>
    <row r="393" spans="1:14" ht="13.5">
      <c r="A393" s="31" t="s">
        <v>24</v>
      </c>
      <c r="B393" s="10">
        <v>5060</v>
      </c>
      <c r="C393" s="10">
        <v>4667</v>
      </c>
      <c r="D393" s="10">
        <v>5107</v>
      </c>
      <c r="E393" s="10">
        <v>3846</v>
      </c>
      <c r="F393" s="10">
        <v>3998</v>
      </c>
      <c r="G393" s="10">
        <v>4150</v>
      </c>
      <c r="H393" s="10">
        <v>4172</v>
      </c>
      <c r="I393" s="10">
        <v>4030</v>
      </c>
      <c r="J393" s="10">
        <v>4275</v>
      </c>
      <c r="K393" s="10">
        <v>6098</v>
      </c>
      <c r="L393" s="10">
        <v>6150</v>
      </c>
      <c r="M393" s="10">
        <v>7447</v>
      </c>
      <c r="N393" s="11">
        <f t="shared" si="5"/>
        <v>59000</v>
      </c>
    </row>
    <row r="394" spans="1:14" ht="13.5">
      <c r="A394" s="31" t="s">
        <v>25</v>
      </c>
      <c r="B394" s="10">
        <v>5369</v>
      </c>
      <c r="C394" s="10">
        <v>5188</v>
      </c>
      <c r="D394" s="10">
        <v>4771</v>
      </c>
      <c r="E394" s="10">
        <v>4560</v>
      </c>
      <c r="F394" s="10">
        <v>4331</v>
      </c>
      <c r="G394" s="10">
        <v>4084</v>
      </c>
      <c r="H394" s="10">
        <v>4424</v>
      </c>
      <c r="I394" s="10">
        <v>4042</v>
      </c>
      <c r="J394" s="10">
        <v>4450</v>
      </c>
      <c r="K394" s="10">
        <v>5630</v>
      </c>
      <c r="L394" s="10">
        <v>5424</v>
      </c>
      <c r="M394" s="10">
        <v>6049</v>
      </c>
      <c r="N394" s="11">
        <f t="shared" si="5"/>
        <v>58322</v>
      </c>
    </row>
    <row r="395" spans="1:14" ht="13.5">
      <c r="A395" s="31" t="s">
        <v>26</v>
      </c>
      <c r="B395" s="10">
        <v>4670</v>
      </c>
      <c r="C395" s="10">
        <v>4549</v>
      </c>
      <c r="D395" s="10">
        <v>4294</v>
      </c>
      <c r="E395" s="10">
        <v>3969</v>
      </c>
      <c r="F395" s="10">
        <v>4056</v>
      </c>
      <c r="G395" s="10">
        <v>3984</v>
      </c>
      <c r="H395" s="10">
        <v>4046</v>
      </c>
      <c r="I395" s="10">
        <v>3732</v>
      </c>
      <c r="J395" s="10">
        <v>4417</v>
      </c>
      <c r="K395" s="10">
        <v>6371</v>
      </c>
      <c r="L395" s="10">
        <v>6736</v>
      </c>
      <c r="M395" s="10">
        <v>8062</v>
      </c>
      <c r="N395" s="11">
        <f t="shared" si="5"/>
        <v>58886</v>
      </c>
    </row>
    <row r="396" spans="1:14" ht="13.5">
      <c r="A396" s="30" t="s">
        <v>27</v>
      </c>
      <c r="B396" s="10">
        <v>4985</v>
      </c>
      <c r="C396" s="10">
        <v>5458</v>
      </c>
      <c r="D396" s="10">
        <v>5298</v>
      </c>
      <c r="E396" s="10">
        <v>4365</v>
      </c>
      <c r="F396" s="10">
        <v>4122</v>
      </c>
      <c r="G396" s="10">
        <v>3983</v>
      </c>
      <c r="H396" s="10">
        <v>4223</v>
      </c>
      <c r="I396" s="10">
        <v>3884</v>
      </c>
      <c r="J396" s="10">
        <v>4852</v>
      </c>
      <c r="K396" s="10">
        <v>5670</v>
      </c>
      <c r="L396" s="10">
        <v>5837</v>
      </c>
      <c r="M396" s="10">
        <v>6639</v>
      </c>
      <c r="N396" s="11">
        <f t="shared" si="5"/>
        <v>59316</v>
      </c>
    </row>
    <row r="397" spans="1:14" ht="13.5">
      <c r="A397" s="30" t="s">
        <v>28</v>
      </c>
      <c r="B397" s="10">
        <v>4129</v>
      </c>
      <c r="C397" s="10">
        <v>3455</v>
      </c>
      <c r="D397" s="10">
        <v>2748</v>
      </c>
      <c r="E397" s="10">
        <v>2899</v>
      </c>
      <c r="F397" s="10">
        <v>3233</v>
      </c>
      <c r="G397" s="10">
        <v>3608</v>
      </c>
      <c r="H397" s="10">
        <v>3942</v>
      </c>
      <c r="I397" s="10">
        <v>3789</v>
      </c>
      <c r="J397" s="10">
        <v>4041</v>
      </c>
      <c r="K397" s="10">
        <v>5270</v>
      </c>
      <c r="L397" s="10">
        <v>5877</v>
      </c>
      <c r="M397" s="10">
        <v>6917</v>
      </c>
      <c r="N397" s="11">
        <f t="shared" si="5"/>
        <v>49908</v>
      </c>
    </row>
    <row r="398" spans="1:14" ht="13.5">
      <c r="A398" s="30" t="s">
        <v>29</v>
      </c>
      <c r="B398" s="10">
        <v>4496.2049999999999</v>
      </c>
      <c r="C398" s="10">
        <v>4642.46</v>
      </c>
      <c r="D398" s="10">
        <v>4538.8720000000003</v>
      </c>
      <c r="E398" s="10">
        <v>3857.4969999999998</v>
      </c>
      <c r="F398" s="10">
        <v>4196.1139999999996</v>
      </c>
      <c r="G398" s="10">
        <v>4149.5280000000002</v>
      </c>
      <c r="H398" s="10">
        <v>3762.4580000000001</v>
      </c>
      <c r="I398" s="10">
        <v>3767.5880000000002</v>
      </c>
      <c r="J398" s="10">
        <v>4956.95</v>
      </c>
      <c r="K398" s="10">
        <v>5763.5929999999998</v>
      </c>
      <c r="L398" s="10">
        <v>6297.9089999999997</v>
      </c>
      <c r="M398" s="10">
        <v>6836.2929999999997</v>
      </c>
      <c r="N398" s="11">
        <f t="shared" si="5"/>
        <v>57265.466999999997</v>
      </c>
    </row>
    <row r="399" spans="1:14" ht="13.5">
      <c r="A399" s="30" t="s">
        <v>30</v>
      </c>
      <c r="B399" s="10">
        <v>4620.7780000000002</v>
      </c>
      <c r="C399" s="10">
        <v>4611.7250000000004</v>
      </c>
      <c r="D399" s="10">
        <v>4468.8190000000004</v>
      </c>
      <c r="E399" s="10">
        <v>4238.6419999999998</v>
      </c>
      <c r="F399" s="10">
        <v>3970.9389999999999</v>
      </c>
      <c r="G399" s="10">
        <v>3901.3670000000002</v>
      </c>
      <c r="H399" s="10">
        <v>4303.0330000000004</v>
      </c>
      <c r="I399" s="10">
        <v>4206.1540000000005</v>
      </c>
      <c r="J399" s="10">
        <v>5057.3339999999998</v>
      </c>
      <c r="K399" s="10">
        <v>6566.0709999999999</v>
      </c>
      <c r="L399" s="10">
        <v>6787.9470000000001</v>
      </c>
      <c r="M399" s="10">
        <v>6948.5690000000004</v>
      </c>
      <c r="N399" s="11">
        <f t="shared" si="5"/>
        <v>59681.377999999997</v>
      </c>
    </row>
    <row r="400" spans="1:14" ht="13.5">
      <c r="A400" s="30" t="s">
        <v>31</v>
      </c>
      <c r="B400" s="10">
        <v>5221.1490000000003</v>
      </c>
      <c r="C400" s="10">
        <v>4808.8980000000001</v>
      </c>
      <c r="D400" s="10">
        <v>4771.26</v>
      </c>
      <c r="E400" s="10">
        <v>4271.9369999999999</v>
      </c>
      <c r="F400" s="10">
        <v>4151.7190000000001</v>
      </c>
      <c r="G400" s="10">
        <v>4130.9309999999996</v>
      </c>
      <c r="H400" s="10">
        <v>4305.9790000000003</v>
      </c>
      <c r="I400" s="10">
        <v>4040.056</v>
      </c>
      <c r="J400" s="10">
        <v>4980.3990000000003</v>
      </c>
      <c r="K400" s="10">
        <v>5819.5460000000003</v>
      </c>
      <c r="L400" s="10">
        <v>5927.1440000000002</v>
      </c>
      <c r="M400" s="10">
        <v>7116.5429999999997</v>
      </c>
      <c r="N400" s="11">
        <f t="shared" si="5"/>
        <v>59545.560999999994</v>
      </c>
    </row>
    <row r="401" spans="1:14" ht="13.5">
      <c r="A401" s="30" t="s">
        <v>32</v>
      </c>
      <c r="B401" s="10">
        <v>5040.8980000000001</v>
      </c>
      <c r="C401" s="10">
        <v>4777.3289999999997</v>
      </c>
      <c r="D401" s="10">
        <v>4699.4780000000001</v>
      </c>
      <c r="E401" s="10">
        <v>3835.88</v>
      </c>
      <c r="F401" s="10">
        <v>4100.1379999999999</v>
      </c>
      <c r="G401" s="10">
        <v>4330.1369999999997</v>
      </c>
      <c r="H401" s="10">
        <v>4641.7700000000004</v>
      </c>
      <c r="I401" s="10">
        <v>4238.4390000000003</v>
      </c>
      <c r="J401" s="10">
        <v>4672.2389999999996</v>
      </c>
      <c r="K401" s="10">
        <v>5554.9210000000003</v>
      </c>
      <c r="L401" s="10">
        <v>5237.6589999999997</v>
      </c>
      <c r="M401" s="10">
        <v>6209.433</v>
      </c>
      <c r="N401" s="11">
        <f t="shared" si="5"/>
        <v>57338.320999999996</v>
      </c>
    </row>
    <row r="402" spans="1:14" ht="13.5">
      <c r="A402" s="30" t="s">
        <v>33</v>
      </c>
      <c r="B402" s="10">
        <v>4481.2060000000001</v>
      </c>
      <c r="C402" s="10">
        <v>4477.9089999999997</v>
      </c>
      <c r="D402" s="10">
        <v>4444.2929999999997</v>
      </c>
      <c r="E402" s="10">
        <v>4058.1979999999999</v>
      </c>
      <c r="F402" s="10">
        <v>4053.2379999999998</v>
      </c>
      <c r="G402" s="10">
        <v>4214.116</v>
      </c>
      <c r="H402" s="10">
        <v>4408.5349999999999</v>
      </c>
      <c r="I402" s="10">
        <v>4091.26</v>
      </c>
      <c r="J402" s="10">
        <v>4584.3829999999998</v>
      </c>
      <c r="K402" s="10">
        <v>6050.2759999999998</v>
      </c>
      <c r="L402" s="10">
        <v>6480.3310000000001</v>
      </c>
      <c r="M402" s="10">
        <v>7018.4059999999999</v>
      </c>
      <c r="N402" s="11">
        <f t="shared" si="5"/>
        <v>58362.150999999998</v>
      </c>
    </row>
    <row r="403" spans="1:14" ht="13.5">
      <c r="A403" s="12" t="s">
        <v>34</v>
      </c>
      <c r="B403" s="10">
        <v>5129</v>
      </c>
      <c r="C403" s="10">
        <v>5301</v>
      </c>
      <c r="D403" s="10">
        <v>4881</v>
      </c>
      <c r="E403" s="10">
        <v>4103</v>
      </c>
      <c r="F403" s="10">
        <v>4298</v>
      </c>
      <c r="G403" s="10">
        <v>3917</v>
      </c>
      <c r="H403" s="10">
        <v>4484</v>
      </c>
      <c r="I403" s="10">
        <v>4566</v>
      </c>
      <c r="J403" s="10">
        <v>4923</v>
      </c>
      <c r="K403" s="10">
        <v>6547</v>
      </c>
      <c r="L403" s="10">
        <v>7029</v>
      </c>
      <c r="M403" s="10">
        <v>7396</v>
      </c>
      <c r="N403" s="11">
        <f t="shared" si="5"/>
        <v>62574</v>
      </c>
    </row>
    <row r="404" spans="1:14" ht="13.5">
      <c r="A404" s="12" t="s">
        <v>35</v>
      </c>
      <c r="B404" s="10">
        <v>5361</v>
      </c>
      <c r="C404" s="10">
        <v>4982</v>
      </c>
      <c r="D404" s="10">
        <v>5063</v>
      </c>
      <c r="E404" s="10">
        <v>4193</v>
      </c>
      <c r="F404" s="10">
        <v>4361</v>
      </c>
      <c r="G404" s="10">
        <v>4416</v>
      </c>
      <c r="H404" s="10">
        <v>4298</v>
      </c>
      <c r="I404" s="10">
        <v>4342</v>
      </c>
      <c r="J404" s="10">
        <v>5152</v>
      </c>
      <c r="K404" s="10">
        <v>6208</v>
      </c>
      <c r="L404" s="10">
        <v>6166</v>
      </c>
      <c r="M404" s="10">
        <v>6887</v>
      </c>
      <c r="N404" s="11">
        <f t="shared" si="5"/>
        <v>61429</v>
      </c>
    </row>
    <row r="405" spans="1:14" ht="13.5">
      <c r="A405" s="12" t="s">
        <v>36</v>
      </c>
      <c r="B405" s="10">
        <v>5265</v>
      </c>
      <c r="C405" s="10">
        <v>4966</v>
      </c>
      <c r="D405" s="10">
        <v>4750</v>
      </c>
      <c r="E405" s="10">
        <v>4497</v>
      </c>
      <c r="F405" s="10">
        <v>4729</v>
      </c>
      <c r="G405" s="10">
        <v>4455</v>
      </c>
      <c r="H405" s="10">
        <v>4688</v>
      </c>
      <c r="I405" s="10">
        <v>4581</v>
      </c>
      <c r="J405" s="10">
        <v>5011</v>
      </c>
      <c r="K405" s="10">
        <v>5732</v>
      </c>
      <c r="L405" s="10">
        <v>6659</v>
      </c>
      <c r="M405" s="10">
        <v>6784</v>
      </c>
      <c r="N405" s="11">
        <f>SUM(B405:M405)+1</f>
        <v>62118</v>
      </c>
    </row>
    <row r="406" spans="1:14" ht="13.5">
      <c r="A406" s="12" t="s">
        <v>56</v>
      </c>
      <c r="B406" s="10">
        <v>5180.4009999999998</v>
      </c>
      <c r="C406" s="10">
        <v>4733.9269999999997</v>
      </c>
      <c r="D406" s="10">
        <v>4688.598</v>
      </c>
      <c r="E406" s="10">
        <v>4181.2910000000002</v>
      </c>
      <c r="F406" s="10">
        <v>4591.7030000000004</v>
      </c>
      <c r="G406" s="10">
        <v>4382.4520000000002</v>
      </c>
      <c r="H406" s="10">
        <v>4598.5230000000001</v>
      </c>
      <c r="I406" s="10">
        <v>4305.7629999999999</v>
      </c>
      <c r="J406" s="10">
        <v>4933.2150000000001</v>
      </c>
      <c r="K406" s="10">
        <v>5922.5929999999998</v>
      </c>
      <c r="L406" s="10">
        <v>5668.5150000000003</v>
      </c>
      <c r="M406" s="10">
        <v>6620.826</v>
      </c>
      <c r="N406" s="11">
        <v>59807.807000000001</v>
      </c>
    </row>
    <row r="407" spans="1:14" ht="13.5">
      <c r="A407" s="12" t="s">
        <v>57</v>
      </c>
      <c r="B407" s="10">
        <v>5300</v>
      </c>
      <c r="C407" s="10">
        <v>4659</v>
      </c>
      <c r="D407" s="10">
        <v>4766</v>
      </c>
      <c r="E407" s="10">
        <v>4293</v>
      </c>
      <c r="F407" s="10">
        <v>4396</v>
      </c>
      <c r="G407" s="10">
        <v>4463</v>
      </c>
      <c r="H407" s="10">
        <v>4297</v>
      </c>
      <c r="I407" s="10">
        <v>4372</v>
      </c>
      <c r="J407" s="10">
        <v>4709</v>
      </c>
      <c r="K407" s="10">
        <v>5692</v>
      </c>
      <c r="L407" s="10">
        <v>5686</v>
      </c>
      <c r="M407" s="10">
        <v>6402</v>
      </c>
      <c r="N407" s="11">
        <f>SUM(B407:M407)</f>
        <v>59035</v>
      </c>
    </row>
    <row r="408" spans="1:14" ht="13.5">
      <c r="A408" s="12" t="s">
        <v>39</v>
      </c>
      <c r="B408" s="10">
        <v>5122</v>
      </c>
      <c r="C408" s="10">
        <v>4815</v>
      </c>
      <c r="D408" s="10">
        <v>5019</v>
      </c>
      <c r="E408" s="10">
        <v>4377</v>
      </c>
      <c r="F408" s="10">
        <v>4318</v>
      </c>
      <c r="G408" s="10">
        <v>4357</v>
      </c>
      <c r="H408" s="10">
        <v>4180</v>
      </c>
      <c r="I408" s="10">
        <v>4330</v>
      </c>
      <c r="J408" s="10">
        <v>4836</v>
      </c>
      <c r="K408" s="10">
        <v>5957</v>
      </c>
      <c r="L408" s="10">
        <v>6038</v>
      </c>
      <c r="M408" s="10">
        <v>6505</v>
      </c>
      <c r="N408" s="11">
        <v>59854</v>
      </c>
    </row>
    <row r="409" spans="1:14" ht="13.5">
      <c r="A409" s="12" t="s">
        <v>40</v>
      </c>
      <c r="B409" s="13">
        <v>4642</v>
      </c>
      <c r="C409" s="13">
        <v>4242</v>
      </c>
      <c r="D409" s="13">
        <v>4723</v>
      </c>
      <c r="E409" s="13">
        <v>4019</v>
      </c>
      <c r="F409" s="13">
        <v>4339</v>
      </c>
      <c r="G409" s="14">
        <v>4523</v>
      </c>
      <c r="H409" s="11">
        <v>3886</v>
      </c>
      <c r="I409" s="11">
        <v>4157</v>
      </c>
      <c r="J409" s="11">
        <v>4817</v>
      </c>
      <c r="K409" s="11">
        <v>5269</v>
      </c>
      <c r="L409" s="11">
        <v>6019</v>
      </c>
      <c r="M409" s="11">
        <v>6633</v>
      </c>
      <c r="N409" s="33">
        <v>57269</v>
      </c>
    </row>
    <row r="410" spans="1:14" ht="13.5">
      <c r="A410" s="15" t="s">
        <v>41</v>
      </c>
      <c r="B410" s="14">
        <v>5498</v>
      </c>
      <c r="C410" s="14">
        <v>4582</v>
      </c>
      <c r="D410" s="14">
        <v>4904</v>
      </c>
      <c r="E410" s="14">
        <v>3895</v>
      </c>
      <c r="F410" s="14">
        <v>4461</v>
      </c>
      <c r="G410" s="14">
        <v>4367</v>
      </c>
      <c r="H410" s="14">
        <v>4031</v>
      </c>
      <c r="I410" s="14">
        <v>4247</v>
      </c>
      <c r="J410" s="14">
        <v>4501</v>
      </c>
      <c r="K410" s="14">
        <v>5761</v>
      </c>
      <c r="L410" s="14">
        <v>5642</v>
      </c>
      <c r="M410" s="14">
        <v>6486</v>
      </c>
      <c r="N410" s="39">
        <v>58374</v>
      </c>
    </row>
    <row r="411" spans="1:14" ht="13.5">
      <c r="A411" s="12" t="s">
        <v>42</v>
      </c>
      <c r="B411" s="14">
        <v>5367</v>
      </c>
      <c r="C411" s="14">
        <v>4931</v>
      </c>
      <c r="D411" s="14">
        <v>4320</v>
      </c>
      <c r="E411" s="14">
        <v>4142</v>
      </c>
      <c r="F411" s="14">
        <v>4373</v>
      </c>
      <c r="G411" s="14">
        <v>4353</v>
      </c>
      <c r="H411" s="13">
        <v>4348</v>
      </c>
      <c r="I411" s="14">
        <v>4428</v>
      </c>
      <c r="J411" s="16">
        <v>5495</v>
      </c>
      <c r="K411" s="14">
        <v>6254</v>
      </c>
      <c r="L411" s="16">
        <v>6167</v>
      </c>
      <c r="M411" s="14">
        <v>6826</v>
      </c>
      <c r="N411" s="39">
        <v>61003</v>
      </c>
    </row>
    <row r="412" spans="1:14" ht="13.5">
      <c r="A412" s="12" t="s">
        <v>43</v>
      </c>
      <c r="B412" s="14">
        <v>5627.8969999999999</v>
      </c>
      <c r="C412" s="14">
        <v>4891.0879999999997</v>
      </c>
      <c r="D412" s="14">
        <v>4827.8429999999998</v>
      </c>
      <c r="E412" s="14">
        <v>4251.8270000000002</v>
      </c>
      <c r="F412" s="14">
        <v>4028.8150000000001</v>
      </c>
      <c r="G412" s="14">
        <v>4270.2139999999999</v>
      </c>
      <c r="H412" s="14">
        <v>4131.8549999999996</v>
      </c>
      <c r="I412" s="14">
        <v>4400.7950000000001</v>
      </c>
      <c r="J412" s="14">
        <v>5114.3069999999998</v>
      </c>
      <c r="K412" s="14">
        <v>5545.143</v>
      </c>
      <c r="L412" s="14">
        <v>5782.3559999999998</v>
      </c>
      <c r="M412" s="14">
        <v>6464.201</v>
      </c>
      <c r="N412" s="39">
        <v>59336.341</v>
      </c>
    </row>
    <row r="413" spans="1:14" ht="13.5">
      <c r="A413" s="12" t="s">
        <v>44</v>
      </c>
      <c r="B413" s="14">
        <v>5164.3789999999999</v>
      </c>
      <c r="C413" s="14">
        <v>4388.6859999999997</v>
      </c>
      <c r="D413" s="14">
        <v>4434.1959999999999</v>
      </c>
      <c r="E413" s="14">
        <v>3998.3409999999999</v>
      </c>
      <c r="F413" s="14">
        <v>3629.2310000000002</v>
      </c>
      <c r="G413" s="14">
        <v>4209.5860000000002</v>
      </c>
      <c r="H413" s="11">
        <v>3901.6880000000001</v>
      </c>
      <c r="I413" s="11">
        <v>4171.9750000000004</v>
      </c>
      <c r="J413" s="11">
        <v>4305.0349999999999</v>
      </c>
      <c r="K413" s="11">
        <v>5272.1040000000003</v>
      </c>
      <c r="L413" s="11">
        <v>5412.91</v>
      </c>
      <c r="M413" s="11">
        <v>5860.2809999999999</v>
      </c>
      <c r="N413" s="33">
        <v>54748.411999999997</v>
      </c>
    </row>
    <row r="414" spans="1:14" ht="13.5">
      <c r="A414" s="12" t="s">
        <v>45</v>
      </c>
      <c r="B414" s="14">
        <v>5096.78</v>
      </c>
      <c r="C414" s="14">
        <v>4369.03</v>
      </c>
      <c r="D414" s="14">
        <v>4284.6620000000003</v>
      </c>
      <c r="E414" s="14">
        <v>4020.79</v>
      </c>
      <c r="F414" s="14">
        <v>3803.3359999999998</v>
      </c>
      <c r="G414" s="14">
        <v>4624.5640000000003</v>
      </c>
      <c r="H414" s="11">
        <v>3990.01</v>
      </c>
      <c r="I414" s="11">
        <v>4031.569</v>
      </c>
      <c r="J414" s="11">
        <v>4366.5209999999997</v>
      </c>
      <c r="K414" s="11">
        <v>5897.1229999999996</v>
      </c>
      <c r="L414" s="11">
        <v>5991.3069999999998</v>
      </c>
      <c r="M414" s="11">
        <v>6655.509</v>
      </c>
      <c r="N414" s="33">
        <v>57131.201000000001</v>
      </c>
    </row>
    <row r="415" spans="1:14" ht="13.5">
      <c r="A415" s="12" t="s">
        <v>46</v>
      </c>
      <c r="B415" s="14">
        <v>5111.3630000000003</v>
      </c>
      <c r="C415" s="14">
        <v>4799.8819999999996</v>
      </c>
      <c r="D415" s="14">
        <v>4532.3230000000003</v>
      </c>
      <c r="E415" s="14">
        <v>3754.1849999999999</v>
      </c>
      <c r="F415" s="14">
        <v>3972.4850000000001</v>
      </c>
      <c r="G415" s="14">
        <v>4313.942</v>
      </c>
      <c r="H415" s="11">
        <v>4044.72</v>
      </c>
      <c r="I415" s="11">
        <v>4312.0060000000003</v>
      </c>
      <c r="J415" s="11">
        <v>4351.9359999999997</v>
      </c>
      <c r="K415" s="11">
        <v>5759.7240000000002</v>
      </c>
      <c r="L415" s="11">
        <v>5815.3209999999999</v>
      </c>
      <c r="M415" s="11">
        <v>6382.2749999999996</v>
      </c>
      <c r="N415" s="33">
        <v>57150.161999999997</v>
      </c>
    </row>
    <row r="416" spans="1:14" ht="13.5">
      <c r="A416" s="12" t="s">
        <v>47</v>
      </c>
      <c r="B416" s="19">
        <v>4983622</v>
      </c>
      <c r="C416" s="19">
        <v>4546455</v>
      </c>
      <c r="D416" s="19">
        <v>4392204</v>
      </c>
      <c r="E416" s="19">
        <v>4301013</v>
      </c>
      <c r="F416" s="19">
        <v>3842278</v>
      </c>
      <c r="G416" s="19">
        <v>3885429</v>
      </c>
      <c r="H416" s="59">
        <v>4003436</v>
      </c>
      <c r="I416" s="59">
        <v>4186516</v>
      </c>
      <c r="J416" s="59">
        <v>4851497</v>
      </c>
      <c r="K416" s="59">
        <v>6007886</v>
      </c>
      <c r="L416" s="59">
        <v>6274145</v>
      </c>
      <c r="M416" s="11">
        <v>6341</v>
      </c>
      <c r="N416" s="40">
        <v>57615000</v>
      </c>
    </row>
    <row r="417" spans="1:14" ht="13.5">
      <c r="A417" s="12" t="s">
        <v>48</v>
      </c>
      <c r="B417" s="19">
        <v>5474742</v>
      </c>
      <c r="C417" s="19">
        <v>4224359</v>
      </c>
      <c r="D417" s="19">
        <v>4274774</v>
      </c>
      <c r="E417" s="19">
        <v>4051003</v>
      </c>
      <c r="F417" s="19">
        <v>3835307</v>
      </c>
      <c r="G417" s="19">
        <v>3914043</v>
      </c>
      <c r="H417" s="59">
        <v>3857272</v>
      </c>
      <c r="I417" s="59">
        <v>4135374</v>
      </c>
      <c r="J417" s="59">
        <v>5308222</v>
      </c>
      <c r="K417" s="59">
        <v>5871638</v>
      </c>
      <c r="L417" s="59">
        <v>5671838</v>
      </c>
      <c r="M417" s="59">
        <v>6617432</v>
      </c>
      <c r="N417" s="40">
        <v>57236004</v>
      </c>
    </row>
    <row r="418" spans="1:14" ht="13.5">
      <c r="A418" s="12" t="s">
        <v>49</v>
      </c>
      <c r="B418" s="19">
        <v>5341377</v>
      </c>
      <c r="C418" s="19">
        <v>4707408</v>
      </c>
      <c r="D418" s="19">
        <v>4275360</v>
      </c>
      <c r="E418" s="19">
        <v>3688872</v>
      </c>
      <c r="F418" s="19">
        <v>3466490</v>
      </c>
      <c r="G418" s="19">
        <v>3909429</v>
      </c>
      <c r="H418" s="59">
        <v>3833316</v>
      </c>
      <c r="I418" s="59">
        <v>4203539</v>
      </c>
      <c r="J418" s="59">
        <v>4802561</v>
      </c>
      <c r="K418" s="59">
        <v>5848677</v>
      </c>
      <c r="L418" s="59">
        <v>5230594</v>
      </c>
      <c r="M418" s="59">
        <v>6159642</v>
      </c>
      <c r="N418" s="40">
        <v>55467265</v>
      </c>
    </row>
    <row r="419" spans="1:14" ht="13.5">
      <c r="A419" s="21" t="s">
        <v>58</v>
      </c>
      <c r="B419" s="22">
        <v>5215277</v>
      </c>
      <c r="C419" s="22">
        <v>4789953</v>
      </c>
      <c r="D419" s="22">
        <v>4291940</v>
      </c>
      <c r="E419" s="22">
        <v>3716439</v>
      </c>
      <c r="F419" s="22">
        <v>3570750</v>
      </c>
      <c r="G419" s="22">
        <v>3723034</v>
      </c>
      <c r="H419" s="60">
        <v>3792680</v>
      </c>
      <c r="I419" s="60">
        <v>4184845</v>
      </c>
      <c r="J419" s="60">
        <v>4404398</v>
      </c>
      <c r="K419" s="60">
        <v>5535413</v>
      </c>
      <c r="L419" s="60">
        <v>5178709</v>
      </c>
      <c r="M419" s="60">
        <v>5772972</v>
      </c>
      <c r="N419" s="41">
        <v>54176410</v>
      </c>
    </row>
    <row r="420" spans="1:14" ht="13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ht="13.5">
      <c r="A421" s="2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</row>
    <row r="422" spans="1:14" ht="13.5">
      <c r="A422" s="2"/>
      <c r="B422" s="55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</row>
    <row r="423" spans="1:14" ht="13.5">
      <c r="A423" s="61" t="s">
        <v>77</v>
      </c>
      <c r="B423" s="62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4"/>
      <c r="N423" s="65" t="s">
        <v>60</v>
      </c>
    </row>
    <row r="424" spans="1:14" ht="13.5">
      <c r="A424" s="66" t="s">
        <v>3</v>
      </c>
      <c r="B424" s="67" t="s">
        <v>4</v>
      </c>
      <c r="C424" s="67" t="s">
        <v>5</v>
      </c>
      <c r="D424" s="67" t="s">
        <v>6</v>
      </c>
      <c r="E424" s="67" t="s">
        <v>7</v>
      </c>
      <c r="F424" s="67" t="s">
        <v>8</v>
      </c>
      <c r="G424" s="68" t="s">
        <v>9</v>
      </c>
      <c r="H424" s="67" t="s">
        <v>10</v>
      </c>
      <c r="I424" s="67" t="s">
        <v>11</v>
      </c>
      <c r="J424" s="67" t="s">
        <v>12</v>
      </c>
      <c r="K424" s="67" t="s">
        <v>13</v>
      </c>
      <c r="L424" s="67" t="s">
        <v>14</v>
      </c>
      <c r="M424" s="67" t="s">
        <v>15</v>
      </c>
      <c r="N424" s="68" t="s">
        <v>16</v>
      </c>
    </row>
    <row r="425" spans="1:14" ht="13.5">
      <c r="A425" s="69" t="s">
        <v>54</v>
      </c>
      <c r="B425" s="16">
        <v>342</v>
      </c>
      <c r="C425" s="13">
        <v>591</v>
      </c>
      <c r="D425" s="13">
        <v>1114</v>
      </c>
      <c r="E425" s="13">
        <v>1910</v>
      </c>
      <c r="F425" s="13">
        <v>3678</v>
      </c>
      <c r="G425" s="13">
        <v>6957</v>
      </c>
      <c r="H425" s="13">
        <v>10824</v>
      </c>
      <c r="I425" s="13">
        <v>11068</v>
      </c>
      <c r="J425" s="13">
        <v>10009</v>
      </c>
      <c r="K425" s="13">
        <v>4029</v>
      </c>
      <c r="L425" s="14">
        <v>327</v>
      </c>
      <c r="M425" s="16">
        <v>277</v>
      </c>
      <c r="N425" s="14">
        <f>SUM(B425:M425)</f>
        <v>51126</v>
      </c>
    </row>
    <row r="426" spans="1:14" ht="13.5">
      <c r="A426" s="70" t="s">
        <v>18</v>
      </c>
      <c r="B426" s="16">
        <v>1224</v>
      </c>
      <c r="C426" s="13">
        <v>1138</v>
      </c>
      <c r="D426" s="13">
        <v>2181</v>
      </c>
      <c r="E426" s="13">
        <v>3733</v>
      </c>
      <c r="F426" s="13">
        <v>4796</v>
      </c>
      <c r="G426" s="13">
        <v>7450</v>
      </c>
      <c r="H426" s="13">
        <v>9222</v>
      </c>
      <c r="I426" s="13">
        <v>9029</v>
      </c>
      <c r="J426" s="13">
        <v>9464</v>
      </c>
      <c r="K426" s="13">
        <v>4234</v>
      </c>
      <c r="L426" s="14">
        <v>1135</v>
      </c>
      <c r="M426" s="16">
        <v>1112</v>
      </c>
      <c r="N426" s="14">
        <f>SUM(B426:M426)</f>
        <v>54718</v>
      </c>
    </row>
    <row r="427" spans="1:14" ht="13.5">
      <c r="A427" s="70" t="s">
        <v>19</v>
      </c>
      <c r="B427" s="16">
        <v>1591</v>
      </c>
      <c r="C427" s="13">
        <v>1927</v>
      </c>
      <c r="D427" s="13">
        <v>2655</v>
      </c>
      <c r="E427" s="13">
        <v>3955</v>
      </c>
      <c r="F427" s="13">
        <v>5730</v>
      </c>
      <c r="G427" s="13">
        <v>7742</v>
      </c>
      <c r="H427" s="13">
        <v>7656</v>
      </c>
      <c r="I427" s="13">
        <v>7112</v>
      </c>
      <c r="J427" s="13">
        <v>6520</v>
      </c>
      <c r="K427" s="13">
        <v>3242</v>
      </c>
      <c r="L427" s="14">
        <v>1463</v>
      </c>
      <c r="M427" s="16">
        <v>1629</v>
      </c>
      <c r="N427" s="14">
        <f>SUM(B427:M427)</f>
        <v>51222</v>
      </c>
    </row>
    <row r="428" spans="1:14" ht="13.5">
      <c r="A428" s="70" t="s">
        <v>20</v>
      </c>
      <c r="B428" s="16">
        <v>2028</v>
      </c>
      <c r="C428" s="13">
        <v>1926</v>
      </c>
      <c r="D428" s="13">
        <v>2815</v>
      </c>
      <c r="E428" s="13">
        <v>3929</v>
      </c>
      <c r="F428" s="13">
        <v>6589</v>
      </c>
      <c r="G428" s="13">
        <v>6673</v>
      </c>
      <c r="H428" s="13">
        <v>5653</v>
      </c>
      <c r="I428" s="13">
        <v>7644</v>
      </c>
      <c r="J428" s="13">
        <v>6478</v>
      </c>
      <c r="K428" s="13">
        <v>3819</v>
      </c>
      <c r="L428" s="14">
        <v>2261</v>
      </c>
      <c r="M428" s="16">
        <v>1919</v>
      </c>
      <c r="N428" s="14">
        <f>SUM(B428:M428)</f>
        <v>51734</v>
      </c>
    </row>
    <row r="429" spans="1:14" ht="13.5">
      <c r="A429" s="70" t="s">
        <v>21</v>
      </c>
      <c r="B429" s="16">
        <v>3581</v>
      </c>
      <c r="C429" s="13">
        <v>3707</v>
      </c>
      <c r="D429" s="13">
        <v>3241</v>
      </c>
      <c r="E429" s="13">
        <v>2208</v>
      </c>
      <c r="F429" s="13">
        <v>1832</v>
      </c>
      <c r="G429" s="13">
        <v>1802</v>
      </c>
      <c r="H429" s="13">
        <v>1502</v>
      </c>
      <c r="I429" s="13">
        <v>1143</v>
      </c>
      <c r="J429" s="13">
        <v>1907</v>
      </c>
      <c r="K429" s="13">
        <v>3634</v>
      </c>
      <c r="L429" s="14">
        <v>3615</v>
      </c>
      <c r="M429" s="16">
        <v>3641</v>
      </c>
      <c r="N429" s="14">
        <f t="shared" ref="N429:N436" si="6">SUM(B429:M429)</f>
        <v>31813</v>
      </c>
    </row>
    <row r="430" spans="1:14" ht="13.5">
      <c r="A430" s="70" t="s">
        <v>22</v>
      </c>
      <c r="B430" s="16">
        <v>3396</v>
      </c>
      <c r="C430" s="13">
        <v>3048</v>
      </c>
      <c r="D430" s="13">
        <v>3186</v>
      </c>
      <c r="E430" s="13">
        <v>2874</v>
      </c>
      <c r="F430" s="13">
        <v>2245</v>
      </c>
      <c r="G430" s="13">
        <v>1891</v>
      </c>
      <c r="H430" s="13">
        <v>1481</v>
      </c>
      <c r="I430" s="13">
        <v>1552</v>
      </c>
      <c r="J430" s="13">
        <v>1503</v>
      </c>
      <c r="K430" s="13">
        <v>1869</v>
      </c>
      <c r="L430" s="14">
        <v>2272</v>
      </c>
      <c r="M430" s="16">
        <v>3076</v>
      </c>
      <c r="N430" s="14">
        <f t="shared" si="6"/>
        <v>28393</v>
      </c>
    </row>
    <row r="431" spans="1:14" ht="13.5">
      <c r="A431" s="70" t="s">
        <v>23</v>
      </c>
      <c r="B431" s="16">
        <v>2877</v>
      </c>
      <c r="C431" s="13">
        <v>2429</v>
      </c>
      <c r="D431" s="13">
        <v>3455</v>
      </c>
      <c r="E431" s="13">
        <v>5291</v>
      </c>
      <c r="F431" s="13">
        <v>6162</v>
      </c>
      <c r="G431" s="13">
        <v>6763</v>
      </c>
      <c r="H431" s="13">
        <v>6909</v>
      </c>
      <c r="I431" s="13">
        <v>6666</v>
      </c>
      <c r="J431" s="13">
        <v>6535</v>
      </c>
      <c r="K431" s="13">
        <v>3586</v>
      </c>
      <c r="L431" s="14">
        <v>2696</v>
      </c>
      <c r="M431" s="16">
        <v>2875</v>
      </c>
      <c r="N431" s="14">
        <f t="shared" si="6"/>
        <v>56244</v>
      </c>
    </row>
    <row r="432" spans="1:14" ht="13.5">
      <c r="A432" s="70" t="s">
        <v>24</v>
      </c>
      <c r="B432" s="16">
        <v>2502</v>
      </c>
      <c r="C432" s="13">
        <v>2793</v>
      </c>
      <c r="D432" s="13">
        <v>3662</v>
      </c>
      <c r="E432" s="13">
        <v>4337</v>
      </c>
      <c r="F432" s="13">
        <v>6818</v>
      </c>
      <c r="G432" s="13">
        <v>7817</v>
      </c>
      <c r="H432" s="13">
        <v>6208</v>
      </c>
      <c r="I432" s="13">
        <v>7080</v>
      </c>
      <c r="J432" s="13">
        <v>5955</v>
      </c>
      <c r="K432" s="13">
        <v>3413</v>
      </c>
      <c r="L432" s="14">
        <v>2987</v>
      </c>
      <c r="M432" s="16">
        <v>2659</v>
      </c>
      <c r="N432" s="14">
        <f t="shared" si="6"/>
        <v>56231</v>
      </c>
    </row>
    <row r="433" spans="1:14" ht="13.5">
      <c r="A433" s="70" t="s">
        <v>25</v>
      </c>
      <c r="B433" s="16">
        <v>2845</v>
      </c>
      <c r="C433" s="13">
        <v>2686</v>
      </c>
      <c r="D433" s="13">
        <v>3929</v>
      </c>
      <c r="E433" s="13">
        <v>4750</v>
      </c>
      <c r="F433" s="13">
        <v>6174</v>
      </c>
      <c r="G433" s="13">
        <v>6100</v>
      </c>
      <c r="H433" s="13">
        <v>6330</v>
      </c>
      <c r="I433" s="13">
        <v>6834</v>
      </c>
      <c r="J433" s="13">
        <v>5098</v>
      </c>
      <c r="K433" s="13">
        <v>2499</v>
      </c>
      <c r="L433" s="14">
        <v>2126</v>
      </c>
      <c r="M433" s="16">
        <v>2419</v>
      </c>
      <c r="N433" s="14">
        <f t="shared" si="6"/>
        <v>51790</v>
      </c>
    </row>
    <row r="434" spans="1:14" ht="13.5">
      <c r="A434" s="70" t="s">
        <v>26</v>
      </c>
      <c r="B434" s="16">
        <v>2627</v>
      </c>
      <c r="C434" s="13">
        <v>2581</v>
      </c>
      <c r="D434" s="13">
        <v>3575</v>
      </c>
      <c r="E434" s="13">
        <v>4653</v>
      </c>
      <c r="F434" s="13">
        <v>6198</v>
      </c>
      <c r="G434" s="13">
        <v>6817</v>
      </c>
      <c r="H434" s="13">
        <v>6760</v>
      </c>
      <c r="I434" s="13">
        <v>6887</v>
      </c>
      <c r="J434" s="13">
        <v>6239</v>
      </c>
      <c r="K434" s="13">
        <v>3773</v>
      </c>
      <c r="L434" s="14">
        <v>2691</v>
      </c>
      <c r="M434" s="16">
        <v>2955</v>
      </c>
      <c r="N434" s="14">
        <f t="shared" si="6"/>
        <v>55756</v>
      </c>
    </row>
    <row r="435" spans="1:14" ht="13.5">
      <c r="A435" s="15" t="s">
        <v>27</v>
      </c>
      <c r="B435" s="16">
        <v>2720</v>
      </c>
      <c r="C435" s="13">
        <v>2866</v>
      </c>
      <c r="D435" s="13">
        <v>4476</v>
      </c>
      <c r="E435" s="13">
        <v>5782</v>
      </c>
      <c r="F435" s="13">
        <v>6032</v>
      </c>
      <c r="G435" s="13">
        <v>6966</v>
      </c>
      <c r="H435" s="13">
        <v>4943</v>
      </c>
      <c r="I435" s="13">
        <v>4905</v>
      </c>
      <c r="J435" s="13">
        <v>4382</v>
      </c>
      <c r="K435" s="13">
        <v>3146</v>
      </c>
      <c r="L435" s="14">
        <v>2948</v>
      </c>
      <c r="M435" s="16">
        <v>2597</v>
      </c>
      <c r="N435" s="14">
        <f t="shared" si="6"/>
        <v>51763</v>
      </c>
    </row>
    <row r="436" spans="1:14" ht="13.5">
      <c r="A436" s="15" t="s">
        <v>28</v>
      </c>
      <c r="B436" s="16">
        <v>2502</v>
      </c>
      <c r="C436" s="13">
        <v>3160</v>
      </c>
      <c r="D436" s="13">
        <v>4190</v>
      </c>
      <c r="E436" s="13">
        <v>5112</v>
      </c>
      <c r="F436" s="13">
        <v>6914</v>
      </c>
      <c r="G436" s="13">
        <v>7499</v>
      </c>
      <c r="H436" s="13">
        <v>7063</v>
      </c>
      <c r="I436" s="13">
        <v>7588</v>
      </c>
      <c r="J436" s="13">
        <v>6006</v>
      </c>
      <c r="K436" s="13">
        <v>3833</v>
      </c>
      <c r="L436" s="14">
        <v>3309</v>
      </c>
      <c r="M436" s="16">
        <v>2868</v>
      </c>
      <c r="N436" s="14">
        <f t="shared" si="6"/>
        <v>60044</v>
      </c>
    </row>
    <row r="437" spans="1:14" ht="13.5">
      <c r="A437" s="15" t="s">
        <v>29</v>
      </c>
      <c r="B437" s="16">
        <v>3070.259</v>
      </c>
      <c r="C437" s="13">
        <v>3189.5609999999997</v>
      </c>
      <c r="D437" s="13">
        <v>4734.9400000000005</v>
      </c>
      <c r="E437" s="13">
        <v>4794.4690000000001</v>
      </c>
      <c r="F437" s="13">
        <v>6343.6289999999999</v>
      </c>
      <c r="G437" s="13">
        <v>6808.1660000000011</v>
      </c>
      <c r="H437" s="13">
        <v>5503.8810000000003</v>
      </c>
      <c r="I437" s="13">
        <v>6986.6660000000002</v>
      </c>
      <c r="J437" s="13">
        <v>5086.0810000000001</v>
      </c>
      <c r="K437" s="13">
        <v>4382.4569999999994</v>
      </c>
      <c r="L437" s="14">
        <v>2984.8670000000002</v>
      </c>
      <c r="M437" s="16">
        <v>2781</v>
      </c>
      <c r="N437" s="14">
        <v>56665.975999999995</v>
      </c>
    </row>
    <row r="438" spans="1:14" ht="13.5">
      <c r="A438" s="15" t="s">
        <v>30</v>
      </c>
      <c r="B438" s="16">
        <v>3301.2640000000001</v>
      </c>
      <c r="C438" s="13">
        <v>3381.33</v>
      </c>
      <c r="D438" s="13">
        <v>4045.8869999999997</v>
      </c>
      <c r="E438" s="13">
        <v>5340.3580000000002</v>
      </c>
      <c r="F438" s="13">
        <v>6892.2980000000007</v>
      </c>
      <c r="G438" s="13">
        <v>6619.0459999999994</v>
      </c>
      <c r="H438" s="13">
        <v>6107.1370000000006</v>
      </c>
      <c r="I438" s="13">
        <v>6554.0169999999998</v>
      </c>
      <c r="J438" s="13">
        <v>5341.4830000000002</v>
      </c>
      <c r="K438" s="13">
        <v>4351.8690000000006</v>
      </c>
      <c r="L438" s="14">
        <v>3080.7050000000004</v>
      </c>
      <c r="M438" s="16">
        <v>2624.8580000000002</v>
      </c>
      <c r="N438" s="14">
        <v>57637.252</v>
      </c>
    </row>
    <row r="439" spans="1:14" ht="13.5">
      <c r="A439" s="15" t="s">
        <v>31</v>
      </c>
      <c r="B439" s="16">
        <v>2990</v>
      </c>
      <c r="C439" s="13">
        <v>3729.451</v>
      </c>
      <c r="D439" s="13">
        <v>4318.8500000000004</v>
      </c>
      <c r="E439" s="13">
        <v>5239.4580000000005</v>
      </c>
      <c r="F439" s="13">
        <v>6369.1510000000007</v>
      </c>
      <c r="G439" s="13">
        <v>7512.8610000000008</v>
      </c>
      <c r="H439" s="13">
        <v>6417.25</v>
      </c>
      <c r="I439" s="13">
        <v>6747.1369999999997</v>
      </c>
      <c r="J439" s="13">
        <v>5236.1889999999994</v>
      </c>
      <c r="K439" s="13">
        <v>4401.1689999999999</v>
      </c>
      <c r="L439" s="14">
        <v>2858.2139999999999</v>
      </c>
      <c r="M439" s="16">
        <v>2776.0140000000001</v>
      </c>
      <c r="N439" s="14">
        <v>58595.744000000006</v>
      </c>
    </row>
    <row r="440" spans="1:14" ht="13.5">
      <c r="A440" s="15" t="s">
        <v>32</v>
      </c>
      <c r="B440" s="16">
        <v>2612.4450000000002</v>
      </c>
      <c r="C440" s="13">
        <v>3071.1849999999999</v>
      </c>
      <c r="D440" s="13">
        <v>4266.5540000000001</v>
      </c>
      <c r="E440" s="13">
        <v>5143.0830000000005</v>
      </c>
      <c r="F440" s="13">
        <v>5943.7929999999997</v>
      </c>
      <c r="G440" s="13">
        <v>7021.2780000000002</v>
      </c>
      <c r="H440" s="13">
        <v>6490.5659999999998</v>
      </c>
      <c r="I440" s="13">
        <v>6514.2670000000007</v>
      </c>
      <c r="J440" s="13">
        <v>5070.6809999999996</v>
      </c>
      <c r="K440" s="13">
        <v>3441.4119999999998</v>
      </c>
      <c r="L440" s="14">
        <v>3377.2809999999999</v>
      </c>
      <c r="M440" s="16">
        <v>3046.6790000000001</v>
      </c>
      <c r="N440" s="14">
        <v>55999.224000000002</v>
      </c>
    </row>
    <row r="441" spans="1:14" ht="13.5">
      <c r="A441" s="15" t="s">
        <v>33</v>
      </c>
      <c r="B441" s="16">
        <v>3753.9790000000003</v>
      </c>
      <c r="C441" s="13">
        <v>3459.4290000000001</v>
      </c>
      <c r="D441" s="13">
        <v>4491.7089999999998</v>
      </c>
      <c r="E441" s="13">
        <v>5570.4849999999997</v>
      </c>
      <c r="F441" s="13">
        <v>6558.692</v>
      </c>
      <c r="G441" s="13">
        <v>7016.4740000000002</v>
      </c>
      <c r="H441" s="13">
        <v>5796.8789999999999</v>
      </c>
      <c r="I441" s="13">
        <v>7115.8380000000006</v>
      </c>
      <c r="J441" s="13">
        <v>5853.7970000000005</v>
      </c>
      <c r="K441" s="13">
        <v>4816.6529999999993</v>
      </c>
      <c r="L441" s="14">
        <v>3581.0889999999999</v>
      </c>
      <c r="M441" s="16">
        <v>2841.8240000000001</v>
      </c>
      <c r="N441" s="14">
        <v>60856.847999999998</v>
      </c>
    </row>
    <row r="442" spans="1:14" ht="13.5">
      <c r="A442" s="15" t="s">
        <v>34</v>
      </c>
      <c r="B442" s="16">
        <v>3287</v>
      </c>
      <c r="C442" s="13">
        <v>3495</v>
      </c>
      <c r="D442" s="13">
        <v>4940</v>
      </c>
      <c r="E442" s="14">
        <v>5734</v>
      </c>
      <c r="F442" s="16">
        <v>6979</v>
      </c>
      <c r="G442" s="13">
        <v>6105</v>
      </c>
      <c r="H442" s="13">
        <v>6344</v>
      </c>
      <c r="I442" s="13">
        <v>7156</v>
      </c>
      <c r="J442" s="13">
        <v>5187</v>
      </c>
      <c r="K442" s="14">
        <v>4663</v>
      </c>
      <c r="L442" s="14">
        <v>3035</v>
      </c>
      <c r="M442" s="16">
        <v>2354</v>
      </c>
      <c r="N442" s="14">
        <v>59278</v>
      </c>
    </row>
    <row r="443" spans="1:14" ht="13.5">
      <c r="A443" s="15" t="s">
        <v>35</v>
      </c>
      <c r="B443" s="16">
        <v>2643</v>
      </c>
      <c r="C443" s="14">
        <v>2816</v>
      </c>
      <c r="D443" s="14">
        <v>4028</v>
      </c>
      <c r="E443" s="18">
        <v>5029</v>
      </c>
      <c r="F443" s="14">
        <v>5855</v>
      </c>
      <c r="G443" s="16">
        <v>6271</v>
      </c>
      <c r="H443" s="13">
        <v>6028</v>
      </c>
      <c r="I443" s="13">
        <v>6075</v>
      </c>
      <c r="J443" s="13">
        <v>4203</v>
      </c>
      <c r="K443" s="14">
        <v>4247</v>
      </c>
      <c r="L443" s="14">
        <v>3029</v>
      </c>
      <c r="M443" s="16">
        <v>2500</v>
      </c>
      <c r="N443" s="14">
        <v>52723</v>
      </c>
    </row>
    <row r="444" spans="1:14" ht="13.5">
      <c r="A444" s="15" t="s">
        <v>36</v>
      </c>
      <c r="B444" s="16">
        <v>2976</v>
      </c>
      <c r="C444" s="14">
        <v>2756</v>
      </c>
      <c r="D444" s="18">
        <v>3869</v>
      </c>
      <c r="E444" s="18">
        <v>5092</v>
      </c>
      <c r="F444" s="18">
        <v>5297</v>
      </c>
      <c r="G444" s="16">
        <v>5994</v>
      </c>
      <c r="H444" s="13">
        <v>5773</v>
      </c>
      <c r="I444" s="13">
        <v>6661</v>
      </c>
      <c r="J444" s="13">
        <v>4971</v>
      </c>
      <c r="K444" s="14">
        <v>4757</v>
      </c>
      <c r="L444" s="14">
        <v>2791</v>
      </c>
      <c r="M444" s="16">
        <v>2453</v>
      </c>
      <c r="N444" s="14">
        <v>53389</v>
      </c>
    </row>
    <row r="445" spans="1:14" ht="13.5">
      <c r="A445" s="15" t="s">
        <v>56</v>
      </c>
      <c r="B445" s="16">
        <v>2824.2689999999998</v>
      </c>
      <c r="C445" s="14">
        <v>2516.59</v>
      </c>
      <c r="D445" s="18">
        <v>3755.7</v>
      </c>
      <c r="E445" s="18">
        <v>4510.0929999999998</v>
      </c>
      <c r="F445" s="18">
        <v>5393.2960000000003</v>
      </c>
      <c r="G445" s="16">
        <v>5361.1840000000002</v>
      </c>
      <c r="H445" s="13">
        <v>4677.5330000000004</v>
      </c>
      <c r="I445" s="13">
        <v>5043.3339999999998</v>
      </c>
      <c r="J445" s="13">
        <v>5269.66</v>
      </c>
      <c r="K445" s="14">
        <v>4089.3150000000001</v>
      </c>
      <c r="L445" s="14">
        <v>2969.52</v>
      </c>
      <c r="M445" s="16">
        <v>2305.0889999999999</v>
      </c>
      <c r="N445" s="14">
        <v>48715.582999999999</v>
      </c>
    </row>
    <row r="446" spans="1:14" ht="13.5">
      <c r="A446" s="15" t="s">
        <v>57</v>
      </c>
      <c r="B446" s="14">
        <v>2290.453</v>
      </c>
      <c r="C446" s="14">
        <v>3019.3620000000001</v>
      </c>
      <c r="D446" s="18">
        <v>3815.768</v>
      </c>
      <c r="E446" s="18">
        <v>4837.7479999999996</v>
      </c>
      <c r="F446" s="18">
        <v>5023.116</v>
      </c>
      <c r="G446" s="18">
        <v>5466.9920000000002</v>
      </c>
      <c r="H446" s="14">
        <v>5942.4179999999997</v>
      </c>
      <c r="I446" s="14">
        <v>5642.2449999999999</v>
      </c>
      <c r="J446" s="14">
        <v>4789.42</v>
      </c>
      <c r="K446" s="14">
        <v>2791.5720000000001</v>
      </c>
      <c r="L446" s="14">
        <v>2529.5790000000002</v>
      </c>
      <c r="M446" s="18">
        <v>2368.029</v>
      </c>
      <c r="N446" s="14">
        <v>48516.701999999997</v>
      </c>
    </row>
    <row r="447" spans="1:14" ht="13.5">
      <c r="A447" s="15" t="s">
        <v>39</v>
      </c>
      <c r="B447" s="13">
        <v>2344.1709999999998</v>
      </c>
      <c r="C447" s="13">
        <v>2249.2539999999999</v>
      </c>
      <c r="D447" s="14">
        <v>3354.444</v>
      </c>
      <c r="E447" s="14">
        <v>4560.67</v>
      </c>
      <c r="F447" s="14">
        <v>5479.6120000000001</v>
      </c>
      <c r="G447" s="18">
        <v>6128.7730000000001</v>
      </c>
      <c r="H447" s="14">
        <v>4517.5469999999996</v>
      </c>
      <c r="I447" s="14">
        <v>5915.4229999999998</v>
      </c>
      <c r="J447" s="14">
        <v>4398.0159999999996</v>
      </c>
      <c r="K447" s="14">
        <v>4050.1030000000001</v>
      </c>
      <c r="L447" s="14">
        <v>2774.39</v>
      </c>
      <c r="M447" s="18">
        <v>2124.7750000000001</v>
      </c>
      <c r="N447" s="14">
        <v>47897.178</v>
      </c>
    </row>
    <row r="448" spans="1:14" ht="13.5">
      <c r="A448" s="15" t="s">
        <v>40</v>
      </c>
      <c r="B448" s="13">
        <v>2496.0349999999999</v>
      </c>
      <c r="C448" s="13">
        <v>2221.87</v>
      </c>
      <c r="D448" s="13">
        <v>3266.306</v>
      </c>
      <c r="E448" s="13">
        <v>3636.8380000000002</v>
      </c>
      <c r="F448" s="13">
        <v>4819.3959999999997</v>
      </c>
      <c r="G448" s="14">
        <v>4973.2079999999996</v>
      </c>
      <c r="H448" s="14">
        <v>4414.7950000000001</v>
      </c>
      <c r="I448" s="14">
        <v>5082.42</v>
      </c>
      <c r="J448" s="14">
        <v>4489.7759999999998</v>
      </c>
      <c r="K448" s="14">
        <v>3679.0839999999998</v>
      </c>
      <c r="L448" s="14">
        <v>2760.09</v>
      </c>
      <c r="M448" s="14">
        <v>1961.636</v>
      </c>
      <c r="N448" s="39">
        <v>43801.453999999998</v>
      </c>
    </row>
    <row r="449" spans="1:14" ht="13.5">
      <c r="A449" s="15" t="s">
        <v>41</v>
      </c>
      <c r="B449" s="14">
        <v>2139.6570000000002</v>
      </c>
      <c r="C449" s="14">
        <v>2308.1840000000002</v>
      </c>
      <c r="D449" s="14">
        <v>3766.7429999999999</v>
      </c>
      <c r="E449" s="14">
        <v>3688.616</v>
      </c>
      <c r="F449" s="14">
        <v>5234.3429999999998</v>
      </c>
      <c r="G449" s="14">
        <v>5260.9040000000005</v>
      </c>
      <c r="H449" s="14">
        <v>3989.585</v>
      </c>
      <c r="I449" s="14">
        <v>5622.3620000000001</v>
      </c>
      <c r="J449" s="14">
        <v>4069.8069999999998</v>
      </c>
      <c r="K449" s="14">
        <v>3748.7020000000002</v>
      </c>
      <c r="L449" s="14">
        <v>2940.576</v>
      </c>
      <c r="M449" s="14">
        <v>2070.748</v>
      </c>
      <c r="N449" s="39">
        <v>44840.226999999999</v>
      </c>
    </row>
    <row r="450" spans="1:14" ht="13.5">
      <c r="A450" s="15" t="s">
        <v>42</v>
      </c>
      <c r="B450" s="14">
        <v>2152.989</v>
      </c>
      <c r="C450" s="14">
        <v>2150.9180000000001</v>
      </c>
      <c r="D450" s="14">
        <v>3298.97</v>
      </c>
      <c r="E450" s="14">
        <v>4063.3069999999998</v>
      </c>
      <c r="F450" s="14">
        <v>4581.1030000000001</v>
      </c>
      <c r="G450" s="14">
        <v>4661.2020000000002</v>
      </c>
      <c r="H450" s="13">
        <v>5596.3019999999997</v>
      </c>
      <c r="I450" s="14">
        <v>5122.0240000000003</v>
      </c>
      <c r="J450" s="16">
        <v>4994.92</v>
      </c>
      <c r="K450" s="14">
        <v>4106.7619999999997</v>
      </c>
      <c r="L450" s="16">
        <v>2328.7629999999999</v>
      </c>
      <c r="M450" s="14">
        <v>2051.4740000000002</v>
      </c>
      <c r="N450" s="39">
        <v>45108.733999999997</v>
      </c>
    </row>
    <row r="451" spans="1:14" ht="13.5">
      <c r="A451" s="15" t="s">
        <v>43</v>
      </c>
      <c r="B451" s="14">
        <v>1995.89</v>
      </c>
      <c r="C451" s="14">
        <v>2239.6950000000002</v>
      </c>
      <c r="D451" s="14">
        <v>2717.4059999999999</v>
      </c>
      <c r="E451" s="14">
        <v>3731.45</v>
      </c>
      <c r="F451" s="14">
        <v>4784.4409999999998</v>
      </c>
      <c r="G451" s="14">
        <v>4874.701</v>
      </c>
      <c r="H451" s="14">
        <v>4958.6909999999998</v>
      </c>
      <c r="I451" s="14">
        <v>5023.6499999999996</v>
      </c>
      <c r="J451" s="14">
        <v>4705.5039999999999</v>
      </c>
      <c r="K451" s="14">
        <v>3435.1779999999999</v>
      </c>
      <c r="L451" s="14">
        <v>2199.8440000000001</v>
      </c>
      <c r="M451" s="14">
        <v>2001.7260000000001</v>
      </c>
      <c r="N451" s="39">
        <v>42668.175999999999</v>
      </c>
    </row>
    <row r="452" spans="1:14" ht="13.5">
      <c r="A452" s="15" t="s">
        <v>44</v>
      </c>
      <c r="B452" s="14">
        <v>1906.904</v>
      </c>
      <c r="C452" s="14">
        <v>1824.9570000000001</v>
      </c>
      <c r="D452" s="14">
        <v>2596.288</v>
      </c>
      <c r="E452" s="14">
        <v>2796.7489999999998</v>
      </c>
      <c r="F452" s="14">
        <v>4434.7920000000004</v>
      </c>
      <c r="G452" s="14">
        <v>4273.5940000000001</v>
      </c>
      <c r="H452" s="14">
        <v>4865.8670000000002</v>
      </c>
      <c r="I452" s="14">
        <v>5450.81</v>
      </c>
      <c r="J452" s="14">
        <v>3877.0740000000001</v>
      </c>
      <c r="K452" s="14">
        <v>3906.3939999999998</v>
      </c>
      <c r="L452" s="14">
        <v>2396.855</v>
      </c>
      <c r="M452" s="14">
        <v>1723.3409999999999</v>
      </c>
      <c r="N452" s="39">
        <v>40053.625</v>
      </c>
    </row>
    <row r="453" spans="1:14" ht="13.5">
      <c r="A453" s="15" t="s">
        <v>45</v>
      </c>
      <c r="B453" s="14">
        <v>2079.759</v>
      </c>
      <c r="C453" s="14">
        <v>2033.4880000000001</v>
      </c>
      <c r="D453" s="14">
        <v>2932.66</v>
      </c>
      <c r="E453" s="14">
        <v>3821.192</v>
      </c>
      <c r="F453" s="14">
        <v>4261.8760000000002</v>
      </c>
      <c r="G453" s="14">
        <v>3761.654</v>
      </c>
      <c r="H453" s="14">
        <v>4716.1790000000001</v>
      </c>
      <c r="I453" s="14">
        <v>4969.9290000000001</v>
      </c>
      <c r="J453" s="14">
        <v>3849.4560000000001</v>
      </c>
      <c r="K453" s="14">
        <v>3366.0439999999999</v>
      </c>
      <c r="L453" s="14">
        <v>2606.1320000000001</v>
      </c>
      <c r="M453" s="14">
        <v>1719.663</v>
      </c>
      <c r="N453" s="39">
        <v>40118.031999999999</v>
      </c>
    </row>
    <row r="454" spans="1:14" ht="13.5">
      <c r="A454" s="15" t="s">
        <v>46</v>
      </c>
      <c r="B454" s="19">
        <v>1873820</v>
      </c>
      <c r="C454" s="19">
        <v>2137315</v>
      </c>
      <c r="D454" s="19">
        <v>2442699</v>
      </c>
      <c r="E454" s="19">
        <v>3332243</v>
      </c>
      <c r="F454" s="19">
        <v>4341994</v>
      </c>
      <c r="G454" s="19">
        <v>4217136</v>
      </c>
      <c r="H454" s="19">
        <v>4345500</v>
      </c>
      <c r="I454" s="19">
        <v>5521784</v>
      </c>
      <c r="J454" s="19">
        <v>4419135</v>
      </c>
      <c r="K454" s="19">
        <v>3916995</v>
      </c>
      <c r="L454" s="19">
        <v>2378360</v>
      </c>
      <c r="M454" s="19">
        <v>1680165</v>
      </c>
      <c r="N454" s="47">
        <v>40607146</v>
      </c>
    </row>
    <row r="455" spans="1:14" ht="13.5">
      <c r="A455" s="15" t="s">
        <v>47</v>
      </c>
      <c r="B455" s="19">
        <v>1821525</v>
      </c>
      <c r="C455" s="19">
        <v>1974992</v>
      </c>
      <c r="D455" s="19">
        <v>2914362</v>
      </c>
      <c r="E455" s="19">
        <v>3424525</v>
      </c>
      <c r="F455" s="19">
        <v>4445108</v>
      </c>
      <c r="G455" s="19">
        <v>4156863</v>
      </c>
      <c r="H455" s="19">
        <v>4389628</v>
      </c>
      <c r="I455" s="19">
        <v>5302116</v>
      </c>
      <c r="J455" s="19">
        <v>3665171</v>
      </c>
      <c r="K455" s="19">
        <v>3064546</v>
      </c>
      <c r="L455" s="19">
        <v>2147300</v>
      </c>
      <c r="M455" s="14">
        <f>(1184+465)</f>
        <v>1649</v>
      </c>
      <c r="N455" s="47">
        <v>38955000</v>
      </c>
    </row>
    <row r="456" spans="1:14" ht="13.5">
      <c r="A456" s="15" t="s">
        <v>48</v>
      </c>
      <c r="B456" s="19">
        <v>2355878</v>
      </c>
      <c r="C456" s="19">
        <v>1966804</v>
      </c>
      <c r="D456" s="19">
        <v>2933993</v>
      </c>
      <c r="E456" s="19">
        <v>3469461</v>
      </c>
      <c r="F456" s="19">
        <v>4319123</v>
      </c>
      <c r="G456" s="19">
        <v>4642773</v>
      </c>
      <c r="H456" s="19">
        <v>4565994</v>
      </c>
      <c r="I456" s="19">
        <v>4478680</v>
      </c>
      <c r="J456" s="19">
        <v>3807559</v>
      </c>
      <c r="K456" s="19">
        <v>3518201</v>
      </c>
      <c r="L456" s="19">
        <v>2300320</v>
      </c>
      <c r="M456" s="19">
        <v>1591696</v>
      </c>
      <c r="N456" s="47">
        <v>39950482</v>
      </c>
    </row>
    <row r="457" spans="1:14" ht="13.5">
      <c r="A457" s="15" t="s">
        <v>49</v>
      </c>
      <c r="B457" s="19">
        <v>2040926</v>
      </c>
      <c r="C457" s="19">
        <v>1894408</v>
      </c>
      <c r="D457" s="19">
        <v>2706194</v>
      </c>
      <c r="E457" s="19">
        <v>2870887</v>
      </c>
      <c r="F457" s="19">
        <v>3986359</v>
      </c>
      <c r="G457" s="19">
        <v>4710773</v>
      </c>
      <c r="H457" s="19">
        <v>4336227</v>
      </c>
      <c r="I457" s="19">
        <v>4964973</v>
      </c>
      <c r="J457" s="19">
        <v>3168214</v>
      </c>
      <c r="K457" s="19">
        <v>3249225</v>
      </c>
      <c r="L457" s="19">
        <v>2549007</v>
      </c>
      <c r="M457" s="19">
        <v>1761591</v>
      </c>
      <c r="N457" s="47">
        <v>38238784</v>
      </c>
    </row>
    <row r="458" spans="1:14" ht="13.5">
      <c r="A458" s="71" t="s">
        <v>58</v>
      </c>
      <c r="B458" s="22">
        <v>1577569</v>
      </c>
      <c r="C458" s="22">
        <v>2206383</v>
      </c>
      <c r="D458" s="22">
        <v>2878131</v>
      </c>
      <c r="E458" s="22">
        <v>3652984</v>
      </c>
      <c r="F458" s="22">
        <v>4123203</v>
      </c>
      <c r="G458" s="22">
        <v>4594684</v>
      </c>
      <c r="H458" s="22">
        <v>4173498</v>
      </c>
      <c r="I458" s="22">
        <v>5335461</v>
      </c>
      <c r="J458" s="22">
        <v>3775719</v>
      </c>
      <c r="K458" s="22">
        <v>3368199</v>
      </c>
      <c r="L458" s="22">
        <v>2258109</v>
      </c>
      <c r="M458" s="22">
        <v>1799278</v>
      </c>
      <c r="N458" s="48">
        <v>39743218</v>
      </c>
    </row>
    <row r="459" spans="1:14" ht="13.5">
      <c r="A459" s="61" t="s">
        <v>78</v>
      </c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</row>
    <row r="460" spans="1:14" ht="13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ht="13.5">
      <c r="A461" s="2" t="s">
        <v>79</v>
      </c>
      <c r="B461" s="55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4"/>
      <c r="N461" s="5" t="s">
        <v>60</v>
      </c>
    </row>
    <row r="462" spans="1:14" ht="13.5">
      <c r="A462" s="57" t="s">
        <v>3</v>
      </c>
      <c r="B462" s="58" t="s">
        <v>4</v>
      </c>
      <c r="C462" s="58" t="s">
        <v>5</v>
      </c>
      <c r="D462" s="58" t="s">
        <v>6</v>
      </c>
      <c r="E462" s="58" t="s">
        <v>7</v>
      </c>
      <c r="F462" s="58" t="s">
        <v>8</v>
      </c>
      <c r="G462" s="38" t="s">
        <v>9</v>
      </c>
      <c r="H462" s="58" t="s">
        <v>10</v>
      </c>
      <c r="I462" s="58" t="s">
        <v>11</v>
      </c>
      <c r="J462" s="58" t="s">
        <v>12</v>
      </c>
      <c r="K462" s="58" t="s">
        <v>13</v>
      </c>
      <c r="L462" s="58" t="s">
        <v>14</v>
      </c>
      <c r="M462" s="58" t="s">
        <v>15</v>
      </c>
      <c r="N462" s="38" t="s">
        <v>16</v>
      </c>
    </row>
    <row r="463" spans="1:14" ht="13.5">
      <c r="A463" s="30" t="s">
        <v>54</v>
      </c>
      <c r="B463" s="10">
        <v>1167</v>
      </c>
      <c r="C463" s="10">
        <v>1199</v>
      </c>
      <c r="D463" s="10">
        <v>1432</v>
      </c>
      <c r="E463" s="10">
        <v>1768</v>
      </c>
      <c r="F463" s="10">
        <v>2437</v>
      </c>
      <c r="G463" s="10">
        <v>3642</v>
      </c>
      <c r="H463" s="10">
        <v>3177</v>
      </c>
      <c r="I463" s="10">
        <v>2811</v>
      </c>
      <c r="J463" s="10">
        <v>2393</v>
      </c>
      <c r="K463" s="10">
        <v>2000</v>
      </c>
      <c r="L463" s="10">
        <v>1563</v>
      </c>
      <c r="M463" s="10">
        <v>1605</v>
      </c>
      <c r="N463" s="11">
        <f>SUM(B463:M463)</f>
        <v>25194</v>
      </c>
    </row>
    <row r="464" spans="1:14" ht="13.5">
      <c r="A464" s="31" t="s">
        <v>18</v>
      </c>
      <c r="B464" s="10">
        <v>1407</v>
      </c>
      <c r="C464" s="10">
        <v>1380</v>
      </c>
      <c r="D464" s="10">
        <v>2046</v>
      </c>
      <c r="E464" s="10">
        <v>2506</v>
      </c>
      <c r="F464" s="10">
        <v>3040</v>
      </c>
      <c r="G464" s="10">
        <v>3263</v>
      </c>
      <c r="H464" s="10">
        <v>2850</v>
      </c>
      <c r="I464" s="10">
        <v>2625</v>
      </c>
      <c r="J464" s="10">
        <v>2593</v>
      </c>
      <c r="K464" s="10">
        <v>1921</v>
      </c>
      <c r="L464" s="10">
        <v>1859</v>
      </c>
      <c r="M464" s="10">
        <v>1881</v>
      </c>
      <c r="N464" s="11">
        <f>SUM(B464:M464)</f>
        <v>27371</v>
      </c>
    </row>
    <row r="465" spans="1:14" ht="13.5">
      <c r="A465" s="31" t="s">
        <v>19</v>
      </c>
      <c r="B465" s="10">
        <v>1347</v>
      </c>
      <c r="C465" s="10">
        <v>1477</v>
      </c>
      <c r="D465" s="10">
        <v>1978</v>
      </c>
      <c r="E465" s="10">
        <v>2305</v>
      </c>
      <c r="F465" s="10">
        <v>3310</v>
      </c>
      <c r="G465" s="10">
        <v>3282</v>
      </c>
      <c r="H465" s="10">
        <v>3193</v>
      </c>
      <c r="I465" s="10">
        <v>3069</v>
      </c>
      <c r="J465" s="10">
        <v>2899</v>
      </c>
      <c r="K465" s="10">
        <v>2532</v>
      </c>
      <c r="L465" s="10">
        <v>2128</v>
      </c>
      <c r="M465" s="10">
        <v>2214</v>
      </c>
      <c r="N465" s="11">
        <f>SUM(B465:M465)</f>
        <v>29734</v>
      </c>
    </row>
    <row r="466" spans="1:14" ht="13.5">
      <c r="A466" s="31" t="s">
        <v>20</v>
      </c>
      <c r="B466" s="10">
        <v>1817</v>
      </c>
      <c r="C466" s="10">
        <v>1637</v>
      </c>
      <c r="D466" s="10">
        <v>1866</v>
      </c>
      <c r="E466" s="10">
        <v>2545</v>
      </c>
      <c r="F466" s="10">
        <v>3834</v>
      </c>
      <c r="G466" s="10">
        <v>3100</v>
      </c>
      <c r="H466" s="10">
        <v>2645</v>
      </c>
      <c r="I466" s="10">
        <v>2386</v>
      </c>
      <c r="J466" s="10">
        <v>2460</v>
      </c>
      <c r="K466" s="10">
        <v>2470</v>
      </c>
      <c r="L466" s="10">
        <v>2913</v>
      </c>
      <c r="M466" s="10">
        <v>2452</v>
      </c>
      <c r="N466" s="11">
        <f>SUM(B466:M466)</f>
        <v>30125</v>
      </c>
    </row>
    <row r="467" spans="1:14" ht="13.5">
      <c r="A467" s="31" t="s">
        <v>21</v>
      </c>
      <c r="B467" s="10">
        <v>3581</v>
      </c>
      <c r="C467" s="10">
        <v>3707</v>
      </c>
      <c r="D467" s="10">
        <v>3241</v>
      </c>
      <c r="E467" s="10">
        <v>2208</v>
      </c>
      <c r="F467" s="10">
        <v>1832</v>
      </c>
      <c r="G467" s="10">
        <v>1802</v>
      </c>
      <c r="H467" s="10">
        <v>1502</v>
      </c>
      <c r="I467" s="10">
        <v>1143</v>
      </c>
      <c r="J467" s="10">
        <v>1907</v>
      </c>
      <c r="K467" s="10">
        <v>3634</v>
      </c>
      <c r="L467" s="10">
        <v>3615</v>
      </c>
      <c r="M467" s="10">
        <v>3641</v>
      </c>
      <c r="N467" s="11">
        <f t="shared" ref="N467:N478" si="7">SUM(B467:M467)</f>
        <v>31813</v>
      </c>
    </row>
    <row r="468" spans="1:14" ht="13.5">
      <c r="A468" s="31" t="s">
        <v>22</v>
      </c>
      <c r="B468" s="10">
        <v>3396</v>
      </c>
      <c r="C468" s="10">
        <v>3048</v>
      </c>
      <c r="D468" s="10">
        <v>3186</v>
      </c>
      <c r="E468" s="10">
        <v>2874</v>
      </c>
      <c r="F468" s="10">
        <v>2245</v>
      </c>
      <c r="G468" s="10">
        <v>1891</v>
      </c>
      <c r="H468" s="10">
        <v>1481</v>
      </c>
      <c r="I468" s="10">
        <v>1552</v>
      </c>
      <c r="J468" s="10">
        <v>1503</v>
      </c>
      <c r="K468" s="10">
        <v>1869</v>
      </c>
      <c r="L468" s="10">
        <v>2272</v>
      </c>
      <c r="M468" s="10">
        <v>3076</v>
      </c>
      <c r="N468" s="11">
        <f t="shared" si="7"/>
        <v>28393</v>
      </c>
    </row>
    <row r="469" spans="1:14" ht="13.5">
      <c r="A469" s="31" t="s">
        <v>23</v>
      </c>
      <c r="B469" s="10">
        <v>2027</v>
      </c>
      <c r="C469" s="10">
        <v>1777</v>
      </c>
      <c r="D469" s="10">
        <v>2329</v>
      </c>
      <c r="E469" s="10">
        <v>2908</v>
      </c>
      <c r="F469" s="10">
        <v>3684</v>
      </c>
      <c r="G469" s="10">
        <v>2945</v>
      </c>
      <c r="H469" s="10">
        <v>2943</v>
      </c>
      <c r="I469" s="10">
        <v>2784</v>
      </c>
      <c r="J469" s="10">
        <v>2985</v>
      </c>
      <c r="K469" s="10">
        <v>2190</v>
      </c>
      <c r="L469" s="10">
        <v>2601</v>
      </c>
      <c r="M469" s="10">
        <v>2573</v>
      </c>
      <c r="N469" s="11">
        <f t="shared" si="7"/>
        <v>31746</v>
      </c>
    </row>
    <row r="470" spans="1:14" ht="13.5">
      <c r="A470" s="9" t="s">
        <v>24</v>
      </c>
      <c r="B470" s="10">
        <v>1943</v>
      </c>
      <c r="C470" s="10">
        <v>1756</v>
      </c>
      <c r="D470" s="10">
        <v>2214</v>
      </c>
      <c r="E470" s="10">
        <v>2675</v>
      </c>
      <c r="F470" s="10">
        <v>3600</v>
      </c>
      <c r="G470" s="10">
        <v>3009</v>
      </c>
      <c r="H470" s="10">
        <v>2755</v>
      </c>
      <c r="I470" s="10">
        <v>2481</v>
      </c>
      <c r="J470" s="10">
        <v>2538</v>
      </c>
      <c r="K470" s="10">
        <v>2311</v>
      </c>
      <c r="L470" s="10">
        <v>2316</v>
      </c>
      <c r="M470" s="10">
        <v>2039</v>
      </c>
      <c r="N470" s="11">
        <f t="shared" si="7"/>
        <v>29637</v>
      </c>
    </row>
    <row r="471" spans="1:14" ht="13.5">
      <c r="A471" s="31" t="s">
        <v>25</v>
      </c>
      <c r="B471" s="10">
        <v>1633</v>
      </c>
      <c r="C471" s="10">
        <v>1705</v>
      </c>
      <c r="D471" s="10">
        <v>2167</v>
      </c>
      <c r="E471" s="10">
        <v>2220</v>
      </c>
      <c r="F471" s="10">
        <v>2879</v>
      </c>
      <c r="G471" s="10">
        <v>2583</v>
      </c>
      <c r="H471" s="10">
        <v>2566</v>
      </c>
      <c r="I471" s="10">
        <v>2092</v>
      </c>
      <c r="J471" s="10">
        <v>2457</v>
      </c>
      <c r="K471" s="10">
        <v>1709</v>
      </c>
      <c r="L471" s="10">
        <v>1783</v>
      </c>
      <c r="M471" s="10">
        <v>2092</v>
      </c>
      <c r="N471" s="11">
        <f t="shared" si="7"/>
        <v>25886</v>
      </c>
    </row>
    <row r="472" spans="1:14" ht="13.5">
      <c r="A472" s="31" t="s">
        <v>26</v>
      </c>
      <c r="B472" s="10">
        <v>1601</v>
      </c>
      <c r="C472" s="10">
        <v>1662</v>
      </c>
      <c r="D472" s="10">
        <v>1966</v>
      </c>
      <c r="E472" s="10">
        <v>2267</v>
      </c>
      <c r="F472" s="10">
        <v>3076</v>
      </c>
      <c r="G472" s="10">
        <v>3174</v>
      </c>
      <c r="H472" s="10">
        <v>2875</v>
      </c>
      <c r="I472" s="10">
        <v>2604</v>
      </c>
      <c r="J472" s="10">
        <v>2821</v>
      </c>
      <c r="K472" s="10">
        <v>2390</v>
      </c>
      <c r="L472" s="10">
        <v>2425</v>
      </c>
      <c r="M472" s="10">
        <v>2105</v>
      </c>
      <c r="N472" s="11">
        <f t="shared" si="7"/>
        <v>28966</v>
      </c>
    </row>
    <row r="473" spans="1:14" ht="13.5">
      <c r="A473" s="30" t="s">
        <v>27</v>
      </c>
      <c r="B473" s="10">
        <v>1690</v>
      </c>
      <c r="C473" s="10">
        <v>1803</v>
      </c>
      <c r="D473" s="10">
        <v>2595</v>
      </c>
      <c r="E473" s="10">
        <v>2945</v>
      </c>
      <c r="F473" s="10">
        <v>3228</v>
      </c>
      <c r="G473" s="10">
        <v>2860</v>
      </c>
      <c r="H473" s="10">
        <v>2489</v>
      </c>
      <c r="I473" s="10">
        <v>1911</v>
      </c>
      <c r="J473" s="10">
        <v>2195</v>
      </c>
      <c r="K473" s="10">
        <v>1992</v>
      </c>
      <c r="L473" s="10">
        <v>1872</v>
      </c>
      <c r="M473" s="10">
        <v>1790</v>
      </c>
      <c r="N473" s="11">
        <f t="shared" si="7"/>
        <v>27370</v>
      </c>
    </row>
    <row r="474" spans="1:14" ht="13.5">
      <c r="A474" s="30" t="s">
        <v>28</v>
      </c>
      <c r="B474" s="10">
        <v>1568</v>
      </c>
      <c r="C474" s="10">
        <v>1667</v>
      </c>
      <c r="D474" s="10">
        <v>2163</v>
      </c>
      <c r="E474" s="10">
        <v>2843</v>
      </c>
      <c r="F474" s="10">
        <v>3040</v>
      </c>
      <c r="G474" s="10">
        <v>2991</v>
      </c>
      <c r="H474" s="10">
        <v>2664</v>
      </c>
      <c r="I474" s="10">
        <v>2444</v>
      </c>
      <c r="J474" s="10">
        <v>2768</v>
      </c>
      <c r="K474" s="10">
        <v>2367</v>
      </c>
      <c r="L474" s="10">
        <v>2249</v>
      </c>
      <c r="M474" s="10">
        <v>1996</v>
      </c>
      <c r="N474" s="11">
        <f t="shared" si="7"/>
        <v>28760</v>
      </c>
    </row>
    <row r="475" spans="1:14" ht="13.5">
      <c r="A475" s="30" t="s">
        <v>29</v>
      </c>
      <c r="B475" s="10">
        <v>1651.4390000000001</v>
      </c>
      <c r="C475" s="10">
        <v>1790.1980000000001</v>
      </c>
      <c r="D475" s="10">
        <v>2411.5439999999999</v>
      </c>
      <c r="E475" s="10">
        <v>2498.9140000000002</v>
      </c>
      <c r="F475" s="10">
        <v>2956.8580000000002</v>
      </c>
      <c r="G475" s="10">
        <v>2709.489</v>
      </c>
      <c r="H475" s="10">
        <v>2431.7199999999998</v>
      </c>
      <c r="I475" s="10">
        <v>2548.6930000000002</v>
      </c>
      <c r="J475" s="10">
        <v>2567.9520000000002</v>
      </c>
      <c r="K475" s="10">
        <v>2348.7759999999998</v>
      </c>
      <c r="L475" s="10">
        <v>2016.8920000000001</v>
      </c>
      <c r="M475" s="10">
        <v>1924.9949999999999</v>
      </c>
      <c r="N475" s="11">
        <f t="shared" si="7"/>
        <v>27857.469999999998</v>
      </c>
    </row>
    <row r="476" spans="1:14" ht="13.5">
      <c r="A476" s="30" t="s">
        <v>80</v>
      </c>
      <c r="B476" s="10">
        <v>1744.2539999999999</v>
      </c>
      <c r="C476" s="10">
        <v>1666.548</v>
      </c>
      <c r="D476" s="10">
        <v>2183.0830000000001</v>
      </c>
      <c r="E476" s="10">
        <v>2224.2489999999998</v>
      </c>
      <c r="F476" s="10">
        <v>2990.7950000000001</v>
      </c>
      <c r="G476" s="10">
        <v>2780.6669999999999</v>
      </c>
      <c r="H476" s="10">
        <v>2942.873</v>
      </c>
      <c r="I476" s="10">
        <v>2482.0590000000002</v>
      </c>
      <c r="J476" s="10">
        <v>2626.723</v>
      </c>
      <c r="K476" s="10">
        <v>2353.8879999999999</v>
      </c>
      <c r="L476" s="10">
        <v>1917.29</v>
      </c>
      <c r="M476" s="10">
        <v>1942.8510000000001</v>
      </c>
      <c r="N476" s="11">
        <f t="shared" si="7"/>
        <v>27855.280000000002</v>
      </c>
    </row>
    <row r="477" spans="1:14" ht="13.5">
      <c r="A477" s="30" t="s">
        <v>31</v>
      </c>
      <c r="B477" s="10">
        <v>1819.481</v>
      </c>
      <c r="C477" s="10">
        <v>1725.395</v>
      </c>
      <c r="D477" s="10">
        <v>2154.5940000000001</v>
      </c>
      <c r="E477" s="10">
        <v>2517.1060000000002</v>
      </c>
      <c r="F477" s="10">
        <v>3150.326</v>
      </c>
      <c r="G477" s="10">
        <v>2816.4029999999998</v>
      </c>
      <c r="H477" s="10">
        <v>2828.2689999999998</v>
      </c>
      <c r="I477" s="10">
        <v>2727.335</v>
      </c>
      <c r="J477" s="10">
        <v>2783.3670000000002</v>
      </c>
      <c r="K477" s="10">
        <v>2120.6529999999998</v>
      </c>
      <c r="L477" s="10">
        <v>1922.3320000000001</v>
      </c>
      <c r="M477" s="10">
        <v>1683.136</v>
      </c>
      <c r="N477" s="11">
        <f t="shared" si="7"/>
        <v>28248.396999999994</v>
      </c>
    </row>
    <row r="478" spans="1:14" ht="13.5">
      <c r="A478" s="30" t="s">
        <v>32</v>
      </c>
      <c r="B478" s="10">
        <v>1477.33</v>
      </c>
      <c r="C478" s="10">
        <v>1541.239</v>
      </c>
      <c r="D478" s="10">
        <v>1932.5129999999999</v>
      </c>
      <c r="E478" s="10">
        <v>2518.5479999999998</v>
      </c>
      <c r="F478" s="10">
        <v>2860.797</v>
      </c>
      <c r="G478" s="10">
        <v>2676.3229999999999</v>
      </c>
      <c r="H478" s="10">
        <v>2586.83</v>
      </c>
      <c r="I478" s="10">
        <v>2451.2289999999998</v>
      </c>
      <c r="J478" s="10">
        <v>2824.5770000000002</v>
      </c>
      <c r="K478" s="10">
        <v>2032.421</v>
      </c>
      <c r="L478" s="10">
        <v>1891.915</v>
      </c>
      <c r="M478" s="10">
        <v>1928.0260000000001</v>
      </c>
      <c r="N478" s="11">
        <f t="shared" si="7"/>
        <v>26721.748000000003</v>
      </c>
    </row>
    <row r="479" spans="1:14" ht="13.5">
      <c r="A479" s="30" t="s">
        <v>33</v>
      </c>
      <c r="B479" s="10">
        <v>1754</v>
      </c>
      <c r="C479" s="10">
        <v>1783</v>
      </c>
      <c r="D479" s="10">
        <v>2241</v>
      </c>
      <c r="E479" s="10">
        <v>2434</v>
      </c>
      <c r="F479" s="10">
        <v>3033</v>
      </c>
      <c r="G479" s="10">
        <v>2989</v>
      </c>
      <c r="H479" s="10">
        <v>2614</v>
      </c>
      <c r="I479" s="10">
        <v>2009</v>
      </c>
      <c r="J479" s="10">
        <v>2297</v>
      </c>
      <c r="K479" s="10">
        <v>2009</v>
      </c>
      <c r="L479" s="10">
        <v>2034</v>
      </c>
      <c r="M479" s="10">
        <v>1918</v>
      </c>
      <c r="N479" s="11">
        <v>27114</v>
      </c>
    </row>
    <row r="480" spans="1:14" ht="13.5">
      <c r="A480" s="30" t="s">
        <v>34</v>
      </c>
      <c r="B480" s="10">
        <v>1736</v>
      </c>
      <c r="C480" s="10">
        <v>1701</v>
      </c>
      <c r="D480" s="10">
        <v>2463</v>
      </c>
      <c r="E480" s="10">
        <v>2654</v>
      </c>
      <c r="F480" s="10">
        <v>3286</v>
      </c>
      <c r="G480" s="11">
        <v>2741</v>
      </c>
      <c r="H480" s="24">
        <v>2575</v>
      </c>
      <c r="I480" s="10">
        <v>2590</v>
      </c>
      <c r="J480" s="10">
        <v>2439</v>
      </c>
      <c r="K480" s="11">
        <v>1911</v>
      </c>
      <c r="L480" s="24">
        <v>1701</v>
      </c>
      <c r="M480" s="10">
        <v>1669</v>
      </c>
      <c r="N480" s="11">
        <v>27467</v>
      </c>
    </row>
    <row r="481" spans="1:14" ht="13.5">
      <c r="A481" s="30" t="s">
        <v>35</v>
      </c>
      <c r="B481" s="10">
        <v>1445</v>
      </c>
      <c r="C481" s="11">
        <v>1230</v>
      </c>
      <c r="D481" s="10">
        <v>2061</v>
      </c>
      <c r="E481" s="10">
        <v>2421</v>
      </c>
      <c r="F481" s="10">
        <v>3086</v>
      </c>
      <c r="G481" s="11">
        <v>2700</v>
      </c>
      <c r="H481" s="24">
        <v>2267</v>
      </c>
      <c r="I481" s="10">
        <v>2059</v>
      </c>
      <c r="J481" s="10">
        <v>2327</v>
      </c>
      <c r="K481" s="11">
        <v>2012</v>
      </c>
      <c r="L481" s="24">
        <v>1991</v>
      </c>
      <c r="M481" s="10">
        <v>1798</v>
      </c>
      <c r="N481" s="11">
        <v>25396</v>
      </c>
    </row>
    <row r="482" spans="1:14" ht="13.5">
      <c r="A482" s="30" t="s">
        <v>36</v>
      </c>
      <c r="B482" s="10">
        <v>1409</v>
      </c>
      <c r="C482" s="11">
        <v>1423</v>
      </c>
      <c r="D482" s="10">
        <v>2106</v>
      </c>
      <c r="E482" s="10">
        <v>2604</v>
      </c>
      <c r="F482" s="10">
        <v>2783</v>
      </c>
      <c r="G482" s="11">
        <v>2648</v>
      </c>
      <c r="H482" s="24">
        <v>2346</v>
      </c>
      <c r="I482" s="10">
        <v>2030</v>
      </c>
      <c r="J482" s="10">
        <v>2264</v>
      </c>
      <c r="K482" s="11">
        <v>1935</v>
      </c>
      <c r="L482" s="24">
        <v>1758</v>
      </c>
      <c r="M482" s="10">
        <v>1438</v>
      </c>
      <c r="N482" s="11">
        <v>24743</v>
      </c>
    </row>
    <row r="483" spans="1:14" ht="13.5">
      <c r="A483" s="12" t="s">
        <v>56</v>
      </c>
      <c r="B483" s="11">
        <v>1251.7159999999999</v>
      </c>
      <c r="C483" s="72">
        <v>1292.537</v>
      </c>
      <c r="D483" s="11">
        <v>1842.02</v>
      </c>
      <c r="E483" s="11">
        <v>2237.212</v>
      </c>
      <c r="F483" s="11">
        <v>2634.3009999999999</v>
      </c>
      <c r="G483" s="11">
        <v>2662.5770000000002</v>
      </c>
      <c r="H483" s="11">
        <v>2458.6309999999999</v>
      </c>
      <c r="I483" s="11">
        <v>1942.473</v>
      </c>
      <c r="J483" s="11">
        <v>2315.7809999999999</v>
      </c>
      <c r="K483" s="11">
        <v>1971.961</v>
      </c>
      <c r="L483" s="11">
        <v>1925.9269999999999</v>
      </c>
      <c r="M483" s="11">
        <v>1557.259</v>
      </c>
      <c r="N483" s="11">
        <v>24092.395</v>
      </c>
    </row>
    <row r="484" spans="1:14" ht="13.5">
      <c r="A484" s="12" t="s">
        <v>57</v>
      </c>
      <c r="B484" s="11">
        <v>1450</v>
      </c>
      <c r="C484" s="11">
        <v>1493</v>
      </c>
      <c r="D484" s="11">
        <v>2058</v>
      </c>
      <c r="E484" s="11">
        <v>2525</v>
      </c>
      <c r="F484" s="11">
        <v>2606</v>
      </c>
      <c r="G484" s="11">
        <v>2725</v>
      </c>
      <c r="H484" s="11">
        <v>2659</v>
      </c>
      <c r="I484" s="11">
        <v>2260</v>
      </c>
      <c r="J484" s="11">
        <v>2432</v>
      </c>
      <c r="K484" s="11">
        <v>1709</v>
      </c>
      <c r="L484" s="11">
        <v>1746</v>
      </c>
      <c r="M484" s="11">
        <v>1657</v>
      </c>
      <c r="N484" s="11">
        <v>25320</v>
      </c>
    </row>
    <row r="485" spans="1:14" ht="13.5">
      <c r="A485" s="12" t="s">
        <v>39</v>
      </c>
      <c r="B485" s="10">
        <v>1430</v>
      </c>
      <c r="C485" s="10">
        <v>1249</v>
      </c>
      <c r="D485" s="10">
        <v>1876</v>
      </c>
      <c r="E485" s="10">
        <v>2445</v>
      </c>
      <c r="F485" s="10">
        <v>2661</v>
      </c>
      <c r="G485" s="11">
        <v>2729</v>
      </c>
      <c r="H485" s="11">
        <v>2136</v>
      </c>
      <c r="I485" s="11">
        <v>2459</v>
      </c>
      <c r="J485" s="11">
        <v>2535</v>
      </c>
      <c r="K485" s="11">
        <v>2082</v>
      </c>
      <c r="L485" s="11">
        <v>1895</v>
      </c>
      <c r="M485" s="11">
        <v>1752</v>
      </c>
      <c r="N485" s="11">
        <v>25249</v>
      </c>
    </row>
    <row r="486" spans="1:14" ht="13.5">
      <c r="A486" s="12" t="s">
        <v>40</v>
      </c>
      <c r="B486" s="13">
        <v>1333</v>
      </c>
      <c r="C486" s="13">
        <v>1168</v>
      </c>
      <c r="D486" s="13">
        <v>1608</v>
      </c>
      <c r="E486" s="13">
        <v>2198</v>
      </c>
      <c r="F486" s="13">
        <v>2680</v>
      </c>
      <c r="G486" s="14">
        <v>2752</v>
      </c>
      <c r="H486" s="11">
        <v>2183</v>
      </c>
      <c r="I486" s="11">
        <v>2132</v>
      </c>
      <c r="J486" s="11">
        <v>2427</v>
      </c>
      <c r="K486" s="11">
        <v>2166</v>
      </c>
      <c r="L486" s="11">
        <v>2216</v>
      </c>
      <c r="M486" s="11">
        <v>1571</v>
      </c>
      <c r="N486" s="33">
        <v>24434</v>
      </c>
    </row>
    <row r="487" spans="1:14" ht="13.5">
      <c r="A487" s="15" t="s">
        <v>41</v>
      </c>
      <c r="B487" s="14">
        <v>1294</v>
      </c>
      <c r="C487" s="14">
        <v>1291</v>
      </c>
      <c r="D487" s="14">
        <v>2039</v>
      </c>
      <c r="E487" s="14">
        <v>2224</v>
      </c>
      <c r="F487" s="14">
        <v>2803</v>
      </c>
      <c r="G487" s="14">
        <v>2828</v>
      </c>
      <c r="H487" s="14">
        <v>2160</v>
      </c>
      <c r="I487" s="14">
        <v>2212</v>
      </c>
      <c r="J487" s="14">
        <v>2272</v>
      </c>
      <c r="K487" s="14">
        <v>2054</v>
      </c>
      <c r="L487" s="14">
        <v>1931</v>
      </c>
      <c r="M487" s="14">
        <v>1579</v>
      </c>
      <c r="N487" s="39">
        <v>24685</v>
      </c>
    </row>
    <row r="488" spans="1:14" ht="13.5">
      <c r="A488" s="12" t="s">
        <v>42</v>
      </c>
      <c r="B488" s="14">
        <v>1250</v>
      </c>
      <c r="C488" s="14">
        <v>1170</v>
      </c>
      <c r="D488" s="14">
        <v>1916</v>
      </c>
      <c r="E488" s="14">
        <v>2215</v>
      </c>
      <c r="F488" s="14">
        <v>2463</v>
      </c>
      <c r="G488" s="14">
        <v>2288</v>
      </c>
      <c r="H488" s="13">
        <v>2468</v>
      </c>
      <c r="I488" s="14">
        <v>2139</v>
      </c>
      <c r="J488" s="16">
        <v>2479</v>
      </c>
      <c r="K488" s="14">
        <v>2139</v>
      </c>
      <c r="L488" s="16">
        <v>1707</v>
      </c>
      <c r="M488" s="14">
        <v>1642</v>
      </c>
      <c r="N488" s="39">
        <v>23877</v>
      </c>
    </row>
    <row r="489" spans="1:14" ht="13.5">
      <c r="A489" s="12" t="s">
        <v>43</v>
      </c>
      <c r="B489" s="14">
        <v>1291.3409999999999</v>
      </c>
      <c r="C489" s="14">
        <v>1154.8779999999999</v>
      </c>
      <c r="D489" s="14">
        <v>1460.8520000000001</v>
      </c>
      <c r="E489" s="14">
        <v>2148.241</v>
      </c>
      <c r="F489" s="14">
        <v>2681.0259999999998</v>
      </c>
      <c r="G489" s="14">
        <v>2366.1469999999999</v>
      </c>
      <c r="H489" s="13">
        <v>2103.21</v>
      </c>
      <c r="I489" s="14">
        <v>2026.5219999999999</v>
      </c>
      <c r="J489" s="16">
        <v>2285.1970000000001</v>
      </c>
      <c r="K489" s="14">
        <v>2150.8829999999998</v>
      </c>
      <c r="L489" s="16">
        <v>1760.471</v>
      </c>
      <c r="M489" s="14">
        <v>1399.8389999999999</v>
      </c>
      <c r="N489" s="39">
        <v>22828.607</v>
      </c>
    </row>
    <row r="490" spans="1:14" ht="13.5">
      <c r="A490" s="12" t="s">
        <v>44</v>
      </c>
      <c r="B490" s="14">
        <v>1250.8689999999999</v>
      </c>
      <c r="C490" s="14">
        <v>1134.1030000000001</v>
      </c>
      <c r="D490" s="14">
        <v>1452.1220000000001</v>
      </c>
      <c r="E490" s="14">
        <v>1807.7280000000001</v>
      </c>
      <c r="F490" s="14">
        <v>2368.183</v>
      </c>
      <c r="G490" s="14">
        <v>2341.7130000000002</v>
      </c>
      <c r="H490" s="14">
        <v>2055.768</v>
      </c>
      <c r="I490" s="14">
        <v>2009.1010000000001</v>
      </c>
      <c r="J490" s="14">
        <v>2070.721</v>
      </c>
      <c r="K490" s="14">
        <v>1704.7429999999999</v>
      </c>
      <c r="L490" s="14">
        <v>1652.81</v>
      </c>
      <c r="M490" s="14">
        <v>1446.5</v>
      </c>
      <c r="N490" s="39">
        <v>21294.361000000001</v>
      </c>
    </row>
    <row r="491" spans="1:14" ht="13.5">
      <c r="A491" s="12" t="s">
        <v>45</v>
      </c>
      <c r="B491" s="14">
        <v>1305.933</v>
      </c>
      <c r="C491" s="14">
        <v>1250.6579999999999</v>
      </c>
      <c r="D491" s="14">
        <v>1733.751</v>
      </c>
      <c r="E491" s="14">
        <v>2283.3939999999998</v>
      </c>
      <c r="F491" s="14">
        <v>2491.7190000000001</v>
      </c>
      <c r="G491" s="14">
        <v>2115.6849999999999</v>
      </c>
      <c r="H491" s="14">
        <v>1780.518</v>
      </c>
      <c r="I491" s="14">
        <v>2089.9949999999999</v>
      </c>
      <c r="J491" s="14">
        <v>2179.37</v>
      </c>
      <c r="K491" s="14">
        <v>1804.1289999999999</v>
      </c>
      <c r="L491" s="14">
        <v>1683.1780000000001</v>
      </c>
      <c r="M491" s="14">
        <v>1403.627</v>
      </c>
      <c r="N491" s="39">
        <v>22121.956999999999</v>
      </c>
    </row>
    <row r="492" spans="1:14" ht="13.5">
      <c r="A492" s="12" t="s">
        <v>46</v>
      </c>
      <c r="B492" s="14">
        <v>1217.6210000000001</v>
      </c>
      <c r="C492" s="14">
        <v>1216.9739999999999</v>
      </c>
      <c r="D492" s="14">
        <v>1311.0619999999999</v>
      </c>
      <c r="E492" s="14">
        <v>1926.8510000000001</v>
      </c>
      <c r="F492" s="14">
        <v>2620.66</v>
      </c>
      <c r="G492" s="14">
        <v>2530.569</v>
      </c>
      <c r="H492" s="14">
        <v>2017.653</v>
      </c>
      <c r="I492" s="14">
        <v>2166.8200000000002</v>
      </c>
      <c r="J492" s="14">
        <v>2420.7629999999999</v>
      </c>
      <c r="K492" s="14">
        <v>2101.2170000000001</v>
      </c>
      <c r="L492" s="14">
        <v>1918.636</v>
      </c>
      <c r="M492" s="14">
        <v>1352.845</v>
      </c>
      <c r="N492" s="39">
        <v>22801.670999999998</v>
      </c>
    </row>
    <row r="493" spans="1:14" ht="13.5">
      <c r="A493" s="12" t="s">
        <v>47</v>
      </c>
      <c r="B493" s="19">
        <v>1148577</v>
      </c>
      <c r="C493" s="19">
        <v>1226722</v>
      </c>
      <c r="D493" s="19">
        <v>1766377</v>
      </c>
      <c r="E493" s="19">
        <v>2197766</v>
      </c>
      <c r="F493" s="19">
        <v>2701101</v>
      </c>
      <c r="G493" s="19">
        <v>2344390</v>
      </c>
      <c r="H493" s="19">
        <v>1910649</v>
      </c>
      <c r="I493" s="19">
        <v>2052411</v>
      </c>
      <c r="J493" s="19">
        <v>2075744</v>
      </c>
      <c r="K493" s="19">
        <v>1938939</v>
      </c>
      <c r="L493" s="19">
        <v>1750661</v>
      </c>
      <c r="M493" s="14">
        <v>1530</v>
      </c>
      <c r="N493" s="47">
        <v>22643000</v>
      </c>
    </row>
    <row r="494" spans="1:14" ht="13.5">
      <c r="A494" s="12" t="s">
        <v>48</v>
      </c>
      <c r="B494" s="19">
        <v>1339628</v>
      </c>
      <c r="C494" s="19">
        <v>1287915</v>
      </c>
      <c r="D494" s="19">
        <v>1840005</v>
      </c>
      <c r="E494" s="19">
        <v>2352894</v>
      </c>
      <c r="F494" s="19">
        <v>2836368</v>
      </c>
      <c r="G494" s="19">
        <v>2439979</v>
      </c>
      <c r="H494" s="19">
        <v>2099308</v>
      </c>
      <c r="I494" s="19">
        <v>1840559</v>
      </c>
      <c r="J494" s="19">
        <v>1976996</v>
      </c>
      <c r="K494" s="19">
        <v>1976863</v>
      </c>
      <c r="L494" s="19">
        <v>1798188</v>
      </c>
      <c r="M494" s="19">
        <v>1529608</v>
      </c>
      <c r="N494" s="47">
        <v>23318311</v>
      </c>
    </row>
    <row r="495" spans="1:14" ht="13.5">
      <c r="A495" s="12" t="s">
        <v>49</v>
      </c>
      <c r="B495" s="19">
        <v>1404533</v>
      </c>
      <c r="C495" s="19">
        <v>1294979</v>
      </c>
      <c r="D495" s="19">
        <v>1556171</v>
      </c>
      <c r="E495" s="19">
        <v>1984877</v>
      </c>
      <c r="F495" s="19">
        <v>2509092</v>
      </c>
      <c r="G495" s="19">
        <v>2498821</v>
      </c>
      <c r="H495" s="19">
        <v>1899955</v>
      </c>
      <c r="I495" s="19">
        <v>1860113</v>
      </c>
      <c r="J495" s="19">
        <v>1878017</v>
      </c>
      <c r="K495" s="19">
        <v>2033159</v>
      </c>
      <c r="L495" s="19">
        <v>1901190</v>
      </c>
      <c r="M495" s="19">
        <v>1370640</v>
      </c>
      <c r="N495" s="47">
        <v>22191547</v>
      </c>
    </row>
    <row r="496" spans="1:14" ht="13.5">
      <c r="A496" s="21" t="s">
        <v>58</v>
      </c>
      <c r="B496" s="22">
        <v>1347748</v>
      </c>
      <c r="C496" s="22">
        <v>1323657</v>
      </c>
      <c r="D496" s="22">
        <v>1885337</v>
      </c>
      <c r="E496" s="22">
        <v>2330312</v>
      </c>
      <c r="F496" s="22">
        <v>2633003</v>
      </c>
      <c r="G496" s="22">
        <v>2420692</v>
      </c>
      <c r="H496" s="22">
        <v>1805442</v>
      </c>
      <c r="I496" s="22">
        <v>2178857</v>
      </c>
      <c r="J496" s="22">
        <v>2318511</v>
      </c>
      <c r="K496" s="22">
        <v>1820018</v>
      </c>
      <c r="L496" s="22">
        <v>1732118</v>
      </c>
      <c r="M496" s="22">
        <v>1670801</v>
      </c>
      <c r="N496" s="48">
        <v>23466496</v>
      </c>
    </row>
    <row r="497" spans="1:14" ht="13.5">
      <c r="A497" s="2" t="s">
        <v>51</v>
      </c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ht="13.5">
      <c r="A498" s="2" t="s">
        <v>81</v>
      </c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ht="13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ht="13.5">
      <c r="A500" s="2" t="s">
        <v>82</v>
      </c>
      <c r="B500" s="55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4"/>
      <c r="N500" s="5" t="s">
        <v>60</v>
      </c>
    </row>
    <row r="501" spans="1:14" ht="13.5">
      <c r="A501" s="57" t="s">
        <v>3</v>
      </c>
      <c r="B501" s="58" t="s">
        <v>4</v>
      </c>
      <c r="C501" s="58" t="s">
        <v>5</v>
      </c>
      <c r="D501" s="58" t="s">
        <v>6</v>
      </c>
      <c r="E501" s="58" t="s">
        <v>7</v>
      </c>
      <c r="F501" s="58" t="s">
        <v>8</v>
      </c>
      <c r="G501" s="38" t="s">
        <v>9</v>
      </c>
      <c r="H501" s="58" t="s">
        <v>10</v>
      </c>
      <c r="I501" s="58" t="s">
        <v>11</v>
      </c>
      <c r="J501" s="58" t="s">
        <v>12</v>
      </c>
      <c r="K501" s="58" t="s">
        <v>13</v>
      </c>
      <c r="L501" s="58" t="s">
        <v>14</v>
      </c>
      <c r="M501" s="58" t="s">
        <v>15</v>
      </c>
      <c r="N501" s="38" t="s">
        <v>16</v>
      </c>
    </row>
    <row r="502" spans="1:14" ht="13.5">
      <c r="A502" s="30" t="s">
        <v>54</v>
      </c>
      <c r="B502" s="10">
        <v>2081</v>
      </c>
      <c r="C502" s="10">
        <v>2336</v>
      </c>
      <c r="D502" s="10">
        <v>2123</v>
      </c>
      <c r="E502" s="10">
        <v>1069</v>
      </c>
      <c r="F502" s="10">
        <v>287</v>
      </c>
      <c r="G502" s="10">
        <v>59</v>
      </c>
      <c r="H502" s="10">
        <v>231</v>
      </c>
      <c r="I502" s="10">
        <v>2023</v>
      </c>
      <c r="J502" s="10">
        <v>3398</v>
      </c>
      <c r="K502" s="10">
        <v>2960</v>
      </c>
      <c r="L502" s="10">
        <v>2414</v>
      </c>
      <c r="M502" s="10">
        <v>3348</v>
      </c>
      <c r="N502" s="11">
        <f>SUM(B502:M502)</f>
        <v>22329</v>
      </c>
    </row>
    <row r="503" spans="1:14" ht="13.5">
      <c r="A503" s="31" t="s">
        <v>18</v>
      </c>
      <c r="B503" s="10">
        <v>1878</v>
      </c>
      <c r="C503" s="10">
        <v>2015</v>
      </c>
      <c r="D503" s="10">
        <v>1535</v>
      </c>
      <c r="E503" s="10">
        <v>713</v>
      </c>
      <c r="F503" s="10">
        <v>250</v>
      </c>
      <c r="G503" s="10">
        <v>128</v>
      </c>
      <c r="H503" s="10">
        <v>511</v>
      </c>
      <c r="I503" s="10">
        <v>1657</v>
      </c>
      <c r="J503" s="10">
        <v>3016</v>
      </c>
      <c r="K503" s="10">
        <v>3114</v>
      </c>
      <c r="L503" s="10">
        <v>2369</v>
      </c>
      <c r="M503" s="10">
        <v>3585</v>
      </c>
      <c r="N503" s="11">
        <f>SUM(B503:M503)</f>
        <v>20771</v>
      </c>
    </row>
    <row r="504" spans="1:14" ht="13.5">
      <c r="A504" s="31" t="s">
        <v>19</v>
      </c>
      <c r="B504" s="10">
        <v>2047</v>
      </c>
      <c r="C504" s="10">
        <v>2729</v>
      </c>
      <c r="D504" s="10">
        <v>2169</v>
      </c>
      <c r="E504" s="10">
        <v>1406</v>
      </c>
      <c r="F504" s="10">
        <v>923</v>
      </c>
      <c r="G504" s="10">
        <v>641</v>
      </c>
      <c r="H504" s="10">
        <v>1171</v>
      </c>
      <c r="I504" s="10">
        <v>2859</v>
      </c>
      <c r="J504" s="10">
        <v>4025</v>
      </c>
      <c r="K504" s="10">
        <v>3680</v>
      </c>
      <c r="L504" s="10">
        <v>3173</v>
      </c>
      <c r="M504" s="10">
        <v>4077</v>
      </c>
      <c r="N504" s="11">
        <f>SUM(B504:M504)</f>
        <v>28900</v>
      </c>
    </row>
    <row r="505" spans="1:14" ht="13.5">
      <c r="A505" s="31" t="s">
        <v>20</v>
      </c>
      <c r="B505" s="10">
        <v>1851</v>
      </c>
      <c r="C505" s="10">
        <v>1906</v>
      </c>
      <c r="D505" s="10">
        <v>1860</v>
      </c>
      <c r="E505" s="10">
        <v>1431</v>
      </c>
      <c r="F505" s="10">
        <v>1058</v>
      </c>
      <c r="G505" s="10">
        <v>894</v>
      </c>
      <c r="H505" s="10">
        <v>1081</v>
      </c>
      <c r="I505" s="10">
        <v>2197</v>
      </c>
      <c r="J505" s="10">
        <v>3628</v>
      </c>
      <c r="K505" s="10">
        <v>3475</v>
      </c>
      <c r="L505" s="10">
        <v>2764</v>
      </c>
      <c r="M505" s="10">
        <v>3728</v>
      </c>
      <c r="N505" s="11">
        <f>SUM(B505:M505)</f>
        <v>25873</v>
      </c>
    </row>
    <row r="506" spans="1:14" ht="13.5">
      <c r="A506" s="31" t="s">
        <v>21</v>
      </c>
      <c r="B506" s="10">
        <v>3581</v>
      </c>
      <c r="C506" s="10">
        <v>3707</v>
      </c>
      <c r="D506" s="10">
        <v>3241</v>
      </c>
      <c r="E506" s="10">
        <v>2208</v>
      </c>
      <c r="F506" s="10">
        <v>1832</v>
      </c>
      <c r="G506" s="10">
        <v>1802</v>
      </c>
      <c r="H506" s="10">
        <v>1502</v>
      </c>
      <c r="I506" s="10">
        <v>1143</v>
      </c>
      <c r="J506" s="10">
        <v>1907</v>
      </c>
      <c r="K506" s="10">
        <v>3634</v>
      </c>
      <c r="L506" s="10">
        <v>3615</v>
      </c>
      <c r="M506" s="10">
        <v>3641</v>
      </c>
      <c r="N506" s="11">
        <f t="shared" ref="N506:N517" si="8">SUM(B506:M506)</f>
        <v>31813</v>
      </c>
    </row>
    <row r="507" spans="1:14" ht="13.5">
      <c r="A507" s="31" t="s">
        <v>22</v>
      </c>
      <c r="B507" s="10">
        <v>3396</v>
      </c>
      <c r="C507" s="10">
        <v>3048</v>
      </c>
      <c r="D507" s="10">
        <v>3186</v>
      </c>
      <c r="E507" s="10">
        <v>2874</v>
      </c>
      <c r="F507" s="10">
        <v>2245</v>
      </c>
      <c r="G507" s="10">
        <v>1891</v>
      </c>
      <c r="H507" s="10">
        <v>1481</v>
      </c>
      <c r="I507" s="10">
        <v>1552</v>
      </c>
      <c r="J507" s="10">
        <v>1503</v>
      </c>
      <c r="K507" s="10">
        <v>1869</v>
      </c>
      <c r="L507" s="10">
        <v>2272</v>
      </c>
      <c r="M507" s="10">
        <v>3076</v>
      </c>
      <c r="N507" s="11">
        <f t="shared" si="8"/>
        <v>28393</v>
      </c>
    </row>
    <row r="508" spans="1:14" ht="13.5">
      <c r="A508" s="31" t="s">
        <v>23</v>
      </c>
      <c r="B508" s="10">
        <v>1748</v>
      </c>
      <c r="C508" s="10">
        <v>2062</v>
      </c>
      <c r="D508" s="10">
        <v>2143</v>
      </c>
      <c r="E508" s="10">
        <v>1327</v>
      </c>
      <c r="F508" s="10">
        <v>1323</v>
      </c>
      <c r="G508" s="10">
        <v>1180</v>
      </c>
      <c r="H508" s="10">
        <v>1047</v>
      </c>
      <c r="I508" s="10">
        <v>1611</v>
      </c>
      <c r="J508" s="10">
        <v>2935</v>
      </c>
      <c r="K508" s="10">
        <v>2929</v>
      </c>
      <c r="L508" s="10">
        <v>2318</v>
      </c>
      <c r="M508" s="10">
        <v>3320</v>
      </c>
      <c r="N508" s="11">
        <f t="shared" si="8"/>
        <v>23943</v>
      </c>
    </row>
    <row r="509" spans="1:14" ht="13.5">
      <c r="A509" s="9" t="s">
        <v>24</v>
      </c>
      <c r="B509" s="10">
        <v>1635</v>
      </c>
      <c r="C509" s="10">
        <v>1598</v>
      </c>
      <c r="D509" s="10">
        <v>1579</v>
      </c>
      <c r="E509" s="10">
        <v>1103</v>
      </c>
      <c r="F509" s="10">
        <v>917</v>
      </c>
      <c r="G509" s="10">
        <v>883</v>
      </c>
      <c r="H509" s="10">
        <v>1111</v>
      </c>
      <c r="I509" s="10">
        <v>1444</v>
      </c>
      <c r="J509" s="10">
        <v>2348</v>
      </c>
      <c r="K509" s="10">
        <v>2647</v>
      </c>
      <c r="L509" s="10">
        <v>1958</v>
      </c>
      <c r="M509" s="10">
        <v>2955</v>
      </c>
      <c r="N509" s="11">
        <f t="shared" si="8"/>
        <v>20178</v>
      </c>
    </row>
    <row r="510" spans="1:14" ht="13.5">
      <c r="A510" s="31" t="s">
        <v>25</v>
      </c>
      <c r="B510" s="10">
        <v>1503</v>
      </c>
      <c r="C510" s="10">
        <v>1596</v>
      </c>
      <c r="D510" s="10">
        <v>1427</v>
      </c>
      <c r="E510" s="10">
        <v>1051</v>
      </c>
      <c r="F510" s="10">
        <v>984</v>
      </c>
      <c r="G510" s="10">
        <v>758</v>
      </c>
      <c r="H510" s="10">
        <v>924</v>
      </c>
      <c r="I510" s="10">
        <v>1483</v>
      </c>
      <c r="J510" s="10">
        <v>2680</v>
      </c>
      <c r="K510" s="10">
        <v>3128</v>
      </c>
      <c r="L510" s="10">
        <v>2492</v>
      </c>
      <c r="M510" s="10">
        <v>3063</v>
      </c>
      <c r="N510" s="11">
        <f t="shared" si="8"/>
        <v>21089</v>
      </c>
    </row>
    <row r="511" spans="1:14" ht="13.5">
      <c r="A511" s="31" t="s">
        <v>26</v>
      </c>
      <c r="B511" s="10">
        <v>1711</v>
      </c>
      <c r="C511" s="10">
        <v>2034</v>
      </c>
      <c r="D511" s="10">
        <v>1853</v>
      </c>
      <c r="E511" s="10">
        <v>1502</v>
      </c>
      <c r="F511" s="10">
        <v>1217</v>
      </c>
      <c r="G511" s="10">
        <v>1216</v>
      </c>
      <c r="H511" s="10">
        <v>1110</v>
      </c>
      <c r="I511" s="10">
        <v>1333</v>
      </c>
      <c r="J511" s="10">
        <v>2540</v>
      </c>
      <c r="K511" s="10">
        <v>2551</v>
      </c>
      <c r="L511" s="10">
        <v>2076</v>
      </c>
      <c r="M511" s="10">
        <v>2886</v>
      </c>
      <c r="N511" s="11">
        <f t="shared" si="8"/>
        <v>22029</v>
      </c>
    </row>
    <row r="512" spans="1:14" ht="13.5">
      <c r="A512" s="30" t="s">
        <v>27</v>
      </c>
      <c r="B512" s="10">
        <v>1464</v>
      </c>
      <c r="C512" s="10">
        <v>1423</v>
      </c>
      <c r="D512" s="10">
        <v>1411</v>
      </c>
      <c r="E512" s="10">
        <v>943</v>
      </c>
      <c r="F512" s="10">
        <v>570</v>
      </c>
      <c r="G512" s="10">
        <v>780</v>
      </c>
      <c r="H512" s="10">
        <v>890</v>
      </c>
      <c r="I512" s="10">
        <v>1138</v>
      </c>
      <c r="J512" s="10">
        <v>2234</v>
      </c>
      <c r="K512" s="10">
        <v>2670</v>
      </c>
      <c r="L512" s="10">
        <v>2120</v>
      </c>
      <c r="M512" s="10">
        <v>3111</v>
      </c>
      <c r="N512" s="11">
        <f t="shared" si="8"/>
        <v>18754</v>
      </c>
    </row>
    <row r="513" spans="1:14" ht="13.5">
      <c r="A513" s="30" t="s">
        <v>28</v>
      </c>
      <c r="B513" s="10">
        <v>1557</v>
      </c>
      <c r="C513" s="10">
        <v>1582</v>
      </c>
      <c r="D513" s="10">
        <v>1450</v>
      </c>
      <c r="E513" s="10">
        <v>945</v>
      </c>
      <c r="F513" s="10">
        <v>720</v>
      </c>
      <c r="G513" s="10">
        <v>882</v>
      </c>
      <c r="H513" s="10">
        <v>985</v>
      </c>
      <c r="I513" s="10">
        <v>1065</v>
      </c>
      <c r="J513" s="10">
        <v>1839</v>
      </c>
      <c r="K513" s="10">
        <v>2461</v>
      </c>
      <c r="L513" s="10">
        <v>2430</v>
      </c>
      <c r="M513" s="10">
        <v>3117</v>
      </c>
      <c r="N513" s="11">
        <f t="shared" si="8"/>
        <v>19033</v>
      </c>
    </row>
    <row r="514" spans="1:14" ht="13.5">
      <c r="A514" s="30" t="s">
        <v>73</v>
      </c>
      <c r="B514" s="10">
        <v>1315.211</v>
      </c>
      <c r="C514" s="10">
        <v>1292.258</v>
      </c>
      <c r="D514" s="10">
        <v>1286.377</v>
      </c>
      <c r="E514" s="10">
        <v>950.45600000000002</v>
      </c>
      <c r="F514" s="10">
        <v>744.96600000000001</v>
      </c>
      <c r="G514" s="10">
        <v>792.51300000000003</v>
      </c>
      <c r="H514" s="10">
        <v>767.54200000000003</v>
      </c>
      <c r="I514" s="10">
        <v>946.303</v>
      </c>
      <c r="J514" s="10">
        <v>2031.6320000000001</v>
      </c>
      <c r="K514" s="10">
        <v>2233.752</v>
      </c>
      <c r="L514" s="10">
        <v>2444.752</v>
      </c>
      <c r="M514" s="10">
        <v>3344.2750000000001</v>
      </c>
      <c r="N514" s="11">
        <f t="shared" si="8"/>
        <v>18150.037</v>
      </c>
    </row>
    <row r="515" spans="1:14" ht="13.5">
      <c r="A515" s="30" t="s">
        <v>30</v>
      </c>
      <c r="B515" s="10">
        <v>1417.7429999999999</v>
      </c>
      <c r="C515" s="10">
        <v>1590.9280000000001</v>
      </c>
      <c r="D515" s="10">
        <v>1404.2750000000001</v>
      </c>
      <c r="E515" s="10">
        <v>1294.194</v>
      </c>
      <c r="F515" s="10">
        <v>638.14200000000005</v>
      </c>
      <c r="G515" s="10">
        <v>597.928</v>
      </c>
      <c r="H515" s="10">
        <v>514.35</v>
      </c>
      <c r="I515" s="10">
        <v>1004.925</v>
      </c>
      <c r="J515" s="10">
        <v>2163.7370000000001</v>
      </c>
      <c r="K515" s="10">
        <v>2448.9160000000002</v>
      </c>
      <c r="L515" s="10">
        <v>2234.4749999999999</v>
      </c>
      <c r="M515" s="10">
        <v>3123.5259999999998</v>
      </c>
      <c r="N515" s="11">
        <f t="shared" si="8"/>
        <v>18433.138999999999</v>
      </c>
    </row>
    <row r="516" spans="1:14" ht="13.5">
      <c r="A516" s="30" t="s">
        <v>31</v>
      </c>
      <c r="B516" s="10">
        <v>1335.2539999999999</v>
      </c>
      <c r="C516" s="10">
        <v>1385.979</v>
      </c>
      <c r="D516" s="10">
        <v>1232.5989999999999</v>
      </c>
      <c r="E516" s="10">
        <v>956.25300000000004</v>
      </c>
      <c r="F516" s="10">
        <v>837.99400000000003</v>
      </c>
      <c r="G516" s="10">
        <v>697.48099999999999</v>
      </c>
      <c r="H516" s="10">
        <v>623.53200000000004</v>
      </c>
      <c r="I516" s="10">
        <v>1211.8869999999999</v>
      </c>
      <c r="J516" s="10">
        <v>2374.0459999999998</v>
      </c>
      <c r="K516" s="10">
        <v>2385.0410000000002</v>
      </c>
      <c r="L516" s="10">
        <v>1800.9549999999999</v>
      </c>
      <c r="M516" s="10">
        <v>2952.4070000000002</v>
      </c>
      <c r="N516" s="11">
        <f t="shared" si="8"/>
        <v>17793.428</v>
      </c>
    </row>
    <row r="517" spans="1:14" ht="13.5">
      <c r="A517" s="30" t="s">
        <v>32</v>
      </c>
      <c r="B517" s="10">
        <v>1291.941</v>
      </c>
      <c r="C517" s="10">
        <v>1359.1320000000001</v>
      </c>
      <c r="D517" s="10">
        <v>1308.1469999999999</v>
      </c>
      <c r="E517" s="10">
        <v>962.47199999999998</v>
      </c>
      <c r="F517" s="10">
        <v>795.59500000000003</v>
      </c>
      <c r="G517" s="10">
        <v>710.45299999999997</v>
      </c>
      <c r="H517" s="10">
        <v>842.59</v>
      </c>
      <c r="I517" s="10">
        <v>1103.338</v>
      </c>
      <c r="J517" s="10">
        <v>1962.7860000000001</v>
      </c>
      <c r="K517" s="10">
        <v>2198.9319999999998</v>
      </c>
      <c r="L517" s="10">
        <v>1893.126</v>
      </c>
      <c r="M517" s="10">
        <v>2673.7370000000001</v>
      </c>
      <c r="N517" s="11">
        <f t="shared" si="8"/>
        <v>17102.249</v>
      </c>
    </row>
    <row r="518" spans="1:14" ht="13.5">
      <c r="A518" s="30" t="s">
        <v>33</v>
      </c>
      <c r="B518" s="10">
        <v>1106.6099999999999</v>
      </c>
      <c r="C518" s="10">
        <v>1235.8689999999999</v>
      </c>
      <c r="D518" s="10">
        <v>1075.835</v>
      </c>
      <c r="E518" s="10">
        <v>884.23900000000003</v>
      </c>
      <c r="F518" s="10">
        <v>726.17600000000004</v>
      </c>
      <c r="G518" s="10">
        <v>582.47400000000005</v>
      </c>
      <c r="H518" s="10">
        <v>483.64</v>
      </c>
      <c r="I518" s="10">
        <v>844.21799999999996</v>
      </c>
      <c r="J518" s="10">
        <v>1797.93</v>
      </c>
      <c r="K518" s="10">
        <v>2078.027</v>
      </c>
      <c r="L518" s="10">
        <v>1775.7159999999999</v>
      </c>
      <c r="M518" s="10">
        <v>2626.3989999999999</v>
      </c>
      <c r="N518" s="11">
        <f>SUM(B518:M518)</f>
        <v>15217.133</v>
      </c>
    </row>
    <row r="519" spans="1:14" ht="13.5">
      <c r="A519" s="30" t="s">
        <v>34</v>
      </c>
      <c r="B519" s="10">
        <v>1085</v>
      </c>
      <c r="C519" s="10">
        <v>1222</v>
      </c>
      <c r="D519" s="10">
        <v>1061</v>
      </c>
      <c r="E519" s="10">
        <v>694</v>
      </c>
      <c r="F519" s="10">
        <v>556</v>
      </c>
      <c r="G519" s="10">
        <v>481</v>
      </c>
      <c r="H519" s="10">
        <v>438</v>
      </c>
      <c r="I519" s="10">
        <v>904</v>
      </c>
      <c r="J519" s="10">
        <v>1804</v>
      </c>
      <c r="K519" s="10">
        <v>1961</v>
      </c>
      <c r="L519" s="10">
        <v>1840</v>
      </c>
      <c r="M519" s="10">
        <v>2572</v>
      </c>
      <c r="N519" s="11">
        <f>SUM(B519:M519)+1</f>
        <v>14619</v>
      </c>
    </row>
    <row r="520" spans="1:14" ht="13.5">
      <c r="A520" s="30" t="s">
        <v>35</v>
      </c>
      <c r="B520" s="10">
        <v>1064</v>
      </c>
      <c r="C520" s="10">
        <v>1001</v>
      </c>
      <c r="D520" s="10">
        <v>961</v>
      </c>
      <c r="E520" s="10">
        <v>707</v>
      </c>
      <c r="F520" s="10">
        <v>563</v>
      </c>
      <c r="G520" s="10">
        <v>543</v>
      </c>
      <c r="H520" s="10">
        <v>507</v>
      </c>
      <c r="I520" s="10">
        <v>1029</v>
      </c>
      <c r="J520" s="10">
        <v>1761</v>
      </c>
      <c r="K520" s="10">
        <v>2068</v>
      </c>
      <c r="L520" s="10">
        <v>1969</v>
      </c>
      <c r="M520" s="10">
        <v>2615</v>
      </c>
      <c r="N520" s="11">
        <f>SUM(B520:M520)+1</f>
        <v>14789</v>
      </c>
    </row>
    <row r="521" spans="1:14" ht="13.5">
      <c r="A521" s="30" t="s">
        <v>36</v>
      </c>
      <c r="B521" s="10">
        <v>1115</v>
      </c>
      <c r="C521" s="10">
        <v>1248</v>
      </c>
      <c r="D521" s="10">
        <v>1112</v>
      </c>
      <c r="E521" s="10">
        <v>881</v>
      </c>
      <c r="F521" s="10">
        <v>752</v>
      </c>
      <c r="G521" s="10">
        <v>513</v>
      </c>
      <c r="H521" s="10">
        <v>478</v>
      </c>
      <c r="I521" s="10">
        <v>767</v>
      </c>
      <c r="J521" s="10">
        <v>1566</v>
      </c>
      <c r="K521" s="10">
        <v>1751</v>
      </c>
      <c r="L521" s="10">
        <v>1855</v>
      </c>
      <c r="M521" s="10">
        <v>2482</v>
      </c>
      <c r="N521" s="11">
        <f>SUM(B521:M521)-1</f>
        <v>14519</v>
      </c>
    </row>
    <row r="522" spans="1:14" ht="13.5">
      <c r="A522" s="30" t="s">
        <v>37</v>
      </c>
      <c r="B522" s="10">
        <v>1231.1320000000001</v>
      </c>
      <c r="C522" s="10">
        <v>1268.636</v>
      </c>
      <c r="D522" s="10">
        <v>1253.672</v>
      </c>
      <c r="E522" s="10">
        <v>873.90899999999999</v>
      </c>
      <c r="F522" s="10">
        <v>805.596</v>
      </c>
      <c r="G522" s="11">
        <v>594.53899999999999</v>
      </c>
      <c r="H522" s="11">
        <v>574.221</v>
      </c>
      <c r="I522" s="11">
        <v>754.48599999999999</v>
      </c>
      <c r="J522" s="11">
        <v>1725.9880000000001</v>
      </c>
      <c r="K522" s="11">
        <v>2163.9029999999998</v>
      </c>
      <c r="L522" s="11">
        <v>1573.9269999999999</v>
      </c>
      <c r="M522" s="11">
        <v>2587.7919999999999</v>
      </c>
      <c r="N522" s="11">
        <v>15407.800999999999</v>
      </c>
    </row>
    <row r="523" spans="1:14" ht="13.5">
      <c r="A523" s="12" t="s">
        <v>57</v>
      </c>
      <c r="B523" s="34">
        <v>1148</v>
      </c>
      <c r="C523" s="34">
        <v>1294</v>
      </c>
      <c r="D523" s="34">
        <v>1249</v>
      </c>
      <c r="E523" s="34">
        <v>892</v>
      </c>
      <c r="F523" s="34">
        <v>776</v>
      </c>
      <c r="G523" s="34">
        <v>754</v>
      </c>
      <c r="H523" s="34">
        <v>585</v>
      </c>
      <c r="I523" s="34">
        <v>830</v>
      </c>
      <c r="J523" s="34">
        <v>1577</v>
      </c>
      <c r="K523" s="34">
        <v>2000</v>
      </c>
      <c r="L523" s="34">
        <v>1687</v>
      </c>
      <c r="M523" s="34">
        <v>2265</v>
      </c>
      <c r="N523" s="34">
        <f>SUM(B523:M523)</f>
        <v>15057</v>
      </c>
    </row>
    <row r="524" spans="1:14" ht="13.5">
      <c r="A524" s="12" t="s">
        <v>39</v>
      </c>
      <c r="B524" s="73">
        <v>1183</v>
      </c>
      <c r="C524" s="73">
        <v>1238</v>
      </c>
      <c r="D524" s="73">
        <v>1180</v>
      </c>
      <c r="E524" s="73">
        <v>857</v>
      </c>
      <c r="F524" s="73">
        <v>709</v>
      </c>
      <c r="G524" s="34">
        <v>613</v>
      </c>
      <c r="H524" s="34">
        <v>573</v>
      </c>
      <c r="I524" s="34">
        <v>689</v>
      </c>
      <c r="J524" s="34">
        <v>1451</v>
      </c>
      <c r="K524" s="34">
        <v>1774</v>
      </c>
      <c r="L524" s="34">
        <v>1630</v>
      </c>
      <c r="M524" s="34">
        <v>2352</v>
      </c>
      <c r="N524" s="34">
        <v>14249</v>
      </c>
    </row>
    <row r="525" spans="1:14" ht="13.5">
      <c r="A525" s="12" t="s">
        <v>40</v>
      </c>
      <c r="B525" s="13">
        <v>1006</v>
      </c>
      <c r="C525" s="13">
        <v>932</v>
      </c>
      <c r="D525" s="13">
        <v>861</v>
      </c>
      <c r="E525" s="13">
        <v>657</v>
      </c>
      <c r="F525" s="13">
        <v>550</v>
      </c>
      <c r="G525" s="14">
        <v>342</v>
      </c>
      <c r="H525" s="11">
        <v>345</v>
      </c>
      <c r="I525" s="11">
        <v>598</v>
      </c>
      <c r="J525" s="11">
        <v>1283</v>
      </c>
      <c r="K525" s="11">
        <v>1463</v>
      </c>
      <c r="L525" s="11">
        <v>1352</v>
      </c>
      <c r="M525" s="11">
        <v>2062</v>
      </c>
      <c r="N525" s="33">
        <v>11451</v>
      </c>
    </row>
    <row r="526" spans="1:14" ht="13.5">
      <c r="A526" s="15" t="s">
        <v>41</v>
      </c>
      <c r="B526" s="14">
        <v>816</v>
      </c>
      <c r="C526" s="14">
        <v>870</v>
      </c>
      <c r="D526" s="14">
        <v>874</v>
      </c>
      <c r="E526" s="14">
        <v>597</v>
      </c>
      <c r="F526" s="14">
        <v>519</v>
      </c>
      <c r="G526" s="14">
        <v>359</v>
      </c>
      <c r="H526" s="14">
        <v>341</v>
      </c>
      <c r="I526" s="14">
        <v>510</v>
      </c>
      <c r="J526" s="14">
        <v>1096</v>
      </c>
      <c r="K526" s="14">
        <v>1441</v>
      </c>
      <c r="L526" s="14">
        <v>1253</v>
      </c>
      <c r="M526" s="14">
        <v>1886</v>
      </c>
      <c r="N526" s="39">
        <v>10563</v>
      </c>
    </row>
    <row r="527" spans="1:14" ht="13.5">
      <c r="A527" s="12" t="s">
        <v>42</v>
      </c>
      <c r="B527" s="14">
        <v>718</v>
      </c>
      <c r="C527" s="14">
        <v>922</v>
      </c>
      <c r="D527" s="14">
        <v>676</v>
      </c>
      <c r="E527" s="14">
        <v>574</v>
      </c>
      <c r="F527" s="14">
        <v>515</v>
      </c>
      <c r="G527" s="14">
        <v>352</v>
      </c>
      <c r="H527" s="13">
        <v>302</v>
      </c>
      <c r="I527" s="14">
        <v>501</v>
      </c>
      <c r="J527" s="16">
        <v>1115</v>
      </c>
      <c r="K527" s="14">
        <v>1466</v>
      </c>
      <c r="L527" s="16">
        <v>1334</v>
      </c>
      <c r="M527" s="14">
        <v>2013</v>
      </c>
      <c r="N527" s="39">
        <v>10488</v>
      </c>
    </row>
    <row r="528" spans="1:14" ht="13.5">
      <c r="A528" s="12" t="s">
        <v>43</v>
      </c>
      <c r="B528" s="14">
        <v>873.79</v>
      </c>
      <c r="C528" s="14">
        <v>935.82</v>
      </c>
      <c r="D528" s="14">
        <v>889.54</v>
      </c>
      <c r="E528" s="14">
        <v>681.30100000000004</v>
      </c>
      <c r="F528" s="14">
        <v>498.55599999999998</v>
      </c>
      <c r="G528" s="14">
        <v>337.375</v>
      </c>
      <c r="H528" s="13">
        <v>302.71800000000002</v>
      </c>
      <c r="I528" s="14">
        <v>594.846</v>
      </c>
      <c r="J528" s="16">
        <v>1386.35</v>
      </c>
      <c r="K528" s="14">
        <v>1639.2560000000001</v>
      </c>
      <c r="L528" s="16">
        <v>1342.8489999999999</v>
      </c>
      <c r="M528" s="14">
        <v>1976.8510000000001</v>
      </c>
      <c r="N528" s="39">
        <v>11459.252</v>
      </c>
    </row>
    <row r="529" spans="1:14" ht="13.5">
      <c r="A529" s="12" t="s">
        <v>44</v>
      </c>
      <c r="B529" s="34">
        <v>820.56899999999996</v>
      </c>
      <c r="C529" s="34">
        <v>824.35199999999998</v>
      </c>
      <c r="D529" s="34">
        <v>790.71100000000001</v>
      </c>
      <c r="E529" s="34">
        <v>679.39400000000001</v>
      </c>
      <c r="F529" s="34">
        <v>401.76900000000001</v>
      </c>
      <c r="G529" s="34">
        <v>362.65199999999999</v>
      </c>
      <c r="H529" s="34">
        <v>332.54599999999999</v>
      </c>
      <c r="I529" s="34">
        <v>582.70799999999997</v>
      </c>
      <c r="J529" s="34">
        <v>1174.325</v>
      </c>
      <c r="K529" s="34">
        <v>1378.05</v>
      </c>
      <c r="L529" s="34">
        <v>1195.05</v>
      </c>
      <c r="M529" s="34">
        <v>1772.3420000000001</v>
      </c>
      <c r="N529" s="34">
        <v>10314.468000000001</v>
      </c>
    </row>
    <row r="530" spans="1:14" ht="13.5">
      <c r="A530" s="12" t="s">
        <v>45</v>
      </c>
      <c r="B530" s="34">
        <v>861.25800000000004</v>
      </c>
      <c r="C530" s="34">
        <v>737.20500000000004</v>
      </c>
      <c r="D530" s="34">
        <v>749.47</v>
      </c>
      <c r="E530" s="34">
        <v>612.18899999999996</v>
      </c>
      <c r="F530" s="34">
        <v>451.38299999999998</v>
      </c>
      <c r="G530" s="34">
        <v>290.315</v>
      </c>
      <c r="H530" s="34">
        <v>285.77199999999999</v>
      </c>
      <c r="I530" s="34">
        <v>547.495</v>
      </c>
      <c r="J530" s="34">
        <v>1068.4860000000001</v>
      </c>
      <c r="K530" s="34">
        <v>1393.576</v>
      </c>
      <c r="L530" s="34">
        <v>1318.4860000000001</v>
      </c>
      <c r="M530" s="34">
        <v>2086.3159999999998</v>
      </c>
      <c r="N530" s="34">
        <v>10401.950999999999</v>
      </c>
    </row>
    <row r="531" spans="1:14" ht="13.5">
      <c r="A531" s="12" t="s">
        <v>46</v>
      </c>
      <c r="B531" s="34">
        <v>789.99</v>
      </c>
      <c r="C531" s="34">
        <v>902.41099999999994</v>
      </c>
      <c r="D531" s="34">
        <v>820.22500000000002</v>
      </c>
      <c r="E531" s="34">
        <v>583.59799999999996</v>
      </c>
      <c r="F531" s="34">
        <v>462.75099999999998</v>
      </c>
      <c r="G531" s="34">
        <v>368.08699999999999</v>
      </c>
      <c r="H531" s="34">
        <v>326.274</v>
      </c>
      <c r="I531" s="34">
        <v>485.916</v>
      </c>
      <c r="J531" s="34">
        <v>974.48199999999997</v>
      </c>
      <c r="K531" s="34">
        <v>1459.08</v>
      </c>
      <c r="L531" s="34">
        <v>1348.884</v>
      </c>
      <c r="M531" s="34">
        <v>2004.1110000000001</v>
      </c>
      <c r="N531" s="34">
        <v>10525.808999999999</v>
      </c>
    </row>
    <row r="532" spans="1:14" ht="13.5">
      <c r="A532" s="12" t="s">
        <v>47</v>
      </c>
      <c r="B532" s="35">
        <v>778040</v>
      </c>
      <c r="C532" s="35">
        <v>789442</v>
      </c>
      <c r="D532" s="35">
        <v>663307</v>
      </c>
      <c r="E532" s="35">
        <v>645061</v>
      </c>
      <c r="F532" s="35">
        <v>411450</v>
      </c>
      <c r="G532" s="35">
        <v>273426</v>
      </c>
      <c r="H532" s="35">
        <v>244268</v>
      </c>
      <c r="I532" s="35">
        <v>421999</v>
      </c>
      <c r="J532" s="35">
        <v>959614</v>
      </c>
      <c r="K532" s="35">
        <v>1296234</v>
      </c>
      <c r="L532" s="35">
        <v>1287626</v>
      </c>
      <c r="M532" s="34">
        <v>1852</v>
      </c>
      <c r="N532" s="35">
        <v>9642000</v>
      </c>
    </row>
    <row r="533" spans="1:14" ht="13.5">
      <c r="A533" s="12" t="s">
        <v>48</v>
      </c>
      <c r="B533" s="35">
        <v>642898</v>
      </c>
      <c r="C533" s="35">
        <v>565224</v>
      </c>
      <c r="D533" s="35">
        <v>507785</v>
      </c>
      <c r="E533" s="35">
        <v>449200</v>
      </c>
      <c r="F533" s="35">
        <v>250090</v>
      </c>
      <c r="G533" s="35">
        <v>170904</v>
      </c>
      <c r="H533" s="35">
        <v>273684</v>
      </c>
      <c r="I533" s="35">
        <v>453148</v>
      </c>
      <c r="J533" s="35">
        <v>1053014</v>
      </c>
      <c r="K533" s="35">
        <v>1162169</v>
      </c>
      <c r="L533" s="35">
        <v>1164271</v>
      </c>
      <c r="M533" s="35">
        <v>1842063</v>
      </c>
      <c r="N533" s="35">
        <v>8534450</v>
      </c>
    </row>
    <row r="534" spans="1:14" ht="13.5">
      <c r="A534" s="12" t="s">
        <v>49</v>
      </c>
      <c r="B534" s="35">
        <v>575754</v>
      </c>
      <c r="C534" s="35">
        <v>594905</v>
      </c>
      <c r="D534" s="35">
        <v>512155</v>
      </c>
      <c r="E534" s="35">
        <v>424397</v>
      </c>
      <c r="F534" s="35">
        <v>271946</v>
      </c>
      <c r="G534" s="35">
        <v>264812</v>
      </c>
      <c r="H534" s="35">
        <v>190771</v>
      </c>
      <c r="I534" s="35">
        <v>397112</v>
      </c>
      <c r="J534" s="35">
        <v>858626</v>
      </c>
      <c r="K534" s="35">
        <v>1143252</v>
      </c>
      <c r="L534" s="35">
        <v>972938</v>
      </c>
      <c r="M534" s="35">
        <v>1722794</v>
      </c>
      <c r="N534" s="35">
        <v>7929462</v>
      </c>
    </row>
    <row r="535" spans="1:14" ht="13.5">
      <c r="A535" s="21" t="s">
        <v>58</v>
      </c>
      <c r="B535" s="36">
        <v>574935</v>
      </c>
      <c r="C535" s="36">
        <v>609861</v>
      </c>
      <c r="D535" s="36">
        <v>527907</v>
      </c>
      <c r="E535" s="36">
        <v>403441</v>
      </c>
      <c r="F535" s="36">
        <v>258632</v>
      </c>
      <c r="G535" s="36">
        <v>224811</v>
      </c>
      <c r="H535" s="36">
        <v>165731</v>
      </c>
      <c r="I535" s="36">
        <v>331278</v>
      </c>
      <c r="J535" s="36">
        <v>772252</v>
      </c>
      <c r="K535" s="36">
        <v>1223540</v>
      </c>
      <c r="L535" s="36">
        <v>1101558</v>
      </c>
      <c r="M535" s="36">
        <v>1774011</v>
      </c>
      <c r="N535" s="36">
        <v>7967957</v>
      </c>
    </row>
    <row r="536" spans="1:14" ht="13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ht="13.5">
      <c r="A537" s="2" t="s">
        <v>83</v>
      </c>
      <c r="B537" s="55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4"/>
      <c r="N537" s="5" t="s">
        <v>84</v>
      </c>
    </row>
    <row r="538" spans="1:14" ht="13.5">
      <c r="A538" s="57" t="s">
        <v>3</v>
      </c>
      <c r="B538" s="58" t="s">
        <v>4</v>
      </c>
      <c r="C538" s="58" t="s">
        <v>5</v>
      </c>
      <c r="D538" s="58" t="s">
        <v>6</v>
      </c>
      <c r="E538" s="58" t="s">
        <v>7</v>
      </c>
      <c r="F538" s="58" t="s">
        <v>8</v>
      </c>
      <c r="G538" s="38" t="s">
        <v>9</v>
      </c>
      <c r="H538" s="58" t="s">
        <v>10</v>
      </c>
      <c r="I538" s="58" t="s">
        <v>11</v>
      </c>
      <c r="J538" s="58" t="s">
        <v>12</v>
      </c>
      <c r="K538" s="58" t="s">
        <v>13</v>
      </c>
      <c r="L538" s="58" t="s">
        <v>14</v>
      </c>
      <c r="M538" s="58" t="s">
        <v>15</v>
      </c>
      <c r="N538" s="38" t="s">
        <v>16</v>
      </c>
    </row>
    <row r="539" spans="1:14" ht="13.5">
      <c r="A539" s="30" t="s">
        <v>54</v>
      </c>
      <c r="B539" s="10">
        <v>7848</v>
      </c>
      <c r="C539" s="10">
        <v>7432</v>
      </c>
      <c r="D539" s="10">
        <v>6785</v>
      </c>
      <c r="E539" s="10">
        <v>7093</v>
      </c>
      <c r="F539" s="10">
        <v>11255</v>
      </c>
      <c r="G539" s="10">
        <v>12714</v>
      </c>
      <c r="H539" s="10">
        <v>8252</v>
      </c>
      <c r="I539" s="10">
        <v>7902</v>
      </c>
      <c r="J539" s="10">
        <v>10227</v>
      </c>
      <c r="K539" s="10">
        <v>12781</v>
      </c>
      <c r="L539" s="10">
        <v>11827</v>
      </c>
      <c r="M539" s="10">
        <v>10258</v>
      </c>
      <c r="N539" s="11">
        <f>SUM(B539:M539)</f>
        <v>114374</v>
      </c>
    </row>
    <row r="540" spans="1:14" ht="13.5">
      <c r="A540" s="31" t="s">
        <v>18</v>
      </c>
      <c r="B540" s="10">
        <v>8917</v>
      </c>
      <c r="C540" s="10">
        <v>11877</v>
      </c>
      <c r="D540" s="10">
        <v>11710</v>
      </c>
      <c r="E540" s="10">
        <v>12988</v>
      </c>
      <c r="F540" s="10">
        <v>16770</v>
      </c>
      <c r="G540" s="10">
        <v>11619</v>
      </c>
      <c r="H540" s="10">
        <v>10077</v>
      </c>
      <c r="I540" s="10">
        <v>9235</v>
      </c>
      <c r="J540" s="10">
        <v>11718</v>
      </c>
      <c r="K540" s="10">
        <v>15383</v>
      </c>
      <c r="L540" s="10">
        <v>14840</v>
      </c>
      <c r="M540" s="10">
        <v>14227</v>
      </c>
      <c r="N540" s="11">
        <f>SUM(B540:M540)</f>
        <v>149361</v>
      </c>
    </row>
    <row r="541" spans="1:14" ht="13.5">
      <c r="A541" s="31" t="s">
        <v>19</v>
      </c>
      <c r="B541" s="10">
        <v>10861</v>
      </c>
      <c r="C541" s="10">
        <v>13232</v>
      </c>
      <c r="D541" s="10">
        <v>13441</v>
      </c>
      <c r="E541" s="10">
        <v>14153</v>
      </c>
      <c r="F541" s="10">
        <v>15081</v>
      </c>
      <c r="G541" s="10">
        <v>12022</v>
      </c>
      <c r="H541" s="10">
        <v>9403</v>
      </c>
      <c r="I541" s="10">
        <v>9878</v>
      </c>
      <c r="J541" s="10">
        <v>12226</v>
      </c>
      <c r="K541" s="10">
        <v>14488</v>
      </c>
      <c r="L541" s="10">
        <v>12326</v>
      </c>
      <c r="M541" s="10">
        <v>13534</v>
      </c>
      <c r="N541" s="11">
        <f>SUM(B541:M541)</f>
        <v>150645</v>
      </c>
    </row>
    <row r="542" spans="1:14" ht="13.5">
      <c r="A542" s="31" t="s">
        <v>20</v>
      </c>
      <c r="B542" s="10">
        <v>12261</v>
      </c>
      <c r="C542" s="10">
        <v>14122</v>
      </c>
      <c r="D542" s="10">
        <v>14455</v>
      </c>
      <c r="E542" s="10">
        <v>16424</v>
      </c>
      <c r="F542" s="10">
        <v>17445</v>
      </c>
      <c r="G542" s="10">
        <v>15188</v>
      </c>
      <c r="H542" s="10">
        <v>10432</v>
      </c>
      <c r="I542" s="10">
        <v>8891</v>
      </c>
      <c r="J542" s="10">
        <v>10500</v>
      </c>
      <c r="K542" s="10">
        <v>12866</v>
      </c>
      <c r="L542" s="10">
        <v>12980</v>
      </c>
      <c r="M542" s="10">
        <v>12865</v>
      </c>
      <c r="N542" s="11">
        <f>SUM(B542:M542)</f>
        <v>158429</v>
      </c>
    </row>
    <row r="543" spans="1:14" ht="13.5">
      <c r="A543" s="31" t="s">
        <v>21</v>
      </c>
      <c r="B543" s="10">
        <v>3581</v>
      </c>
      <c r="C543" s="10">
        <v>3707</v>
      </c>
      <c r="D543" s="10">
        <v>3241</v>
      </c>
      <c r="E543" s="10">
        <v>2208</v>
      </c>
      <c r="F543" s="10">
        <v>1832</v>
      </c>
      <c r="G543" s="10">
        <v>1802</v>
      </c>
      <c r="H543" s="10">
        <v>1502</v>
      </c>
      <c r="I543" s="10">
        <v>1143</v>
      </c>
      <c r="J543" s="10">
        <v>1907</v>
      </c>
      <c r="K543" s="10">
        <v>3634</v>
      </c>
      <c r="L543" s="10">
        <v>3615</v>
      </c>
      <c r="M543" s="10">
        <v>3641</v>
      </c>
      <c r="N543" s="11">
        <f t="shared" ref="N543:N555" si="9">SUM(B543:M543)</f>
        <v>31813</v>
      </c>
    </row>
    <row r="544" spans="1:14" ht="13.5">
      <c r="A544" s="31" t="s">
        <v>22</v>
      </c>
      <c r="B544" s="10">
        <v>3396</v>
      </c>
      <c r="C544" s="10">
        <v>3048</v>
      </c>
      <c r="D544" s="10">
        <v>3186</v>
      </c>
      <c r="E544" s="10">
        <v>2874</v>
      </c>
      <c r="F544" s="10">
        <v>2245</v>
      </c>
      <c r="G544" s="10">
        <v>1891</v>
      </c>
      <c r="H544" s="10">
        <v>1481</v>
      </c>
      <c r="I544" s="10">
        <v>1552</v>
      </c>
      <c r="J544" s="10">
        <v>1503</v>
      </c>
      <c r="K544" s="10">
        <v>1869</v>
      </c>
      <c r="L544" s="10">
        <v>2272</v>
      </c>
      <c r="M544" s="10">
        <v>3076</v>
      </c>
      <c r="N544" s="11">
        <f t="shared" si="9"/>
        <v>28393</v>
      </c>
    </row>
    <row r="545" spans="1:14" ht="13.5">
      <c r="A545" s="31" t="s">
        <v>23</v>
      </c>
      <c r="B545" s="10">
        <v>9951</v>
      </c>
      <c r="C545" s="10">
        <v>13898</v>
      </c>
      <c r="D545" s="10">
        <v>15980</v>
      </c>
      <c r="E545" s="10">
        <v>13387</v>
      </c>
      <c r="F545" s="10">
        <v>16099</v>
      </c>
      <c r="G545" s="10">
        <v>13912</v>
      </c>
      <c r="H545" s="10">
        <v>9636</v>
      </c>
      <c r="I545" s="10">
        <v>9817</v>
      </c>
      <c r="J545" s="10">
        <v>11654</v>
      </c>
      <c r="K545" s="10">
        <v>11896</v>
      </c>
      <c r="L545" s="10">
        <v>10839</v>
      </c>
      <c r="M545" s="10">
        <v>11375</v>
      </c>
      <c r="N545" s="11">
        <f t="shared" si="9"/>
        <v>148444</v>
      </c>
    </row>
    <row r="546" spans="1:14" ht="13.5">
      <c r="A546" s="9" t="s">
        <v>24</v>
      </c>
      <c r="B546" s="10">
        <v>10966</v>
      </c>
      <c r="C546" s="10">
        <v>12435</v>
      </c>
      <c r="D546" s="10">
        <v>12469</v>
      </c>
      <c r="E546" s="10">
        <v>13345</v>
      </c>
      <c r="F546" s="10">
        <v>16957</v>
      </c>
      <c r="G546" s="10">
        <v>12700</v>
      </c>
      <c r="H546" s="10">
        <v>9106</v>
      </c>
      <c r="I546" s="10">
        <v>8829</v>
      </c>
      <c r="J546" s="10">
        <v>10921</v>
      </c>
      <c r="K546" s="10">
        <v>12971</v>
      </c>
      <c r="L546" s="10">
        <v>11068</v>
      </c>
      <c r="M546" s="10">
        <v>11206</v>
      </c>
      <c r="N546" s="11">
        <f t="shared" si="9"/>
        <v>142973</v>
      </c>
    </row>
    <row r="547" spans="1:14" ht="13.5">
      <c r="A547" s="31" t="s">
        <v>25</v>
      </c>
      <c r="B547" s="10">
        <v>10740</v>
      </c>
      <c r="C547" s="10">
        <v>11666</v>
      </c>
      <c r="D547" s="10">
        <v>12195</v>
      </c>
      <c r="E547" s="10">
        <v>11951</v>
      </c>
      <c r="F547" s="10">
        <v>14750</v>
      </c>
      <c r="G547" s="10">
        <v>11761</v>
      </c>
      <c r="H547" s="10">
        <v>9199</v>
      </c>
      <c r="I547" s="10">
        <v>9601</v>
      </c>
      <c r="J547" s="10">
        <v>11267</v>
      </c>
      <c r="K547" s="10">
        <v>12296</v>
      </c>
      <c r="L547" s="10">
        <v>10824</v>
      </c>
      <c r="M547" s="10">
        <v>10305</v>
      </c>
      <c r="N547" s="11">
        <f t="shared" si="9"/>
        <v>136555</v>
      </c>
    </row>
    <row r="548" spans="1:14" ht="13.5">
      <c r="A548" s="31" t="s">
        <v>26</v>
      </c>
      <c r="B548" s="10">
        <v>10238</v>
      </c>
      <c r="C548" s="10">
        <v>11579</v>
      </c>
      <c r="D548" s="10">
        <v>11449</v>
      </c>
      <c r="E548" s="10">
        <v>14001</v>
      </c>
      <c r="F548" s="10">
        <v>15983</v>
      </c>
      <c r="G548" s="10">
        <v>14344</v>
      </c>
      <c r="H548" s="10">
        <v>9713</v>
      </c>
      <c r="I548" s="10">
        <v>8210</v>
      </c>
      <c r="J548" s="10">
        <v>10454</v>
      </c>
      <c r="K548" s="10">
        <v>11123</v>
      </c>
      <c r="L548" s="10">
        <v>9258</v>
      </c>
      <c r="M548" s="10">
        <v>9848</v>
      </c>
      <c r="N548" s="11">
        <f t="shared" si="9"/>
        <v>136200</v>
      </c>
    </row>
    <row r="549" spans="1:14" ht="13.5">
      <c r="A549" s="30" t="s">
        <v>27</v>
      </c>
      <c r="B549" s="10">
        <v>8649</v>
      </c>
      <c r="C549" s="10">
        <v>10744</v>
      </c>
      <c r="D549" s="10">
        <v>13423</v>
      </c>
      <c r="E549" s="10">
        <v>13062</v>
      </c>
      <c r="F549" s="10">
        <v>13790</v>
      </c>
      <c r="G549" s="10">
        <v>12244</v>
      </c>
      <c r="H549" s="10">
        <v>9108</v>
      </c>
      <c r="I549" s="10">
        <v>8505</v>
      </c>
      <c r="J549" s="10">
        <v>9985</v>
      </c>
      <c r="K549" s="10">
        <v>11566</v>
      </c>
      <c r="L549" s="10">
        <v>9105</v>
      </c>
      <c r="M549" s="10">
        <v>9424</v>
      </c>
      <c r="N549" s="11">
        <f t="shared" si="9"/>
        <v>129605</v>
      </c>
    </row>
    <row r="550" spans="1:14" ht="13.5">
      <c r="A550" s="30" t="s">
        <v>28</v>
      </c>
      <c r="B550" s="10">
        <v>8557</v>
      </c>
      <c r="C550" s="10">
        <v>9845</v>
      </c>
      <c r="D550" s="10">
        <v>10610</v>
      </c>
      <c r="E550" s="10">
        <v>10812</v>
      </c>
      <c r="F550" s="10">
        <v>13071</v>
      </c>
      <c r="G550" s="10">
        <v>11186</v>
      </c>
      <c r="H550" s="10">
        <v>7559</v>
      </c>
      <c r="I550" s="10">
        <v>7449</v>
      </c>
      <c r="J550" s="10">
        <v>9590</v>
      </c>
      <c r="K550" s="10">
        <v>9670</v>
      </c>
      <c r="L550" s="10">
        <v>9016</v>
      </c>
      <c r="M550" s="10">
        <v>9923</v>
      </c>
      <c r="N550" s="11">
        <f t="shared" si="9"/>
        <v>117288</v>
      </c>
    </row>
    <row r="551" spans="1:14" ht="13.5">
      <c r="A551" s="30" t="s">
        <v>29</v>
      </c>
      <c r="B551" s="10">
        <v>8519.4770000000008</v>
      </c>
      <c r="C551" s="10">
        <v>9849.83</v>
      </c>
      <c r="D551" s="10">
        <v>10639.166999999999</v>
      </c>
      <c r="E551" s="10">
        <v>11255.046</v>
      </c>
      <c r="F551" s="10">
        <v>13723.268</v>
      </c>
      <c r="G551" s="10">
        <v>11847.058999999999</v>
      </c>
      <c r="H551" s="10">
        <v>7765.7179999999998</v>
      </c>
      <c r="I551" s="10">
        <v>6883.5450000000001</v>
      </c>
      <c r="J551" s="10">
        <v>9873.3430000000008</v>
      </c>
      <c r="K551" s="10">
        <v>10871.453</v>
      </c>
      <c r="L551" s="10">
        <v>9609.6489999999994</v>
      </c>
      <c r="M551" s="10">
        <v>9827.7450000000008</v>
      </c>
      <c r="N551" s="11">
        <f t="shared" si="9"/>
        <v>120665.29999999997</v>
      </c>
    </row>
    <row r="552" spans="1:14" ht="13.5">
      <c r="A552" s="30" t="s">
        <v>30</v>
      </c>
      <c r="B552" s="10">
        <v>8444.2099999999991</v>
      </c>
      <c r="C552" s="10">
        <v>10297.045</v>
      </c>
      <c r="D552" s="10">
        <v>10937.800999999999</v>
      </c>
      <c r="E552" s="10">
        <v>10527.813</v>
      </c>
      <c r="F552" s="10">
        <v>13564.714</v>
      </c>
      <c r="G552" s="10">
        <v>11669.324000000001</v>
      </c>
      <c r="H552" s="10">
        <v>8767.5380000000005</v>
      </c>
      <c r="I552" s="10">
        <v>7464.4440000000004</v>
      </c>
      <c r="J552" s="10">
        <v>9391.1370000000006</v>
      </c>
      <c r="K552" s="10">
        <v>10141.174000000001</v>
      </c>
      <c r="L552" s="10">
        <v>9381.2800000000007</v>
      </c>
      <c r="M552" s="10">
        <v>9483.1530000000002</v>
      </c>
      <c r="N552" s="11">
        <f t="shared" si="9"/>
        <v>120069.63300000002</v>
      </c>
    </row>
    <row r="553" spans="1:14" ht="13.5">
      <c r="A553" s="30" t="s">
        <v>31</v>
      </c>
      <c r="B553" s="10">
        <v>7852.0469999999996</v>
      </c>
      <c r="C553" s="10">
        <v>9619.1039999999994</v>
      </c>
      <c r="D553" s="10">
        <v>10346.880999999999</v>
      </c>
      <c r="E553" s="10">
        <v>12418.204</v>
      </c>
      <c r="F553" s="10">
        <v>14092.982</v>
      </c>
      <c r="G553" s="10">
        <v>10716.458000000001</v>
      </c>
      <c r="H553" s="10">
        <v>7399.4449999999997</v>
      </c>
      <c r="I553" s="10">
        <v>6730.4459999999999</v>
      </c>
      <c r="J553" s="10">
        <v>9859.2260000000006</v>
      </c>
      <c r="K553" s="10">
        <v>9890.6029999999992</v>
      </c>
      <c r="L553" s="10">
        <v>7001.5249999999996</v>
      </c>
      <c r="M553" s="10">
        <v>9495.4439999999995</v>
      </c>
      <c r="N553" s="11">
        <f t="shared" si="9"/>
        <v>115422.36499999998</v>
      </c>
    </row>
    <row r="554" spans="1:14" ht="13.5">
      <c r="A554" s="30" t="s">
        <v>32</v>
      </c>
      <c r="B554" s="10">
        <v>8717.7520000000004</v>
      </c>
      <c r="C554" s="10">
        <v>9336.2219999999998</v>
      </c>
      <c r="D554" s="10">
        <v>11026.852999999999</v>
      </c>
      <c r="E554" s="10">
        <v>12340.485000000001</v>
      </c>
      <c r="F554" s="10">
        <v>11605.329</v>
      </c>
      <c r="G554" s="10">
        <v>9978.9539999999997</v>
      </c>
      <c r="H554" s="10">
        <v>7237.4979999999996</v>
      </c>
      <c r="I554" s="10">
        <v>8225.2579999999998</v>
      </c>
      <c r="J554" s="10">
        <v>9350.5159999999996</v>
      </c>
      <c r="K554" s="10">
        <v>10579.594999999999</v>
      </c>
      <c r="L554" s="10">
        <v>8964.7180000000008</v>
      </c>
      <c r="M554" s="10">
        <v>9092.8520000000008</v>
      </c>
      <c r="N554" s="11">
        <f t="shared" si="9"/>
        <v>116456.03199999999</v>
      </c>
    </row>
    <row r="555" spans="1:14" ht="13.5">
      <c r="A555" s="30" t="s">
        <v>33</v>
      </c>
      <c r="B555" s="10">
        <v>7619.67</v>
      </c>
      <c r="C555" s="10">
        <v>8993.2150000000001</v>
      </c>
      <c r="D555" s="10">
        <v>9498.1589999999997</v>
      </c>
      <c r="E555" s="10">
        <v>9970.18</v>
      </c>
      <c r="F555" s="10">
        <v>11932.885</v>
      </c>
      <c r="G555" s="10">
        <v>9868.2950000000001</v>
      </c>
      <c r="H555" s="10">
        <v>7374.6390000000001</v>
      </c>
      <c r="I555" s="10">
        <v>6984.6080000000002</v>
      </c>
      <c r="J555" s="10">
        <v>8649.8680000000004</v>
      </c>
      <c r="K555" s="10">
        <v>9413.8919999999998</v>
      </c>
      <c r="L555" s="10">
        <v>8107.0039999999999</v>
      </c>
      <c r="M555" s="10">
        <v>8998.7270000000008</v>
      </c>
      <c r="N555" s="11">
        <f t="shared" si="9"/>
        <v>107411.14200000002</v>
      </c>
    </row>
    <row r="556" spans="1:14" ht="13.5">
      <c r="A556" s="30" t="s">
        <v>34</v>
      </c>
      <c r="B556" s="10">
        <v>7476</v>
      </c>
      <c r="C556" s="10">
        <v>9981</v>
      </c>
      <c r="D556" s="10">
        <v>10087</v>
      </c>
      <c r="E556" s="10">
        <v>9627</v>
      </c>
      <c r="F556" s="10">
        <v>13128</v>
      </c>
      <c r="G556" s="10">
        <v>10663</v>
      </c>
      <c r="H556" s="10">
        <v>7157</v>
      </c>
      <c r="I556" s="10">
        <v>6422</v>
      </c>
      <c r="J556" s="10">
        <v>8360</v>
      </c>
      <c r="K556" s="10">
        <v>8374</v>
      </c>
      <c r="L556" s="10">
        <v>8654</v>
      </c>
      <c r="M556" s="10">
        <v>8320</v>
      </c>
      <c r="N556" s="11">
        <f>SUM(B556:M556)-1</f>
        <v>108248</v>
      </c>
    </row>
    <row r="557" spans="1:14" ht="13.5">
      <c r="A557" s="30" t="s">
        <v>35</v>
      </c>
      <c r="B557" s="10">
        <v>7524</v>
      </c>
      <c r="C557" s="10">
        <v>8600</v>
      </c>
      <c r="D557" s="10">
        <v>9300</v>
      </c>
      <c r="E557" s="10">
        <v>10081</v>
      </c>
      <c r="F557" s="10">
        <v>12355</v>
      </c>
      <c r="G557" s="10">
        <v>8929</v>
      </c>
      <c r="H557" s="10">
        <v>5510</v>
      </c>
      <c r="I557" s="10">
        <v>7143</v>
      </c>
      <c r="J557" s="10">
        <v>9274</v>
      </c>
      <c r="K557" s="10">
        <v>8757</v>
      </c>
      <c r="L557" s="10">
        <v>7797</v>
      </c>
      <c r="M557" s="10">
        <v>7791</v>
      </c>
      <c r="N557" s="11">
        <f>SUM(B557:M557)+1</f>
        <v>103062</v>
      </c>
    </row>
    <row r="558" spans="1:14" ht="13.5">
      <c r="A558" s="30" t="s">
        <v>36</v>
      </c>
      <c r="B558" s="10">
        <v>7579</v>
      </c>
      <c r="C558" s="10">
        <v>8529</v>
      </c>
      <c r="D558" s="10">
        <v>9200</v>
      </c>
      <c r="E558" s="10">
        <v>10721</v>
      </c>
      <c r="F558" s="10">
        <v>12857</v>
      </c>
      <c r="G558" s="10">
        <v>9346</v>
      </c>
      <c r="H558" s="10">
        <v>5844</v>
      </c>
      <c r="I558" s="10">
        <v>6274</v>
      </c>
      <c r="J558" s="10">
        <v>7677</v>
      </c>
      <c r="K558" s="10">
        <v>7869</v>
      </c>
      <c r="L558" s="10">
        <v>7713</v>
      </c>
      <c r="M558" s="10">
        <v>7246</v>
      </c>
      <c r="N558" s="11">
        <f>SUM(B558:M558)</f>
        <v>100855</v>
      </c>
    </row>
    <row r="559" spans="1:14" ht="13.5">
      <c r="A559" s="30" t="s">
        <v>37</v>
      </c>
      <c r="B559" s="10">
        <v>7559.1559999999999</v>
      </c>
      <c r="C559" s="10">
        <v>8787.4410000000007</v>
      </c>
      <c r="D559" s="10">
        <v>8326.7049999999999</v>
      </c>
      <c r="E559" s="10">
        <v>9475.0370000000003</v>
      </c>
      <c r="F559" s="10">
        <v>11122.993</v>
      </c>
      <c r="G559" s="10">
        <v>8139.2929999999997</v>
      </c>
      <c r="H559" s="10">
        <v>6030.5870000000004</v>
      </c>
      <c r="I559" s="10">
        <v>5712.9340000000002</v>
      </c>
      <c r="J559" s="10">
        <v>7192.8969999999999</v>
      </c>
      <c r="K559" s="10">
        <v>7388.5969999999998</v>
      </c>
      <c r="L559" s="10">
        <v>6479.2520000000004</v>
      </c>
      <c r="M559" s="10">
        <v>7244.9089999999997</v>
      </c>
      <c r="N559" s="11">
        <v>93459.801000000007</v>
      </c>
    </row>
    <row r="560" spans="1:14" ht="13.5">
      <c r="A560" s="30" t="s">
        <v>57</v>
      </c>
      <c r="B560" s="10">
        <v>7018</v>
      </c>
      <c r="C560" s="10">
        <v>7229</v>
      </c>
      <c r="D560" s="10">
        <v>7360</v>
      </c>
      <c r="E560" s="10">
        <v>9478</v>
      </c>
      <c r="F560" s="10">
        <v>10082</v>
      </c>
      <c r="G560" s="10">
        <v>8285</v>
      </c>
      <c r="H560" s="10">
        <v>5600</v>
      </c>
      <c r="I560" s="10">
        <v>5694</v>
      </c>
      <c r="J560" s="10">
        <v>6594</v>
      </c>
      <c r="K560" s="10">
        <v>7712</v>
      </c>
      <c r="L560" s="10">
        <v>6606</v>
      </c>
      <c r="M560" s="10">
        <v>6887</v>
      </c>
      <c r="N560" s="11">
        <v>88545</v>
      </c>
    </row>
    <row r="561" spans="1:14" ht="13.5">
      <c r="A561" s="12" t="s">
        <v>39</v>
      </c>
      <c r="B561" s="11">
        <v>7356</v>
      </c>
      <c r="C561" s="11">
        <v>7813</v>
      </c>
      <c r="D561" s="11">
        <v>8035</v>
      </c>
      <c r="E561" s="11">
        <v>7973</v>
      </c>
      <c r="F561" s="11">
        <v>9563</v>
      </c>
      <c r="G561" s="11">
        <v>8178</v>
      </c>
      <c r="H561" s="11">
        <v>5246</v>
      </c>
      <c r="I561" s="11">
        <v>5585</v>
      </c>
      <c r="J561" s="11">
        <v>7303</v>
      </c>
      <c r="K561" s="11">
        <v>6845</v>
      </c>
      <c r="L561" s="11">
        <v>6722</v>
      </c>
      <c r="M561" s="11">
        <v>7426</v>
      </c>
      <c r="N561" s="11">
        <v>88045</v>
      </c>
    </row>
    <row r="562" spans="1:14" ht="13.5">
      <c r="A562" s="12" t="s">
        <v>40</v>
      </c>
      <c r="B562" s="13">
        <v>6695</v>
      </c>
      <c r="C562" s="13">
        <v>7471</v>
      </c>
      <c r="D562" s="13">
        <v>8034</v>
      </c>
      <c r="E562" s="13">
        <v>9293</v>
      </c>
      <c r="F562" s="13">
        <v>10917</v>
      </c>
      <c r="G562" s="14">
        <v>8756</v>
      </c>
      <c r="H562" s="11">
        <v>5380</v>
      </c>
      <c r="I562" s="11">
        <v>5442</v>
      </c>
      <c r="J562" s="11">
        <v>7423</v>
      </c>
      <c r="K562" s="11">
        <v>7078</v>
      </c>
      <c r="L562" s="11">
        <v>6904</v>
      </c>
      <c r="M562" s="11">
        <v>7640</v>
      </c>
      <c r="N562" s="33">
        <v>91033</v>
      </c>
    </row>
    <row r="563" spans="1:14" ht="13.5">
      <c r="A563" s="15" t="s">
        <v>41</v>
      </c>
      <c r="B563" s="14">
        <v>4949</v>
      </c>
      <c r="C563" s="14">
        <v>7506</v>
      </c>
      <c r="D563" s="14">
        <v>8750</v>
      </c>
      <c r="E563" s="14">
        <v>9251</v>
      </c>
      <c r="F563" s="14">
        <v>10608</v>
      </c>
      <c r="G563" s="14">
        <v>8969</v>
      </c>
      <c r="H563" s="14">
        <v>6021</v>
      </c>
      <c r="I563" s="14">
        <v>5325</v>
      </c>
      <c r="J563" s="14">
        <v>7416</v>
      </c>
      <c r="K563" s="14">
        <v>8536</v>
      </c>
      <c r="L563" s="14">
        <v>7584</v>
      </c>
      <c r="M563" s="14">
        <v>8094</v>
      </c>
      <c r="N563" s="39">
        <v>93007</v>
      </c>
    </row>
    <row r="564" spans="1:14" ht="13.5">
      <c r="A564" s="12" t="s">
        <v>42</v>
      </c>
      <c r="B564" s="14">
        <v>8209</v>
      </c>
      <c r="C564" s="14">
        <v>9348</v>
      </c>
      <c r="D564" s="14">
        <v>9988</v>
      </c>
      <c r="E564" s="14">
        <v>9962</v>
      </c>
      <c r="F564" s="14">
        <v>10698</v>
      </c>
      <c r="G564" s="14">
        <v>7373</v>
      </c>
      <c r="H564" s="13">
        <v>5254</v>
      </c>
      <c r="I564" s="14">
        <v>5833</v>
      </c>
      <c r="J564" s="16">
        <v>7601</v>
      </c>
      <c r="K564" s="14">
        <v>8133</v>
      </c>
      <c r="L564" s="16">
        <v>7704</v>
      </c>
      <c r="M564" s="14">
        <v>8093</v>
      </c>
      <c r="N564" s="39">
        <v>98196</v>
      </c>
    </row>
    <row r="565" spans="1:14" ht="13.5">
      <c r="A565" s="12" t="s">
        <v>43</v>
      </c>
      <c r="B565" s="14">
        <v>8206.8220000000001</v>
      </c>
      <c r="C565" s="14">
        <v>7984.3850000000002</v>
      </c>
      <c r="D565" s="14">
        <v>8986.4230000000007</v>
      </c>
      <c r="E565" s="14">
        <v>9342.4480000000003</v>
      </c>
      <c r="F565" s="14">
        <v>9901.8150000000005</v>
      </c>
      <c r="G565" s="14">
        <v>7877.3289999999997</v>
      </c>
      <c r="H565" s="13">
        <v>4976.0720000000001</v>
      </c>
      <c r="I565" s="14">
        <v>5618.7950000000001</v>
      </c>
      <c r="J565" s="16">
        <v>7772.9570000000003</v>
      </c>
      <c r="K565" s="14">
        <v>7619.58</v>
      </c>
      <c r="L565" s="16">
        <v>7280.7250000000004</v>
      </c>
      <c r="M565" s="14">
        <v>7892.3950000000004</v>
      </c>
      <c r="N565" s="39">
        <v>93459.745999999999</v>
      </c>
    </row>
    <row r="566" spans="1:14" ht="13.5">
      <c r="A566" s="12" t="s">
        <v>44</v>
      </c>
      <c r="B566" s="14">
        <v>7523.6080000000002</v>
      </c>
      <c r="C566" s="14">
        <v>7623.9949999999999</v>
      </c>
      <c r="D566" s="14">
        <v>8464.2479999999996</v>
      </c>
      <c r="E566" s="14">
        <v>8524.5349999999999</v>
      </c>
      <c r="F566" s="14">
        <v>9484.3809999999994</v>
      </c>
      <c r="G566" s="14">
        <v>8517.402</v>
      </c>
      <c r="H566" s="14">
        <v>5858.1130000000003</v>
      </c>
      <c r="I566" s="14">
        <v>5694.357</v>
      </c>
      <c r="J566" s="14">
        <v>7365.1419999999998</v>
      </c>
      <c r="K566" s="14">
        <v>7247.7049999999999</v>
      </c>
      <c r="L566" s="14">
        <v>7094.0550000000003</v>
      </c>
      <c r="M566" s="14">
        <v>7063.9660000000003</v>
      </c>
      <c r="N566" s="39">
        <v>90461.506999999998</v>
      </c>
    </row>
    <row r="567" spans="1:14" ht="13.5">
      <c r="A567" s="12" t="s">
        <v>45</v>
      </c>
      <c r="B567" s="14">
        <v>7814.16</v>
      </c>
      <c r="C567" s="14">
        <v>7854.8779999999997</v>
      </c>
      <c r="D567" s="14">
        <v>8883.7819999999992</v>
      </c>
      <c r="E567" s="14">
        <v>8485.4689999999991</v>
      </c>
      <c r="F567" s="14">
        <v>9534.0409999999993</v>
      </c>
      <c r="G567" s="14">
        <v>8308.74</v>
      </c>
      <c r="H567" s="14">
        <v>5740.7179999999998</v>
      </c>
      <c r="I567" s="14">
        <v>5566.2479999999996</v>
      </c>
      <c r="J567" s="14">
        <v>7267.991</v>
      </c>
      <c r="K567" s="14">
        <v>7192.1419999999998</v>
      </c>
      <c r="L567" s="14">
        <v>6996.741</v>
      </c>
      <c r="M567" s="14">
        <v>8516.9920000000002</v>
      </c>
      <c r="N567" s="39">
        <v>92161.902000000002</v>
      </c>
    </row>
    <row r="568" spans="1:14" ht="13.5">
      <c r="A568" s="12" t="s">
        <v>46</v>
      </c>
      <c r="B568" s="14">
        <v>8558.9030000000002</v>
      </c>
      <c r="C568" s="14">
        <v>8784.6740000000009</v>
      </c>
      <c r="D568" s="14">
        <v>9152.5499999999993</v>
      </c>
      <c r="E568" s="14">
        <v>8685.1290000000008</v>
      </c>
      <c r="F568" s="14">
        <v>12363.339</v>
      </c>
      <c r="G568" s="14">
        <v>9934.4869999999992</v>
      </c>
      <c r="H568" s="14">
        <v>5473.2020000000002</v>
      </c>
      <c r="I568" s="14">
        <v>5588.5290000000005</v>
      </c>
      <c r="J568" s="14">
        <v>7401.3410000000003</v>
      </c>
      <c r="K568" s="14">
        <v>8842.3410000000003</v>
      </c>
      <c r="L568" s="14">
        <v>8232.143</v>
      </c>
      <c r="M568" s="14">
        <v>9217.4449999999997</v>
      </c>
      <c r="N568" s="39">
        <v>102234.083</v>
      </c>
    </row>
    <row r="569" spans="1:14" ht="13.5">
      <c r="A569" s="12" t="s">
        <v>47</v>
      </c>
      <c r="B569" s="19">
        <v>8136509</v>
      </c>
      <c r="C569" s="19">
        <v>8238769</v>
      </c>
      <c r="D569" s="19">
        <v>8913897</v>
      </c>
      <c r="E569" s="19">
        <v>10572812</v>
      </c>
      <c r="F569" s="19">
        <v>10681576</v>
      </c>
      <c r="G569" s="19">
        <v>8632806</v>
      </c>
      <c r="H569" s="19">
        <v>5528478</v>
      </c>
      <c r="I569" s="19">
        <v>5506791</v>
      </c>
      <c r="J569" s="19">
        <v>8105153</v>
      </c>
      <c r="K569" s="19">
        <v>8747282</v>
      </c>
      <c r="L569" s="19">
        <v>8433162</v>
      </c>
      <c r="M569" s="19">
        <v>8180000</v>
      </c>
      <c r="N569" s="47">
        <v>99678000</v>
      </c>
    </row>
    <row r="570" spans="1:14" ht="13.5">
      <c r="A570" s="12" t="s">
        <v>48</v>
      </c>
      <c r="B570" s="19">
        <v>8380517</v>
      </c>
      <c r="C570" s="19">
        <v>8893071</v>
      </c>
      <c r="D570" s="19">
        <v>8885381</v>
      </c>
      <c r="E570" s="19">
        <v>9700396</v>
      </c>
      <c r="F570" s="19">
        <v>10387739</v>
      </c>
      <c r="G570" s="19">
        <v>8784202</v>
      </c>
      <c r="H570" s="19">
        <v>5899250</v>
      </c>
      <c r="I570" s="19">
        <v>6413353</v>
      </c>
      <c r="J570" s="19">
        <v>8112244</v>
      </c>
      <c r="K570" s="19">
        <v>8133378</v>
      </c>
      <c r="L570" s="19">
        <v>7633485</v>
      </c>
      <c r="M570" s="19">
        <v>8861098</v>
      </c>
      <c r="N570" s="47">
        <v>100084114</v>
      </c>
    </row>
    <row r="571" spans="1:14" ht="13.5">
      <c r="A571" s="12" t="s">
        <v>49</v>
      </c>
      <c r="B571" s="19">
        <v>8741447</v>
      </c>
      <c r="C571" s="19">
        <v>8250861</v>
      </c>
      <c r="D571" s="19">
        <v>7727167</v>
      </c>
      <c r="E571" s="19">
        <v>8037029</v>
      </c>
      <c r="F571" s="19">
        <v>8924922</v>
      </c>
      <c r="G571" s="19">
        <v>8138115</v>
      </c>
      <c r="H571" s="19">
        <v>5626597</v>
      </c>
      <c r="I571" s="19">
        <v>6961413</v>
      </c>
      <c r="J571" s="19">
        <v>8285771</v>
      </c>
      <c r="K571" s="19">
        <v>7564299</v>
      </c>
      <c r="L571" s="19">
        <v>7069293</v>
      </c>
      <c r="M571" s="19">
        <v>8699194</v>
      </c>
      <c r="N571" s="47">
        <v>94026108</v>
      </c>
    </row>
    <row r="572" spans="1:14" ht="13.5">
      <c r="A572" s="21" t="s">
        <v>58</v>
      </c>
      <c r="B572" s="22">
        <v>7659594</v>
      </c>
      <c r="C572" s="22">
        <v>6944568</v>
      </c>
      <c r="D572" s="22">
        <v>6691879</v>
      </c>
      <c r="E572" s="22">
        <v>7875903</v>
      </c>
      <c r="F572" s="22">
        <v>9131121</v>
      </c>
      <c r="G572" s="22">
        <v>7693504</v>
      </c>
      <c r="H572" s="22">
        <v>5613298</v>
      </c>
      <c r="I572" s="22">
        <v>6503231</v>
      </c>
      <c r="J572" s="22">
        <v>7415319</v>
      </c>
      <c r="K572" s="22">
        <v>7595397</v>
      </c>
      <c r="L572" s="22">
        <v>7235000</v>
      </c>
      <c r="M572" s="22">
        <v>7450562</v>
      </c>
      <c r="N572" s="48">
        <v>87809376</v>
      </c>
    </row>
    <row r="573" spans="1:14" ht="13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ht="13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ht="13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ht="13.5">
      <c r="A576" s="2" t="s">
        <v>85</v>
      </c>
      <c r="B576" s="55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4"/>
      <c r="N576" s="5" t="s">
        <v>60</v>
      </c>
    </row>
    <row r="577" spans="1:14" ht="13.5">
      <c r="A577" s="57" t="s">
        <v>3</v>
      </c>
      <c r="B577" s="58" t="s">
        <v>4</v>
      </c>
      <c r="C577" s="58" t="s">
        <v>5</v>
      </c>
      <c r="D577" s="58" t="s">
        <v>6</v>
      </c>
      <c r="E577" s="58" t="s">
        <v>7</v>
      </c>
      <c r="F577" s="58" t="s">
        <v>8</v>
      </c>
      <c r="G577" s="38" t="s">
        <v>9</v>
      </c>
      <c r="H577" s="58" t="s">
        <v>10</v>
      </c>
      <c r="I577" s="58" t="s">
        <v>11</v>
      </c>
      <c r="J577" s="58" t="s">
        <v>12</v>
      </c>
      <c r="K577" s="58" t="s">
        <v>13</v>
      </c>
      <c r="L577" s="58" t="s">
        <v>14</v>
      </c>
      <c r="M577" s="58" t="s">
        <v>15</v>
      </c>
      <c r="N577" s="38" t="s">
        <v>16</v>
      </c>
    </row>
    <row r="578" spans="1:14" ht="13.5">
      <c r="A578" s="30" t="s">
        <v>54</v>
      </c>
      <c r="B578" s="10">
        <v>119</v>
      </c>
      <c r="C578" s="10">
        <v>181</v>
      </c>
      <c r="D578" s="10">
        <v>215</v>
      </c>
      <c r="E578" s="10">
        <v>143</v>
      </c>
      <c r="F578" s="10">
        <v>14</v>
      </c>
      <c r="G578" s="10">
        <v>8</v>
      </c>
      <c r="H578" s="10">
        <v>3</v>
      </c>
      <c r="I578" s="10">
        <v>4</v>
      </c>
      <c r="J578" s="10">
        <v>22</v>
      </c>
      <c r="K578" s="10">
        <v>95</v>
      </c>
      <c r="L578" s="10">
        <v>118</v>
      </c>
      <c r="M578" s="10">
        <v>331</v>
      </c>
      <c r="N578" s="11">
        <f>SUM(B578:M578)</f>
        <v>1253</v>
      </c>
    </row>
    <row r="579" spans="1:14" ht="13.5">
      <c r="A579" s="31" t="s">
        <v>18</v>
      </c>
      <c r="B579" s="10">
        <v>281</v>
      </c>
      <c r="C579" s="10">
        <v>342</v>
      </c>
      <c r="D579" s="10">
        <v>525</v>
      </c>
      <c r="E579" s="10">
        <v>119</v>
      </c>
      <c r="F579" s="10">
        <v>43</v>
      </c>
      <c r="G579" s="10">
        <v>31</v>
      </c>
      <c r="H579" s="10">
        <v>11</v>
      </c>
      <c r="I579" s="10">
        <v>27</v>
      </c>
      <c r="J579" s="10">
        <v>51</v>
      </c>
      <c r="K579" s="10">
        <v>202</v>
      </c>
      <c r="L579" s="10">
        <v>301</v>
      </c>
      <c r="M579" s="10">
        <v>332</v>
      </c>
      <c r="N579" s="11">
        <f>SUM(B579:M579)</f>
        <v>2265</v>
      </c>
    </row>
    <row r="580" spans="1:14" ht="13.5">
      <c r="A580" s="31" t="s">
        <v>19</v>
      </c>
      <c r="B580" s="10">
        <v>246</v>
      </c>
      <c r="C580" s="10">
        <v>292</v>
      </c>
      <c r="D580" s="10">
        <v>667</v>
      </c>
      <c r="E580" s="10">
        <v>232</v>
      </c>
      <c r="F580" s="10">
        <v>130</v>
      </c>
      <c r="G580" s="10">
        <v>61</v>
      </c>
      <c r="H580" s="10">
        <v>44</v>
      </c>
      <c r="I580" s="10">
        <v>31</v>
      </c>
      <c r="J580" s="10">
        <v>71</v>
      </c>
      <c r="K580" s="10">
        <v>477</v>
      </c>
      <c r="L580" s="10">
        <v>673</v>
      </c>
      <c r="M580" s="10">
        <v>616</v>
      </c>
      <c r="N580" s="11">
        <f>SUM(B580:M580)</f>
        <v>3540</v>
      </c>
    </row>
    <row r="581" spans="1:14" ht="13.5">
      <c r="A581" s="31" t="s">
        <v>20</v>
      </c>
      <c r="B581" s="10">
        <v>906</v>
      </c>
      <c r="C581" s="10">
        <v>1108</v>
      </c>
      <c r="D581" s="10">
        <v>1466</v>
      </c>
      <c r="E581" s="10">
        <v>598</v>
      </c>
      <c r="F581" s="10">
        <v>384</v>
      </c>
      <c r="G581" s="10">
        <v>380</v>
      </c>
      <c r="H581" s="10">
        <v>178</v>
      </c>
      <c r="I581" s="10">
        <v>121</v>
      </c>
      <c r="J581" s="10">
        <v>212</v>
      </c>
      <c r="K581" s="10">
        <v>1036</v>
      </c>
      <c r="L581" s="10">
        <v>1396</v>
      </c>
      <c r="M581" s="10">
        <v>1309</v>
      </c>
      <c r="N581" s="11">
        <f>SUM(B581:M581)</f>
        <v>9094</v>
      </c>
    </row>
    <row r="582" spans="1:14" ht="13.5">
      <c r="A582" s="31" t="s">
        <v>21</v>
      </c>
      <c r="B582" s="10">
        <v>3581</v>
      </c>
      <c r="C582" s="10">
        <v>3707</v>
      </c>
      <c r="D582" s="10">
        <v>3241</v>
      </c>
      <c r="E582" s="10">
        <v>2208</v>
      </c>
      <c r="F582" s="10">
        <v>1832</v>
      </c>
      <c r="G582" s="10">
        <v>1802</v>
      </c>
      <c r="H582" s="10">
        <v>1502</v>
      </c>
      <c r="I582" s="10">
        <v>1143</v>
      </c>
      <c r="J582" s="10">
        <v>1907</v>
      </c>
      <c r="K582" s="10">
        <v>3634</v>
      </c>
      <c r="L582" s="10">
        <v>3615</v>
      </c>
      <c r="M582" s="10">
        <v>3641</v>
      </c>
      <c r="N582" s="11">
        <f t="shared" ref="N582:N590" si="10">SUM(B582:M582)</f>
        <v>31813</v>
      </c>
    </row>
    <row r="583" spans="1:14" ht="13.5">
      <c r="A583" s="31" t="s">
        <v>22</v>
      </c>
      <c r="B583" s="10">
        <v>3396</v>
      </c>
      <c r="C583" s="10">
        <v>3048</v>
      </c>
      <c r="D583" s="10">
        <v>3186</v>
      </c>
      <c r="E583" s="10">
        <v>2874</v>
      </c>
      <c r="F583" s="10">
        <v>2245</v>
      </c>
      <c r="G583" s="10">
        <v>1891</v>
      </c>
      <c r="H583" s="10">
        <v>1481</v>
      </c>
      <c r="I583" s="10">
        <v>1552</v>
      </c>
      <c r="J583" s="10">
        <v>1503</v>
      </c>
      <c r="K583" s="10">
        <v>1869</v>
      </c>
      <c r="L583" s="10">
        <v>2272</v>
      </c>
      <c r="M583" s="10">
        <v>3076</v>
      </c>
      <c r="N583" s="11">
        <f t="shared" si="10"/>
        <v>28393</v>
      </c>
    </row>
    <row r="584" spans="1:14" ht="13.5">
      <c r="A584" s="31" t="s">
        <v>23</v>
      </c>
      <c r="B584" s="10">
        <v>2313</v>
      </c>
      <c r="C584" s="10">
        <v>2392</v>
      </c>
      <c r="D584" s="10">
        <v>1576</v>
      </c>
      <c r="E584" s="10">
        <v>600</v>
      </c>
      <c r="F584" s="10">
        <v>992</v>
      </c>
      <c r="G584" s="10">
        <v>919</v>
      </c>
      <c r="H584" s="10">
        <v>537</v>
      </c>
      <c r="I584" s="10">
        <v>212</v>
      </c>
      <c r="J584" s="10">
        <v>289</v>
      </c>
      <c r="K584" s="10">
        <v>1242</v>
      </c>
      <c r="L584" s="10">
        <v>2174</v>
      </c>
      <c r="M584" s="10">
        <v>1921</v>
      </c>
      <c r="N584" s="11">
        <f t="shared" si="10"/>
        <v>15167</v>
      </c>
    </row>
    <row r="585" spans="1:14" ht="13.5">
      <c r="A585" s="9" t="s">
        <v>24</v>
      </c>
      <c r="B585" s="10">
        <v>1300</v>
      </c>
      <c r="C585" s="10">
        <v>1924</v>
      </c>
      <c r="D585" s="10">
        <v>1937</v>
      </c>
      <c r="E585" s="10">
        <v>630</v>
      </c>
      <c r="F585" s="10">
        <v>1239</v>
      </c>
      <c r="G585" s="10">
        <v>1027</v>
      </c>
      <c r="H585" s="10">
        <v>532</v>
      </c>
      <c r="I585" s="10">
        <v>243</v>
      </c>
      <c r="J585" s="10">
        <v>321</v>
      </c>
      <c r="K585" s="10">
        <v>1482</v>
      </c>
      <c r="L585" s="10">
        <v>1783</v>
      </c>
      <c r="M585" s="10">
        <v>1636</v>
      </c>
      <c r="N585" s="11">
        <f t="shared" si="10"/>
        <v>14054</v>
      </c>
    </row>
    <row r="586" spans="1:14" ht="13.5">
      <c r="A586" s="31" t="s">
        <v>25</v>
      </c>
      <c r="B586" s="10">
        <v>1222</v>
      </c>
      <c r="C586" s="10">
        <v>1329</v>
      </c>
      <c r="D586" s="10">
        <v>2131</v>
      </c>
      <c r="E586" s="10">
        <v>1030</v>
      </c>
      <c r="F586" s="10">
        <v>1095</v>
      </c>
      <c r="G586" s="10">
        <v>933</v>
      </c>
      <c r="H586" s="10">
        <v>567</v>
      </c>
      <c r="I586" s="10">
        <v>391</v>
      </c>
      <c r="J586" s="10">
        <v>460</v>
      </c>
      <c r="K586" s="10">
        <v>1249</v>
      </c>
      <c r="L586" s="10">
        <v>1241</v>
      </c>
      <c r="M586" s="10">
        <v>1657</v>
      </c>
      <c r="N586" s="11">
        <f t="shared" si="10"/>
        <v>13305</v>
      </c>
    </row>
    <row r="587" spans="1:14" ht="13.5">
      <c r="A587" s="31" t="s">
        <v>26</v>
      </c>
      <c r="B587" s="10">
        <v>1703</v>
      </c>
      <c r="C587" s="10">
        <v>1923</v>
      </c>
      <c r="D587" s="10">
        <v>2043</v>
      </c>
      <c r="E587" s="10">
        <v>795</v>
      </c>
      <c r="F587" s="10">
        <v>1221</v>
      </c>
      <c r="G587" s="10">
        <v>975</v>
      </c>
      <c r="H587" s="10">
        <v>747</v>
      </c>
      <c r="I587" s="10">
        <v>338</v>
      </c>
      <c r="J587" s="10">
        <v>352</v>
      </c>
      <c r="K587" s="10">
        <v>1251</v>
      </c>
      <c r="L587" s="10">
        <v>2654</v>
      </c>
      <c r="M587" s="10">
        <v>2480</v>
      </c>
      <c r="N587" s="11">
        <f t="shared" si="10"/>
        <v>16482</v>
      </c>
    </row>
    <row r="588" spans="1:14" ht="13.5">
      <c r="A588" s="30" t="s">
        <v>27</v>
      </c>
      <c r="B588" s="10">
        <v>1850</v>
      </c>
      <c r="C588" s="10">
        <v>1733</v>
      </c>
      <c r="D588" s="10">
        <v>1372</v>
      </c>
      <c r="E588" s="10">
        <v>1076</v>
      </c>
      <c r="F588" s="10">
        <v>1245</v>
      </c>
      <c r="G588" s="10">
        <v>962</v>
      </c>
      <c r="H588" s="10">
        <v>684</v>
      </c>
      <c r="I588" s="10">
        <v>528</v>
      </c>
      <c r="J588" s="10">
        <v>616</v>
      </c>
      <c r="K588" s="10">
        <v>1051</v>
      </c>
      <c r="L588" s="10">
        <v>2292</v>
      </c>
      <c r="M588" s="10">
        <v>1686</v>
      </c>
      <c r="N588" s="11">
        <f t="shared" si="10"/>
        <v>15095</v>
      </c>
    </row>
    <row r="589" spans="1:14" ht="13.5">
      <c r="A589" s="30" t="s">
        <v>28</v>
      </c>
      <c r="B589" s="10">
        <v>1360</v>
      </c>
      <c r="C589" s="10">
        <v>1828</v>
      </c>
      <c r="D589" s="10">
        <v>2359</v>
      </c>
      <c r="E589" s="10">
        <v>1678</v>
      </c>
      <c r="F589" s="10">
        <v>1291</v>
      </c>
      <c r="G589" s="10">
        <v>1191</v>
      </c>
      <c r="H589" s="10">
        <v>892</v>
      </c>
      <c r="I589" s="10">
        <v>676</v>
      </c>
      <c r="J589" s="10">
        <v>656</v>
      </c>
      <c r="K589" s="10">
        <v>1174</v>
      </c>
      <c r="L589" s="10">
        <v>1321</v>
      </c>
      <c r="M589" s="10">
        <v>1255</v>
      </c>
      <c r="N589" s="11">
        <f t="shared" si="10"/>
        <v>15681</v>
      </c>
    </row>
    <row r="590" spans="1:14" ht="13.5">
      <c r="A590" s="30" t="s">
        <v>29</v>
      </c>
      <c r="B590" s="10">
        <v>1342.8720000000001</v>
      </c>
      <c r="C590" s="10">
        <v>1564.675</v>
      </c>
      <c r="D590" s="10">
        <v>2176.7559999999999</v>
      </c>
      <c r="E590" s="10">
        <v>1034.479</v>
      </c>
      <c r="F590" s="10">
        <v>1498.3489999999999</v>
      </c>
      <c r="G590" s="10">
        <v>1284.826</v>
      </c>
      <c r="H590" s="10">
        <v>1265.796</v>
      </c>
      <c r="I590" s="10">
        <v>1011.8</v>
      </c>
      <c r="J590" s="10">
        <v>779.89800000000002</v>
      </c>
      <c r="K590" s="10">
        <v>1379.9639999999999</v>
      </c>
      <c r="L590" s="10">
        <v>1784.6210000000001</v>
      </c>
      <c r="M590" s="10">
        <v>1441.348</v>
      </c>
      <c r="N590" s="11">
        <f t="shared" si="10"/>
        <v>16565.383999999998</v>
      </c>
    </row>
    <row r="591" spans="1:14" ht="13.5">
      <c r="A591" s="30" t="s">
        <v>30</v>
      </c>
      <c r="B591" s="11">
        <v>1228.0899999999999</v>
      </c>
      <c r="C591" s="11">
        <v>1620.001</v>
      </c>
      <c r="D591" s="11">
        <v>2287.174</v>
      </c>
      <c r="E591" s="11">
        <v>1080.9929999999999</v>
      </c>
      <c r="F591" s="11">
        <v>1371.55</v>
      </c>
      <c r="G591" s="11">
        <v>1038.029</v>
      </c>
      <c r="H591" s="11">
        <v>973.38800000000003</v>
      </c>
      <c r="I591" s="11">
        <v>932.904</v>
      </c>
      <c r="J591" s="11">
        <v>847.47400000000005</v>
      </c>
      <c r="K591" s="11">
        <v>1589.5150000000001</v>
      </c>
      <c r="L591" s="11">
        <v>2474.6439999999998</v>
      </c>
      <c r="M591" s="11">
        <v>2116.3150000000001</v>
      </c>
      <c r="N591" s="11">
        <f>SUM(B591:M591)</f>
        <v>17560.077000000001</v>
      </c>
    </row>
    <row r="592" spans="1:14" ht="13.5">
      <c r="A592" s="30" t="s">
        <v>31</v>
      </c>
      <c r="B592" s="11">
        <v>1494.3689999999999</v>
      </c>
      <c r="C592" s="11">
        <v>1326.884</v>
      </c>
      <c r="D592" s="11">
        <v>1869.412</v>
      </c>
      <c r="E592" s="11">
        <v>1015.838</v>
      </c>
      <c r="F592" s="11">
        <v>1432.316</v>
      </c>
      <c r="G592" s="11">
        <v>1111.5029999999999</v>
      </c>
      <c r="H592" s="11">
        <v>862.74699999999996</v>
      </c>
      <c r="I592" s="11">
        <v>748.71500000000003</v>
      </c>
      <c r="J592" s="11">
        <v>701.48800000000006</v>
      </c>
      <c r="K592" s="11">
        <v>1263.3140000000001</v>
      </c>
      <c r="L592" s="11">
        <v>1954.24</v>
      </c>
      <c r="M592" s="11">
        <v>2157.31</v>
      </c>
      <c r="N592" s="11">
        <f>SUM(B592:M592)</f>
        <v>15938.135999999999</v>
      </c>
    </row>
    <row r="593" spans="1:14" ht="13.5">
      <c r="A593" s="12" t="s">
        <v>32</v>
      </c>
      <c r="B593" s="11">
        <v>1669.5509999999999</v>
      </c>
      <c r="C593" s="11">
        <v>1787.9480000000001</v>
      </c>
      <c r="D593" s="11">
        <v>1848.4390000000001</v>
      </c>
      <c r="E593" s="11">
        <v>981.596</v>
      </c>
      <c r="F593" s="11">
        <v>1052.21</v>
      </c>
      <c r="G593" s="11">
        <v>1215.04</v>
      </c>
      <c r="H593" s="11">
        <v>901.53300000000002</v>
      </c>
      <c r="I593" s="11">
        <v>714.31500000000005</v>
      </c>
      <c r="J593" s="11">
        <v>658.04100000000005</v>
      </c>
      <c r="K593" s="11">
        <v>1072.913</v>
      </c>
      <c r="L593" s="11">
        <v>1527.875</v>
      </c>
      <c r="M593" s="11">
        <v>1513.05</v>
      </c>
      <c r="N593" s="11">
        <f>SUM(B593:M593)</f>
        <v>14942.510999999999</v>
      </c>
    </row>
    <row r="594" spans="1:14" ht="13.5">
      <c r="A594" s="30" t="s">
        <v>33</v>
      </c>
      <c r="B594" s="10">
        <v>1317.931</v>
      </c>
      <c r="C594" s="10">
        <v>1868.365</v>
      </c>
      <c r="D594" s="10">
        <v>3265.7739999999999</v>
      </c>
      <c r="E594" s="10">
        <v>1371.1659999999999</v>
      </c>
      <c r="F594" s="10">
        <v>1390.8119999999999</v>
      </c>
      <c r="G594" s="10">
        <v>1431.6859999999999</v>
      </c>
      <c r="H594" s="10">
        <v>1163.105</v>
      </c>
      <c r="I594" s="10">
        <v>935.54100000000005</v>
      </c>
      <c r="J594" s="10">
        <v>1021.323</v>
      </c>
      <c r="K594" s="10">
        <v>1561.374</v>
      </c>
      <c r="L594" s="10">
        <v>2228.056</v>
      </c>
      <c r="M594" s="10">
        <v>1871.4010000000001</v>
      </c>
      <c r="N594" s="11">
        <f>SUM(B594:M594)</f>
        <v>19426.534</v>
      </c>
    </row>
    <row r="595" spans="1:14" ht="13.5">
      <c r="A595" s="30" t="s">
        <v>34</v>
      </c>
      <c r="B595" s="10">
        <v>2503</v>
      </c>
      <c r="C595" s="10">
        <v>2096</v>
      </c>
      <c r="D595" s="10">
        <v>2277</v>
      </c>
      <c r="E595" s="10">
        <v>1565</v>
      </c>
      <c r="F595" s="10">
        <v>1574</v>
      </c>
      <c r="G595" s="10">
        <v>1243</v>
      </c>
      <c r="H595" s="10">
        <v>1059</v>
      </c>
      <c r="I595" s="10">
        <v>984</v>
      </c>
      <c r="J595" s="10">
        <v>1090</v>
      </c>
      <c r="K595" s="10">
        <v>1540</v>
      </c>
      <c r="L595" s="10">
        <v>2075</v>
      </c>
      <c r="M595" s="10">
        <v>2353</v>
      </c>
      <c r="N595" s="11">
        <f>SUM(B595:M595)</f>
        <v>20359</v>
      </c>
    </row>
    <row r="596" spans="1:14" ht="13.5">
      <c r="A596" s="30" t="s">
        <v>35</v>
      </c>
      <c r="B596" s="10">
        <v>1837</v>
      </c>
      <c r="C596" s="10">
        <v>1985</v>
      </c>
      <c r="D596" s="10">
        <v>2591</v>
      </c>
      <c r="E596" s="10">
        <v>1328</v>
      </c>
      <c r="F596" s="10">
        <v>1490</v>
      </c>
      <c r="G596" s="10">
        <v>1290</v>
      </c>
      <c r="H596" s="10">
        <v>881</v>
      </c>
      <c r="I596" s="10">
        <v>899</v>
      </c>
      <c r="J596" s="10">
        <v>1150</v>
      </c>
      <c r="K596" s="10">
        <v>1578</v>
      </c>
      <c r="L596" s="10">
        <v>2196</v>
      </c>
      <c r="M596" s="10">
        <v>2490</v>
      </c>
      <c r="N596" s="11">
        <f>SUM(B596:M596)-1</f>
        <v>19714</v>
      </c>
    </row>
    <row r="597" spans="1:14" ht="13.5">
      <c r="A597" s="30" t="s">
        <v>36</v>
      </c>
      <c r="B597" s="10">
        <v>2217</v>
      </c>
      <c r="C597" s="10">
        <v>2584</v>
      </c>
      <c r="D597" s="10">
        <v>2224</v>
      </c>
      <c r="E597" s="10">
        <v>1117</v>
      </c>
      <c r="F597" s="10">
        <v>1751</v>
      </c>
      <c r="G597" s="10">
        <v>1563</v>
      </c>
      <c r="H597" s="10">
        <v>1349</v>
      </c>
      <c r="I597" s="10">
        <v>1054</v>
      </c>
      <c r="J597" s="10">
        <v>917</v>
      </c>
      <c r="K597" s="10">
        <v>1712</v>
      </c>
      <c r="L597" s="10">
        <v>1954</v>
      </c>
      <c r="M597" s="10">
        <v>2494</v>
      </c>
      <c r="N597" s="11">
        <f>SUM(B597:M597)-2</f>
        <v>20934</v>
      </c>
    </row>
    <row r="598" spans="1:14" ht="13.5">
      <c r="A598" s="30" t="s">
        <v>37</v>
      </c>
      <c r="B598" s="10">
        <v>1795.6210000000001</v>
      </c>
      <c r="C598" s="10">
        <v>2309.1860000000001</v>
      </c>
      <c r="D598" s="10">
        <v>2534.89</v>
      </c>
      <c r="E598" s="10">
        <v>1330.7750000000001</v>
      </c>
      <c r="F598" s="10">
        <v>1607.9570000000001</v>
      </c>
      <c r="G598" s="10">
        <v>1417.048</v>
      </c>
      <c r="H598" s="10">
        <v>1192.827</v>
      </c>
      <c r="I598" s="10">
        <v>1000.952</v>
      </c>
      <c r="J598" s="10">
        <v>872.89499999999998</v>
      </c>
      <c r="K598" s="10">
        <v>1872.4570000000001</v>
      </c>
      <c r="L598" s="10">
        <v>3444.0940000000001</v>
      </c>
      <c r="M598" s="10">
        <v>2318.41</v>
      </c>
      <c r="N598" s="11">
        <v>21697.112000000001</v>
      </c>
    </row>
    <row r="599" spans="1:14" ht="13.5">
      <c r="A599" s="12" t="s">
        <v>57</v>
      </c>
      <c r="B599" s="34">
        <v>1598</v>
      </c>
      <c r="C599" s="34">
        <v>1727</v>
      </c>
      <c r="D599" s="34">
        <v>1781</v>
      </c>
      <c r="E599" s="34">
        <v>1373</v>
      </c>
      <c r="F599" s="34">
        <v>1588</v>
      </c>
      <c r="G599" s="34">
        <v>1297</v>
      </c>
      <c r="H599" s="34">
        <v>1114</v>
      </c>
      <c r="I599" s="34">
        <v>944</v>
      </c>
      <c r="J599" s="34">
        <v>1022</v>
      </c>
      <c r="K599" s="34">
        <v>1428</v>
      </c>
      <c r="L599" s="34">
        <v>2928</v>
      </c>
      <c r="M599" s="34">
        <v>2410</v>
      </c>
      <c r="N599" s="34">
        <f>SUM(B599:M599)</f>
        <v>19210</v>
      </c>
    </row>
    <row r="600" spans="1:14" ht="13.5">
      <c r="A600" s="12" t="s">
        <v>39</v>
      </c>
      <c r="B600" s="73">
        <v>1222</v>
      </c>
      <c r="C600" s="73">
        <v>1364</v>
      </c>
      <c r="D600" s="73">
        <v>1935</v>
      </c>
      <c r="E600" s="73">
        <v>1409</v>
      </c>
      <c r="F600" s="73">
        <v>1541</v>
      </c>
      <c r="G600" s="34">
        <v>1449</v>
      </c>
      <c r="H600" s="34">
        <v>1188</v>
      </c>
      <c r="I600" s="34">
        <v>1054</v>
      </c>
      <c r="J600" s="34">
        <v>1119</v>
      </c>
      <c r="K600" s="34">
        <v>1748</v>
      </c>
      <c r="L600" s="34">
        <v>2273</v>
      </c>
      <c r="M600" s="34">
        <v>1683</v>
      </c>
      <c r="N600" s="34">
        <v>17985</v>
      </c>
    </row>
    <row r="601" spans="1:14" ht="13.5">
      <c r="A601" s="12" t="s">
        <v>40</v>
      </c>
      <c r="B601" s="13">
        <v>1303</v>
      </c>
      <c r="C601" s="13">
        <v>2381</v>
      </c>
      <c r="D601" s="13">
        <v>2412</v>
      </c>
      <c r="E601" s="13">
        <v>1284</v>
      </c>
      <c r="F601" s="13">
        <v>1757</v>
      </c>
      <c r="G601" s="14">
        <v>1436</v>
      </c>
      <c r="H601" s="11">
        <v>1270</v>
      </c>
      <c r="I601" s="11">
        <v>953</v>
      </c>
      <c r="J601" s="11">
        <v>1003</v>
      </c>
      <c r="K601" s="11">
        <v>2210</v>
      </c>
      <c r="L601" s="11">
        <v>3157</v>
      </c>
      <c r="M601" s="11">
        <v>2557</v>
      </c>
      <c r="N601" s="33">
        <v>21723</v>
      </c>
    </row>
    <row r="602" spans="1:14" ht="13.5">
      <c r="A602" s="15" t="s">
        <v>41</v>
      </c>
      <c r="B602" s="14">
        <v>2213</v>
      </c>
      <c r="C602" s="14">
        <v>2012</v>
      </c>
      <c r="D602" s="14">
        <v>1551</v>
      </c>
      <c r="E602" s="14">
        <v>1090</v>
      </c>
      <c r="F602" s="14">
        <v>1973</v>
      </c>
      <c r="G602" s="14">
        <v>1553</v>
      </c>
      <c r="H602" s="14">
        <v>1405</v>
      </c>
      <c r="I602" s="14">
        <v>1202</v>
      </c>
      <c r="J602" s="14">
        <v>1339</v>
      </c>
      <c r="K602" s="14">
        <v>1599</v>
      </c>
      <c r="L602" s="14">
        <v>2369</v>
      </c>
      <c r="M602" s="14">
        <v>2539</v>
      </c>
      <c r="N602" s="39">
        <v>20845</v>
      </c>
    </row>
    <row r="603" spans="1:14" ht="13.5">
      <c r="A603" s="12" t="s">
        <v>42</v>
      </c>
      <c r="B603" s="14">
        <v>2651</v>
      </c>
      <c r="C603" s="14">
        <v>2045</v>
      </c>
      <c r="D603" s="14">
        <v>2484</v>
      </c>
      <c r="E603" s="14">
        <v>1746</v>
      </c>
      <c r="F603" s="14">
        <v>2075</v>
      </c>
      <c r="G603" s="14">
        <v>1707</v>
      </c>
      <c r="H603" s="13">
        <v>1755</v>
      </c>
      <c r="I603" s="14">
        <v>1404</v>
      </c>
      <c r="J603" s="16">
        <v>1522</v>
      </c>
      <c r="K603" s="14">
        <v>2172</v>
      </c>
      <c r="L603" s="16">
        <v>2556</v>
      </c>
      <c r="M603" s="14">
        <v>2933</v>
      </c>
      <c r="N603" s="39">
        <v>25050</v>
      </c>
    </row>
    <row r="604" spans="1:14" ht="13.5">
      <c r="A604" s="12" t="s">
        <v>43</v>
      </c>
      <c r="B604" s="14">
        <v>1882.308</v>
      </c>
      <c r="C604" s="14">
        <v>2634.0659999999998</v>
      </c>
      <c r="D604" s="14">
        <v>2237.1669999999999</v>
      </c>
      <c r="E604" s="14">
        <v>1501.2719999999999</v>
      </c>
      <c r="F604" s="14">
        <v>2029.1869999999999</v>
      </c>
      <c r="G604" s="14">
        <v>1861.5530000000001</v>
      </c>
      <c r="H604" s="13">
        <v>1738.5139999999999</v>
      </c>
      <c r="I604" s="14">
        <v>1217.7550000000001</v>
      </c>
      <c r="J604" s="16">
        <v>1408.7819999999999</v>
      </c>
      <c r="K604" s="14">
        <v>3078.4009999999998</v>
      </c>
      <c r="L604" s="16">
        <v>3573.393</v>
      </c>
      <c r="M604" s="14">
        <v>2784.788</v>
      </c>
      <c r="N604" s="39">
        <v>25947.186000000002</v>
      </c>
    </row>
    <row r="605" spans="1:14" ht="13.5">
      <c r="A605" s="12" t="s">
        <v>44</v>
      </c>
      <c r="B605" s="34">
        <v>1690.0060000000001</v>
      </c>
      <c r="C605" s="34">
        <v>2167.1750000000002</v>
      </c>
      <c r="D605" s="34">
        <v>2263.1010000000001</v>
      </c>
      <c r="E605" s="34">
        <v>1323.6969999999999</v>
      </c>
      <c r="F605" s="34">
        <v>2068.779</v>
      </c>
      <c r="G605" s="34">
        <v>1784.43</v>
      </c>
      <c r="H605" s="34">
        <v>1552.251</v>
      </c>
      <c r="I605" s="34">
        <v>1214.95</v>
      </c>
      <c r="J605" s="34">
        <v>1277.123</v>
      </c>
      <c r="K605" s="34">
        <v>1812.645</v>
      </c>
      <c r="L605" s="34">
        <v>2299.2199999999998</v>
      </c>
      <c r="M605" s="34">
        <v>2810.8020000000001</v>
      </c>
      <c r="N605" s="34">
        <v>22264.179</v>
      </c>
    </row>
    <row r="606" spans="1:14" ht="13.5">
      <c r="A606" s="12" t="s">
        <v>45</v>
      </c>
      <c r="B606" s="34">
        <v>1542.4090000000001</v>
      </c>
      <c r="C606" s="34">
        <v>2000.23</v>
      </c>
      <c r="D606" s="34">
        <v>2595.4589999999998</v>
      </c>
      <c r="E606" s="34">
        <v>1999.3</v>
      </c>
      <c r="F606" s="34">
        <v>2289.7339999999999</v>
      </c>
      <c r="G606" s="34">
        <v>1481.229</v>
      </c>
      <c r="H606" s="34">
        <v>1505.837</v>
      </c>
      <c r="I606" s="34">
        <v>1543.87</v>
      </c>
      <c r="J606" s="34">
        <v>1471.0129999999999</v>
      </c>
      <c r="K606" s="34">
        <v>1932.0129999999999</v>
      </c>
      <c r="L606" s="34">
        <v>2338.7440000000001</v>
      </c>
      <c r="M606" s="34">
        <v>2443.3870000000002</v>
      </c>
      <c r="N606" s="34">
        <v>23143.224999999999</v>
      </c>
    </row>
    <row r="607" spans="1:14" ht="13.5">
      <c r="A607" s="12" t="s">
        <v>46</v>
      </c>
      <c r="B607" s="34">
        <v>1627.9880000000001</v>
      </c>
      <c r="C607" s="34">
        <v>2006.329</v>
      </c>
      <c r="D607" s="34">
        <v>2962.2539999999999</v>
      </c>
      <c r="E607" s="34">
        <v>2187.393</v>
      </c>
      <c r="F607" s="34">
        <v>2550.1309999999999</v>
      </c>
      <c r="G607" s="34">
        <v>2051.029</v>
      </c>
      <c r="H607" s="34">
        <v>1988.838</v>
      </c>
      <c r="I607" s="34">
        <v>1734.606</v>
      </c>
      <c r="J607" s="34">
        <v>1638.2149999999999</v>
      </c>
      <c r="K607" s="34">
        <v>2311.9810000000002</v>
      </c>
      <c r="L607" s="34">
        <v>2385.1170000000002</v>
      </c>
      <c r="M607" s="34">
        <v>1886.7239999999999</v>
      </c>
      <c r="N607" s="34">
        <v>25330.605</v>
      </c>
    </row>
    <row r="608" spans="1:14" ht="13.5">
      <c r="A608" s="12" t="s">
        <v>47</v>
      </c>
      <c r="B608" s="35">
        <v>1861755</v>
      </c>
      <c r="C608" s="35">
        <v>2685114</v>
      </c>
      <c r="D608" s="35">
        <v>3390387</v>
      </c>
      <c r="E608" s="35">
        <v>1755093</v>
      </c>
      <c r="F608" s="35">
        <v>2633114</v>
      </c>
      <c r="G608" s="35">
        <v>1533360</v>
      </c>
      <c r="H608" s="35">
        <v>1981601</v>
      </c>
      <c r="I608" s="35">
        <v>1631441</v>
      </c>
      <c r="J608" s="35">
        <v>1414644</v>
      </c>
      <c r="K608" s="35">
        <v>2029265</v>
      </c>
      <c r="L608" s="35">
        <v>2116188</v>
      </c>
      <c r="M608" s="34">
        <v>2119</v>
      </c>
      <c r="N608" s="35">
        <v>25151000</v>
      </c>
    </row>
    <row r="609" spans="1:14" ht="13.5">
      <c r="A609" s="12" t="s">
        <v>48</v>
      </c>
      <c r="B609" s="35">
        <v>2180200</v>
      </c>
      <c r="C609" s="35">
        <v>2611943</v>
      </c>
      <c r="D609" s="35">
        <v>2761632</v>
      </c>
      <c r="E609" s="35">
        <v>1807442</v>
      </c>
      <c r="F609" s="35">
        <v>2415801</v>
      </c>
      <c r="G609" s="35">
        <v>1708710</v>
      </c>
      <c r="H609" s="35">
        <v>2032753</v>
      </c>
      <c r="I609" s="35">
        <v>1437578</v>
      </c>
      <c r="J609" s="35">
        <v>1318951</v>
      </c>
      <c r="K609" s="35">
        <v>2347308</v>
      </c>
      <c r="L609" s="35">
        <v>3594974</v>
      </c>
      <c r="M609" s="35">
        <v>2670988</v>
      </c>
      <c r="N609" s="35">
        <v>26888280</v>
      </c>
    </row>
    <row r="610" spans="1:14" ht="13.5">
      <c r="A610" s="12" t="s">
        <v>49</v>
      </c>
      <c r="B610" s="35">
        <v>2329682</v>
      </c>
      <c r="C610" s="35">
        <v>2120477</v>
      </c>
      <c r="D610" s="35">
        <v>2033415</v>
      </c>
      <c r="E610" s="35">
        <v>1621185</v>
      </c>
      <c r="F610" s="35">
        <v>2307817</v>
      </c>
      <c r="G610" s="35">
        <v>1641266</v>
      </c>
      <c r="H610" s="35">
        <v>1780957</v>
      </c>
      <c r="I610" s="35">
        <v>1247300</v>
      </c>
      <c r="J610" s="35">
        <v>1565650</v>
      </c>
      <c r="K610" s="35">
        <v>2060809</v>
      </c>
      <c r="L610" s="35">
        <v>3430097</v>
      </c>
      <c r="M610" s="35">
        <v>4152982</v>
      </c>
      <c r="N610" s="35">
        <v>26291637</v>
      </c>
    </row>
    <row r="611" spans="1:14" ht="13.5">
      <c r="A611" s="21" t="s">
        <v>58</v>
      </c>
      <c r="B611" s="36">
        <v>2447535</v>
      </c>
      <c r="C611" s="36">
        <v>2007489</v>
      </c>
      <c r="D611" s="36">
        <v>1950678</v>
      </c>
      <c r="E611" s="36">
        <v>2220627</v>
      </c>
      <c r="F611" s="36">
        <v>2623638</v>
      </c>
      <c r="G611" s="36">
        <v>1602444</v>
      </c>
      <c r="H611" s="36">
        <v>1889197</v>
      </c>
      <c r="I611" s="36">
        <v>1358275</v>
      </c>
      <c r="J611" s="36">
        <v>1361686</v>
      </c>
      <c r="K611" s="36">
        <v>1564290</v>
      </c>
      <c r="L611" s="36">
        <v>2033559</v>
      </c>
      <c r="M611" s="36">
        <v>2558356</v>
      </c>
      <c r="N611" s="36">
        <v>23617774</v>
      </c>
    </row>
    <row r="612" spans="1:14" ht="13.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 ht="13.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 ht="13.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 ht="13.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Ⅴ－２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2017-10-24T07:42:59Z</dcterms:created>
  <dcterms:modified xsi:type="dcterms:W3CDTF">2017-10-25T04:55:59Z</dcterms:modified>
</cp:coreProperties>
</file>