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要覧4-5" sheetId="1" r:id="rId1"/>
  </sheets>
  <definedNames>
    <definedName name="_Regression_Int" localSheetId="0" hidden="1">1</definedName>
    <definedName name="_xlnm.Print_Area" localSheetId="0">'要覧4-5'!$A$1:$AC$43</definedName>
    <definedName name="Print_Area_MI" localSheetId="0">'要覧4-5'!$A$2:$P$41</definedName>
  </definedNames>
  <calcPr fullCalcOnLoad="1"/>
</workbook>
</file>

<file path=xl/sharedStrings.xml><?xml version="1.0" encoding="utf-8"?>
<sst xmlns="http://schemas.openxmlformats.org/spreadsheetml/2006/main" count="164" uniqueCount="138">
  <si>
    <t>昭和40年</t>
  </si>
  <si>
    <t>平成元年</t>
  </si>
  <si>
    <t>　はくさい</t>
  </si>
  <si>
    <t>　キャベツ</t>
  </si>
  <si>
    <t>　ほうれんそう</t>
  </si>
  <si>
    <t>　ね　　ぎ</t>
  </si>
  <si>
    <t>　たまねぎ</t>
  </si>
  <si>
    <t>　レタス</t>
  </si>
  <si>
    <t>　セルリ－</t>
  </si>
  <si>
    <t>　カリフラワ－</t>
  </si>
  <si>
    <t>－</t>
  </si>
  <si>
    <t>　ブロッコリ－</t>
  </si>
  <si>
    <t>　な　　す</t>
  </si>
  <si>
    <t>　トマト</t>
  </si>
  <si>
    <t>　きゅうり</t>
  </si>
  <si>
    <t>　かぼちゃ</t>
  </si>
  <si>
    <t>　さやえんどう</t>
  </si>
  <si>
    <t>　えだまめ</t>
  </si>
  <si>
    <t>　さやいんげん</t>
  </si>
  <si>
    <t>　未成熟ﾄｳﾓﾛｺｼ</t>
  </si>
  <si>
    <t>　ピ－マン</t>
  </si>
  <si>
    <t>　いちご</t>
  </si>
  <si>
    <t>　すいか</t>
  </si>
  <si>
    <t>　露地メロン</t>
  </si>
  <si>
    <t>　温室メロン</t>
  </si>
  <si>
    <t>　だいこん</t>
  </si>
  <si>
    <t>　か　　ぶ</t>
  </si>
  <si>
    <t>　にんじん</t>
  </si>
  <si>
    <t>根菜類</t>
  </si>
  <si>
    <t>　ごぼう</t>
  </si>
  <si>
    <t>　れんこん</t>
  </si>
  <si>
    <t>　さといも</t>
  </si>
  <si>
    <t>　やまのいも</t>
  </si>
  <si>
    <t>　ばれいしょ</t>
  </si>
  <si>
    <t>　かんしょ</t>
  </si>
  <si>
    <t xml:space="preserve"> </t>
  </si>
  <si>
    <t>H9</t>
  </si>
  <si>
    <t>H10</t>
  </si>
  <si>
    <t>H11</t>
  </si>
  <si>
    <t>H8</t>
  </si>
  <si>
    <t>H7</t>
  </si>
  <si>
    <t>H6</t>
  </si>
  <si>
    <t>H5</t>
  </si>
  <si>
    <t>H4</t>
  </si>
  <si>
    <t>H3</t>
  </si>
  <si>
    <t>H2</t>
  </si>
  <si>
    <t>H1</t>
  </si>
  <si>
    <t>S63</t>
  </si>
  <si>
    <t>S62</t>
  </si>
  <si>
    <t>S61</t>
  </si>
  <si>
    <t>S60</t>
  </si>
  <si>
    <t>S55</t>
  </si>
  <si>
    <t>S50</t>
  </si>
  <si>
    <t>S45</t>
  </si>
  <si>
    <t>S40</t>
  </si>
  <si>
    <t>H12</t>
  </si>
  <si>
    <t>　</t>
  </si>
  <si>
    <t>資料：農林水産省統計情報部「野菜生産出荷統計」「作物統計」</t>
  </si>
  <si>
    <t>昭和50年</t>
  </si>
  <si>
    <t>10年</t>
  </si>
  <si>
    <t>11年</t>
  </si>
  <si>
    <t>12年</t>
  </si>
  <si>
    <t>　　３）平成12年産より露地メロンと温室メロンが、メロンに統一された。</t>
  </si>
  <si>
    <t>H13</t>
  </si>
  <si>
    <t>参考</t>
  </si>
  <si>
    <t>13年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</si>
  <si>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</si>
  <si>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</si>
  <si>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H14</t>
  </si>
  <si>
    <t>　　４）平成13年産からばれいしょ（じゃがいも）は根菜類に分類された。</t>
  </si>
  <si>
    <t>年　</t>
  </si>
  <si>
    <t>14年</t>
  </si>
  <si>
    <t>果 菜 類</t>
  </si>
  <si>
    <t>果 実 的     野    菜</t>
  </si>
  <si>
    <t>　メロン</t>
  </si>
  <si>
    <t xml:space="preserve">   Ⅳ－５　野菜の品目別10ア－ル当たり収量の推移</t>
  </si>
  <si>
    <t>葉茎菜類</t>
  </si>
  <si>
    <t>H15</t>
  </si>
  <si>
    <t>　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</si>
  <si>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</si>
  <si>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</si>
  <si>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</si>
  <si>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</si>
  <si>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</si>
  <si>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</si>
  <si>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</si>
  <si>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</si>
  <si>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</si>
  <si>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</si>
  <si>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</si>
  <si>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</si>
  <si>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</si>
  <si>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</si>
  <si>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</si>
  <si>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</si>
  <si>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</si>
  <si>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</si>
  <si>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</si>
  <si>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</si>
  <si>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</si>
  <si>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</si>
  <si>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</si>
  <si>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</si>
  <si>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</si>
  <si>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</si>
  <si>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</si>
  <si>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</si>
  <si>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</si>
  <si>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</si>
  <si>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</si>
  <si>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かんしょ</t>
  </si>
  <si>
    <t xml:space="preserve"> （単位：ｋｇ）</t>
  </si>
  <si>
    <t>品　目</t>
  </si>
  <si>
    <t>15年</t>
  </si>
  <si>
    <t>収穫量</t>
  </si>
  <si>
    <t>16年</t>
  </si>
  <si>
    <t>収穫量</t>
  </si>
  <si>
    <t>H16</t>
  </si>
  <si>
    <t>17年</t>
  </si>
  <si>
    <t>H17</t>
  </si>
  <si>
    <t>昭和45年</t>
  </si>
  <si>
    <t>昭和61年</t>
  </si>
  <si>
    <t>昭和62年</t>
  </si>
  <si>
    <t>昭和63年</t>
  </si>
  <si>
    <t>平成2年</t>
  </si>
  <si>
    <t>3年</t>
  </si>
  <si>
    <t>4年</t>
  </si>
  <si>
    <t>5年</t>
  </si>
  <si>
    <t>6年</t>
  </si>
  <si>
    <t>7年</t>
  </si>
  <si>
    <t>9年</t>
  </si>
  <si>
    <t>8年</t>
  </si>
  <si>
    <t>-</t>
  </si>
  <si>
    <t>55年</t>
  </si>
  <si>
    <t>60年</t>
  </si>
  <si>
    <t>18年</t>
  </si>
  <si>
    <t>H18</t>
  </si>
  <si>
    <t>作付面積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</si>
</sst>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\ ###\ ##0;&quot;△&quot;\ #\ ###\ ##0"/>
  </numFmts>
  <fonts count="33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37" fontId="8" fillId="0" borderId="17" xfId="0" applyNumberFormat="1" applyFont="1" applyBorder="1" applyAlignment="1" applyProtection="1">
      <alignment horizontal="right" vertical="center"/>
      <protection/>
    </xf>
    <xf numFmtId="37" fontId="8" fillId="0" borderId="17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7" fontId="11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37" fontId="12" fillId="0" borderId="13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7" xfId="0" applyNumberFormat="1" applyFont="1" applyBorder="1" applyAlignment="1" applyProtection="1">
      <alignment horizontal="right" vertical="center"/>
      <protection/>
    </xf>
    <xf numFmtId="37" fontId="12" fillId="0" borderId="17" xfId="0" applyNumberFormat="1" applyFont="1" applyBorder="1" applyAlignment="1" applyProtection="1">
      <alignment vertical="center"/>
      <protection/>
    </xf>
    <xf numFmtId="37" fontId="12" fillId="0" borderId="19" xfId="0" applyNumberFormat="1" applyFont="1" applyBorder="1" applyAlignment="1" applyProtection="1">
      <alignment vertical="center"/>
      <protection/>
    </xf>
    <xf numFmtId="38" fontId="7" fillId="0" borderId="11" xfId="49" applyFont="1" applyBorder="1" applyAlignment="1" applyProtection="1">
      <alignment vertical="center"/>
      <protection/>
    </xf>
    <xf numFmtId="38" fontId="8" fillId="0" borderId="0" xfId="49" applyFont="1" applyAlignment="1">
      <alignment vertical="center"/>
    </xf>
    <xf numFmtId="0" fontId="11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7" fontId="8" fillId="0" borderId="21" xfId="0" applyNumberFormat="1" applyFont="1" applyBorder="1" applyAlignment="1" applyProtection="1">
      <alignment horizontal="right" vertical="center"/>
      <protection/>
    </xf>
    <xf numFmtId="37" fontId="12" fillId="0" borderId="22" xfId="0" applyNumberFormat="1" applyFont="1" applyBorder="1" applyAlignment="1" applyProtection="1">
      <alignment vertical="center"/>
      <protection/>
    </xf>
    <xf numFmtId="37" fontId="14" fillId="0" borderId="20" xfId="0" applyNumberFormat="1" applyFont="1" applyBorder="1" applyAlignment="1" applyProtection="1">
      <alignment vertical="center"/>
      <protection/>
    </xf>
    <xf numFmtId="37" fontId="14" fillId="0" borderId="12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37" fontId="14" fillId="0" borderId="11" xfId="0" applyNumberFormat="1" applyFont="1" applyBorder="1" applyAlignment="1" applyProtection="1">
      <alignment vertical="center"/>
      <protection/>
    </xf>
    <xf numFmtId="37" fontId="14" fillId="0" borderId="12" xfId="0" applyNumberFormat="1" applyFont="1" applyBorder="1" applyAlignment="1" applyProtection="1">
      <alignment horizontal="right" vertical="center"/>
      <protection/>
    </xf>
    <xf numFmtId="37" fontId="14" fillId="0" borderId="19" xfId="0" applyNumberFormat="1" applyFont="1" applyBorder="1" applyAlignment="1" applyProtection="1">
      <alignment horizontal="right" vertical="center"/>
      <protection/>
    </xf>
    <xf numFmtId="37" fontId="14" fillId="0" borderId="22" xfId="0" applyNumberFormat="1" applyFont="1" applyBorder="1" applyAlignment="1" applyProtection="1">
      <alignment vertical="center"/>
      <protection/>
    </xf>
    <xf numFmtId="38" fontId="8" fillId="0" borderId="19" xfId="49" applyFont="1" applyFill="1" applyBorder="1" applyAlignment="1">
      <alignment vertical="center"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4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37" fontId="8" fillId="0" borderId="15" xfId="0" applyNumberFormat="1" applyFont="1" applyBorder="1" applyAlignment="1" applyProtection="1">
      <alignment horizontal="left" vertical="center"/>
      <protection/>
    </xf>
    <xf numFmtId="37" fontId="8" fillId="0" borderId="16" xfId="0" applyNumberFormat="1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37" fontId="8" fillId="0" borderId="18" xfId="0" applyNumberFormat="1" applyFont="1" applyBorder="1" applyAlignment="1" applyProtection="1">
      <alignment horizontal="left" vertical="center"/>
      <protection/>
    </xf>
    <xf numFmtId="37" fontId="14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1314450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20574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E50"/>
  <sheetViews>
    <sheetView tabSelected="1" zoomScaleSheetLayoutView="100" zoomScalePageLayoutView="0" workbookViewId="0" topLeftCell="A1">
      <selection activeCell="AD18" sqref="AD18"/>
    </sheetView>
  </sheetViews>
  <sheetFormatPr defaultColWidth="10.66015625" defaultRowHeight="18"/>
  <cols>
    <col min="1" max="1" width="6.58203125" style="1" customWidth="1"/>
    <col min="2" max="2" width="11.58203125" style="54" customWidth="1"/>
    <col min="3" max="3" width="0.078125" style="1" customWidth="1"/>
    <col min="4" max="4" width="7.08203125" style="1" hidden="1" customWidth="1"/>
    <col min="5" max="5" width="6.83203125" style="1" customWidth="1"/>
    <col min="6" max="6" width="7.58203125" style="1" customWidth="1"/>
    <col min="7" max="7" width="7.25" style="1" customWidth="1"/>
    <col min="8" max="8" width="7.75" style="1" hidden="1" customWidth="1"/>
    <col min="9" max="9" width="8.25" style="1" hidden="1" customWidth="1"/>
    <col min="10" max="10" width="8.58203125" style="1" hidden="1" customWidth="1"/>
    <col min="11" max="11" width="8" style="1" hidden="1" customWidth="1"/>
    <col min="12" max="12" width="7.33203125" style="1" customWidth="1"/>
    <col min="13" max="13" width="6.83203125" style="1" hidden="1" customWidth="1"/>
    <col min="14" max="14" width="8.08203125" style="1" hidden="1" customWidth="1"/>
    <col min="15" max="15" width="7.83203125" style="1" hidden="1" customWidth="1"/>
    <col min="16" max="16" width="7.5" style="1" hidden="1" customWidth="1"/>
    <col min="17" max="17" width="7" style="1" customWidth="1"/>
    <col min="18" max="18" width="7" style="1" hidden="1" customWidth="1"/>
    <col min="19" max="19" width="13.25" style="1" hidden="1" customWidth="1"/>
    <col min="20" max="22" width="7.58203125" style="1" hidden="1" customWidth="1"/>
    <col min="23" max="30" width="7.58203125" style="1" customWidth="1"/>
    <col min="31" max="31" width="12.33203125" style="1" hidden="1" customWidth="1"/>
    <col min="32" max="32" width="8.83203125" style="1" hidden="1" customWidth="1"/>
    <col min="33" max="69" width="10.58203125" style="1" hidden="1" customWidth="1"/>
    <col min="70" max="70" width="5.25" style="1" hidden="1" customWidth="1"/>
    <col min="71" max="71" width="6.75" style="1" hidden="1" customWidth="1"/>
    <col min="72" max="72" width="6.58203125" style="1" hidden="1" customWidth="1"/>
    <col min="73" max="73" width="8.58203125" style="1" hidden="1" customWidth="1"/>
    <col min="74" max="74" width="6.58203125" style="1" hidden="1" customWidth="1"/>
    <col min="75" max="75" width="8.58203125" style="1" hidden="1" customWidth="1"/>
    <col min="76" max="76" width="6.58203125" style="1" hidden="1" customWidth="1"/>
    <col min="77" max="77" width="8.58203125" style="1" hidden="1" customWidth="1"/>
    <col min="78" max="78" width="6.58203125" style="1" hidden="1" customWidth="1"/>
    <col min="79" max="79" width="7.33203125" style="1" hidden="1" customWidth="1"/>
    <col min="80" max="80" width="6.58203125" style="65" hidden="1" customWidth="1"/>
    <col min="81" max="81" width="9.08203125" style="65" hidden="1" customWidth="1"/>
    <col min="82" max="82" width="8" style="1" hidden="1" customWidth="1"/>
    <col min="83" max="83" width="0" style="1" hidden="1" customWidth="1"/>
    <col min="84" max="16384" width="10.58203125" style="1" customWidth="1"/>
  </cols>
  <sheetData>
    <row r="1" ht="16.5" customHeight="1">
      <c r="B1" s="53"/>
    </row>
    <row r="2" ht="15" customHeight="1">
      <c r="A2" s="37" t="s">
        <v>75</v>
      </c>
    </row>
    <row r="3" ht="15" customHeight="1">
      <c r="A3" s="2"/>
    </row>
    <row r="4" spans="1:30" ht="13.5" customHeight="1">
      <c r="A4" s="3"/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35</v>
      </c>
      <c r="P4" s="3"/>
      <c r="Q4" s="3"/>
      <c r="R4" s="3"/>
      <c r="S4" s="5"/>
      <c r="T4" s="4" t="s">
        <v>35</v>
      </c>
      <c r="U4" s="4" t="s">
        <v>56</v>
      </c>
      <c r="W4" s="6"/>
      <c r="X4" s="6"/>
      <c r="Y4" s="52"/>
      <c r="Z4" s="52"/>
      <c r="AA4" s="58"/>
      <c r="AB4" s="52"/>
      <c r="AC4" s="52" t="s">
        <v>111</v>
      </c>
      <c r="AD4" s="58"/>
    </row>
    <row r="5" spans="1:83" ht="12.75" customHeight="1">
      <c r="A5" s="7"/>
      <c r="B5" s="39" t="s">
        <v>70</v>
      </c>
      <c r="C5" s="7"/>
      <c r="D5" s="82" t="s">
        <v>120</v>
      </c>
      <c r="E5" s="82" t="s">
        <v>58</v>
      </c>
      <c r="F5" s="82" t="s">
        <v>133</v>
      </c>
      <c r="G5" s="82" t="s">
        <v>134</v>
      </c>
      <c r="H5" s="82" t="s">
        <v>121</v>
      </c>
      <c r="I5" s="82" t="s">
        <v>122</v>
      </c>
      <c r="J5" s="82" t="s">
        <v>123</v>
      </c>
      <c r="K5" s="82" t="s">
        <v>1</v>
      </c>
      <c r="L5" s="82" t="s">
        <v>124</v>
      </c>
      <c r="M5" s="82" t="s">
        <v>125</v>
      </c>
      <c r="N5" s="82" t="s">
        <v>126</v>
      </c>
      <c r="O5" s="82" t="s">
        <v>127</v>
      </c>
      <c r="P5" s="82" t="s">
        <v>128</v>
      </c>
      <c r="Q5" s="82" t="s">
        <v>129</v>
      </c>
      <c r="R5" s="82" t="s">
        <v>131</v>
      </c>
      <c r="S5" s="8"/>
      <c r="T5" s="82" t="s">
        <v>130</v>
      </c>
      <c r="U5" s="82" t="s">
        <v>59</v>
      </c>
      <c r="V5" s="82" t="s">
        <v>60</v>
      </c>
      <c r="W5" s="82" t="s">
        <v>61</v>
      </c>
      <c r="X5" s="82" t="s">
        <v>65</v>
      </c>
      <c r="Y5" s="82" t="s">
        <v>71</v>
      </c>
      <c r="Z5" s="82" t="s">
        <v>113</v>
      </c>
      <c r="AA5" s="82" t="s">
        <v>115</v>
      </c>
      <c r="AB5" s="82" t="s">
        <v>118</v>
      </c>
      <c r="AC5" s="82" t="s">
        <v>135</v>
      </c>
      <c r="AD5" s="12"/>
      <c r="AE5" s="5"/>
      <c r="AF5" s="9" t="s">
        <v>54</v>
      </c>
      <c r="AG5" s="11"/>
      <c r="AH5" s="5" t="s">
        <v>53</v>
      </c>
      <c r="AI5" s="5" t="s">
        <v>35</v>
      </c>
      <c r="AJ5" s="9" t="s">
        <v>52</v>
      </c>
      <c r="AK5" s="11"/>
      <c r="AL5" s="5" t="s">
        <v>51</v>
      </c>
      <c r="AM5" s="5"/>
      <c r="AN5" s="9" t="s">
        <v>50</v>
      </c>
      <c r="AO5" s="11"/>
      <c r="AP5" s="5" t="s">
        <v>49</v>
      </c>
      <c r="AQ5" s="5"/>
      <c r="AR5" s="9" t="s">
        <v>48</v>
      </c>
      <c r="AS5" s="11"/>
      <c r="AT5" s="5" t="s">
        <v>47</v>
      </c>
      <c r="AU5" s="5"/>
      <c r="AV5" s="9" t="s">
        <v>46</v>
      </c>
      <c r="AW5" s="11"/>
      <c r="AX5" s="5" t="s">
        <v>45</v>
      </c>
      <c r="AY5" s="5"/>
      <c r="AZ5" s="9" t="s">
        <v>44</v>
      </c>
      <c r="BA5" s="11"/>
      <c r="BB5" s="5" t="s">
        <v>43</v>
      </c>
      <c r="BC5" s="5"/>
      <c r="BD5" s="9" t="s">
        <v>42</v>
      </c>
      <c r="BE5" s="11"/>
      <c r="BF5" s="5" t="s">
        <v>41</v>
      </c>
      <c r="BG5" s="5"/>
      <c r="BH5" s="9" t="s">
        <v>40</v>
      </c>
      <c r="BI5" s="11"/>
      <c r="BJ5" s="5" t="s">
        <v>39</v>
      </c>
      <c r="BK5" s="5"/>
      <c r="BL5" s="9" t="s">
        <v>36</v>
      </c>
      <c r="BM5" s="11"/>
      <c r="BN5" s="5" t="s">
        <v>37</v>
      </c>
      <c r="BO5" s="5"/>
      <c r="BP5" s="9" t="s">
        <v>38</v>
      </c>
      <c r="BQ5" s="11"/>
      <c r="BR5" s="9" t="s">
        <v>55</v>
      </c>
      <c r="BS5" s="10"/>
      <c r="BT5" s="9" t="s">
        <v>63</v>
      </c>
      <c r="BU5" s="10"/>
      <c r="BV5" s="9" t="s">
        <v>68</v>
      </c>
      <c r="BW5" s="10"/>
      <c r="BX5" s="9" t="s">
        <v>77</v>
      </c>
      <c r="BY5" s="10"/>
      <c r="BZ5" s="9" t="s">
        <v>117</v>
      </c>
      <c r="CA5" s="11"/>
      <c r="CB5" s="66" t="s">
        <v>119</v>
      </c>
      <c r="CC5" s="67"/>
      <c r="CD5" s="66" t="s">
        <v>136</v>
      </c>
      <c r="CE5" s="67"/>
    </row>
    <row r="6" spans="1:83" ht="12.75" customHeight="1">
      <c r="A6" s="57" t="s">
        <v>112</v>
      </c>
      <c r="B6" s="3" t="s">
        <v>78</v>
      </c>
      <c r="C6" s="12" t="s">
        <v>0</v>
      </c>
      <c r="D6" s="90"/>
      <c r="E6" s="83"/>
      <c r="F6" s="83"/>
      <c r="G6" s="83"/>
      <c r="H6" s="90"/>
      <c r="I6" s="90"/>
      <c r="J6" s="90"/>
      <c r="K6" s="90"/>
      <c r="L6" s="83"/>
      <c r="M6" s="90"/>
      <c r="N6" s="90"/>
      <c r="O6" s="90"/>
      <c r="P6" s="90"/>
      <c r="Q6" s="83"/>
      <c r="R6" s="83"/>
      <c r="S6" s="13"/>
      <c r="T6" s="83"/>
      <c r="U6" s="83"/>
      <c r="V6" s="83"/>
      <c r="W6" s="83"/>
      <c r="X6" s="83"/>
      <c r="Y6" s="83"/>
      <c r="Z6" s="83"/>
      <c r="AA6" s="83"/>
      <c r="AB6" s="83"/>
      <c r="AC6" s="83"/>
      <c r="AD6" s="12"/>
      <c r="AE6" s="5"/>
      <c r="AF6" s="7"/>
      <c r="AG6" s="14">
        <v>1965</v>
      </c>
      <c r="AH6" s="5"/>
      <c r="AI6" s="15">
        <v>1970</v>
      </c>
      <c r="AJ6" s="7"/>
      <c r="AK6" s="14">
        <v>1975</v>
      </c>
      <c r="AL6" s="5"/>
      <c r="AM6" s="15">
        <v>1980</v>
      </c>
      <c r="AN6" s="7"/>
      <c r="AO6" s="14">
        <v>1985</v>
      </c>
      <c r="AP6" s="5"/>
      <c r="AQ6" s="15">
        <v>1986</v>
      </c>
      <c r="AR6" s="7"/>
      <c r="AS6" s="14">
        <v>1987</v>
      </c>
      <c r="AT6" s="5"/>
      <c r="AU6" s="15">
        <v>1988</v>
      </c>
      <c r="AV6" s="7"/>
      <c r="AW6" s="14">
        <v>1989</v>
      </c>
      <c r="AX6" s="5"/>
      <c r="AY6" s="15">
        <v>1990</v>
      </c>
      <c r="AZ6" s="7"/>
      <c r="BA6" s="14">
        <v>1991</v>
      </c>
      <c r="BB6" s="5"/>
      <c r="BC6" s="15">
        <v>1992</v>
      </c>
      <c r="BD6" s="7"/>
      <c r="BE6" s="14">
        <v>1993</v>
      </c>
      <c r="BF6" s="5"/>
      <c r="BG6" s="15">
        <v>1994</v>
      </c>
      <c r="BH6" s="7"/>
      <c r="BI6" s="14">
        <v>1995</v>
      </c>
      <c r="BJ6" s="5"/>
      <c r="BK6" s="15">
        <v>1996</v>
      </c>
      <c r="BL6" s="7"/>
      <c r="BM6" s="14">
        <v>1997</v>
      </c>
      <c r="BN6" s="5"/>
      <c r="BO6" s="15">
        <v>1998</v>
      </c>
      <c r="BP6" s="7"/>
      <c r="BQ6" s="14">
        <v>1999</v>
      </c>
      <c r="BR6" s="7"/>
      <c r="BS6" s="5"/>
      <c r="BT6" s="7"/>
      <c r="BU6" s="5"/>
      <c r="BV6" s="7"/>
      <c r="BW6" s="5"/>
      <c r="BX6" s="7"/>
      <c r="BY6" s="5" t="s">
        <v>114</v>
      </c>
      <c r="BZ6" s="7"/>
      <c r="CA6" s="59" t="s">
        <v>116</v>
      </c>
      <c r="CB6" s="68"/>
      <c r="CC6" s="69" t="s">
        <v>116</v>
      </c>
      <c r="CD6" s="68" t="s">
        <v>137</v>
      </c>
      <c r="CE6" s="69" t="s">
        <v>116</v>
      </c>
    </row>
    <row r="7" spans="1:83" ht="12.75" customHeight="1">
      <c r="A7" s="84" t="s">
        <v>76</v>
      </c>
      <c r="B7" s="23" t="s">
        <v>79</v>
      </c>
      <c r="C7" s="18">
        <f aca="true" t="shared" si="0" ref="C7:C14">AG7*1000/AF7/10</f>
        <v>3106.854838709677</v>
      </c>
      <c r="D7" s="18">
        <f aca="true" t="shared" si="1" ref="D7:D14">AI7*1000/AH7/10</f>
        <v>3607.8838174273856</v>
      </c>
      <c r="E7" s="43">
        <f aca="true" t="shared" si="2" ref="E7:E14">AK7*1000/AJ7/10</f>
        <v>3835.3221957040573</v>
      </c>
      <c r="F7" s="43">
        <f aca="true" t="shared" si="3" ref="F7:F14">AM7*1000/AL7/10</f>
        <v>4197.402597402597</v>
      </c>
      <c r="G7" s="43">
        <f aca="true" t="shared" si="4" ref="G7:G14">AO7*1000/AN7/10</f>
        <v>4359.882005899705</v>
      </c>
      <c r="H7" s="43">
        <f aca="true" t="shared" si="5" ref="H7:H14">AQ7*1000/AP7/10</f>
        <v>4570.996978851964</v>
      </c>
      <c r="I7" s="43">
        <f aca="true" t="shared" si="6" ref="I7:I14">AS7*1000/AR7/10</f>
        <v>4489.028213166144</v>
      </c>
      <c r="J7" s="43">
        <f aca="true" t="shared" si="7" ref="J7:J14">AU7*1000/AT7/10</f>
        <v>4254.901960784314</v>
      </c>
      <c r="K7" s="43">
        <f aca="true" t="shared" si="8" ref="K7:K37">AW7*1000/AV7/10</f>
        <v>4461.538461538462</v>
      </c>
      <c r="L7" s="44">
        <f aca="true" t="shared" si="9" ref="L7:L36">AY7*1000/AX7/10</f>
        <v>4250.871080139373</v>
      </c>
      <c r="M7" s="44">
        <f aca="true" t="shared" si="10" ref="M7:M36">BA7*1000/AZ7/10</f>
        <v>4121.428571428572</v>
      </c>
      <c r="N7" s="45">
        <f aca="true" t="shared" si="11" ref="N7:N38">BC7*1000/BB7/10</f>
        <v>4413.919413919413</v>
      </c>
      <c r="O7" s="44">
        <f aca="true" t="shared" si="12" ref="O7:O36">BE7*1000/BD7/10</f>
        <v>4438.202247191011</v>
      </c>
      <c r="P7" s="44">
        <f aca="true" t="shared" si="13" ref="P7:P36">BG7*1000/BF7/10</f>
        <v>4333.333333333334</v>
      </c>
      <c r="Q7" s="44">
        <f aca="true" t="shared" si="14" ref="Q7:Q26">BI7*1000/BH7/10</f>
        <v>4525.291828793774</v>
      </c>
      <c r="R7" s="44">
        <f>BK7*1000/BJ7/10</f>
        <v>4611.111111111111</v>
      </c>
      <c r="S7" s="17"/>
      <c r="T7" s="72">
        <f>BM7*1000/BL7/10</f>
        <v>4651.639344262296</v>
      </c>
      <c r="U7" s="72">
        <f>BO7*1000/BN7/10</f>
        <v>4176.793248945148</v>
      </c>
      <c r="V7" s="72">
        <f aca="true" t="shared" si="15" ref="V7:V26">BQ7*1000/BP7/10</f>
        <v>4591.489361702128</v>
      </c>
      <c r="W7" s="72">
        <f aca="true" t="shared" si="16" ref="W7:W27">BS7*1000/BR7/10</f>
        <v>4563.8766519823785</v>
      </c>
      <c r="X7" s="72">
        <f aca="true" t="shared" si="17" ref="X7:X27">BU7*1000/BT7/10</f>
        <v>4718.181818181818</v>
      </c>
      <c r="Y7" s="72">
        <f>BW7*1000/BV7/10</f>
        <v>4696.26168224299</v>
      </c>
      <c r="Z7" s="72">
        <f>BY7*1000/BX7/10</f>
        <v>4659.420289855073</v>
      </c>
      <c r="AA7" s="72">
        <f aca="true" t="shared" si="18" ref="AA7:AA27">CA7*1000/BZ7/10</f>
        <v>4394.059405940594</v>
      </c>
      <c r="AB7" s="72">
        <f aca="true" t="shared" si="19" ref="AB7:AB27">CC7*1000/CB7/10</f>
        <v>4668.181818181818</v>
      </c>
      <c r="AC7" s="72">
        <f>CE7*1000/CD7/10</f>
        <v>4882.383419689119</v>
      </c>
      <c r="AD7" s="75"/>
      <c r="AE7" s="91" t="s">
        <v>2</v>
      </c>
      <c r="AF7" s="16">
        <v>49600</v>
      </c>
      <c r="AG7" s="21">
        <v>1541000</v>
      </c>
      <c r="AH7" s="19">
        <v>48200</v>
      </c>
      <c r="AI7" s="19">
        <v>1739000</v>
      </c>
      <c r="AJ7" s="16">
        <v>41900</v>
      </c>
      <c r="AK7" s="21">
        <v>1607000</v>
      </c>
      <c r="AL7" s="19">
        <v>38500</v>
      </c>
      <c r="AM7" s="19">
        <v>1616000</v>
      </c>
      <c r="AN7" s="16">
        <v>33900</v>
      </c>
      <c r="AO7" s="21">
        <v>1478000</v>
      </c>
      <c r="AP7" s="19">
        <v>33100</v>
      </c>
      <c r="AQ7" s="19">
        <v>1513000</v>
      </c>
      <c r="AR7" s="16">
        <v>31900</v>
      </c>
      <c r="AS7" s="21">
        <v>1432000</v>
      </c>
      <c r="AT7" s="19">
        <v>30600</v>
      </c>
      <c r="AU7" s="19">
        <v>1302000</v>
      </c>
      <c r="AV7" s="16">
        <v>29900</v>
      </c>
      <c r="AW7" s="21">
        <v>1334000</v>
      </c>
      <c r="AX7" s="19">
        <v>28700</v>
      </c>
      <c r="AY7" s="19">
        <v>1220000</v>
      </c>
      <c r="AZ7" s="16">
        <v>28000</v>
      </c>
      <c r="BA7" s="21">
        <v>1154000</v>
      </c>
      <c r="BB7" s="19">
        <v>27300</v>
      </c>
      <c r="BC7" s="19">
        <v>1205000</v>
      </c>
      <c r="BD7" s="16">
        <v>26700</v>
      </c>
      <c r="BE7" s="21">
        <v>1185000</v>
      </c>
      <c r="BF7" s="15">
        <v>25800</v>
      </c>
      <c r="BG7" s="15">
        <v>1118000</v>
      </c>
      <c r="BH7" s="20">
        <v>25700</v>
      </c>
      <c r="BI7" s="14">
        <v>1163000</v>
      </c>
      <c r="BJ7" s="19">
        <v>25200</v>
      </c>
      <c r="BK7" s="19">
        <v>1162000</v>
      </c>
      <c r="BL7" s="20">
        <v>24400</v>
      </c>
      <c r="BM7" s="14">
        <v>1135000</v>
      </c>
      <c r="BN7" s="15">
        <v>23700</v>
      </c>
      <c r="BO7" s="15">
        <v>989900</v>
      </c>
      <c r="BP7" s="20">
        <v>23500</v>
      </c>
      <c r="BQ7" s="14">
        <v>1079000</v>
      </c>
      <c r="BR7" s="20">
        <v>22700</v>
      </c>
      <c r="BS7" s="15">
        <v>1036000</v>
      </c>
      <c r="BT7" s="50">
        <v>22000</v>
      </c>
      <c r="BU7" s="50">
        <v>1038000</v>
      </c>
      <c r="BV7" s="50">
        <v>21400</v>
      </c>
      <c r="BW7" s="50">
        <v>1005000</v>
      </c>
      <c r="BX7" s="50">
        <v>20700</v>
      </c>
      <c r="BY7" s="50">
        <v>964500</v>
      </c>
      <c r="BZ7" s="60">
        <v>20200</v>
      </c>
      <c r="CA7" s="60">
        <v>887600</v>
      </c>
      <c r="CB7" s="64">
        <v>19800</v>
      </c>
      <c r="CC7" s="64">
        <v>924300</v>
      </c>
      <c r="CD7" s="64">
        <v>19300</v>
      </c>
      <c r="CE7" s="64">
        <v>942300</v>
      </c>
    </row>
    <row r="8" spans="1:83" ht="12.75" customHeight="1">
      <c r="A8" s="85"/>
      <c r="B8" s="23" t="s">
        <v>80</v>
      </c>
      <c r="C8" s="16">
        <f t="shared" si="0"/>
        <v>2690.6976744186045</v>
      </c>
      <c r="D8" s="16">
        <f t="shared" si="1"/>
        <v>3193.333333333333</v>
      </c>
      <c r="E8" s="45">
        <f t="shared" si="2"/>
        <v>3462.287104622871</v>
      </c>
      <c r="F8" s="45">
        <f t="shared" si="3"/>
        <v>3618.266978922717</v>
      </c>
      <c r="G8" s="45">
        <f t="shared" si="4"/>
        <v>3747.6415094339623</v>
      </c>
      <c r="H8" s="45">
        <f t="shared" si="5"/>
        <v>3950.2369668246442</v>
      </c>
      <c r="I8" s="45">
        <f t="shared" si="6"/>
        <v>3930.120481927711</v>
      </c>
      <c r="J8" s="45">
        <f t="shared" si="7"/>
        <v>3817.9611650485435</v>
      </c>
      <c r="K8" s="45">
        <f t="shared" si="8"/>
        <v>3920.289855072464</v>
      </c>
      <c r="L8" s="45">
        <f t="shared" si="9"/>
        <v>3821.7821782178216</v>
      </c>
      <c r="M8" s="45">
        <f t="shared" si="10"/>
        <v>3845.5882352941176</v>
      </c>
      <c r="N8" s="45">
        <f t="shared" si="11"/>
        <v>3927.0072992700725</v>
      </c>
      <c r="O8" s="45">
        <f t="shared" si="12"/>
        <v>3782.5</v>
      </c>
      <c r="P8" s="46">
        <f t="shared" si="13"/>
        <v>3844.7837150127225</v>
      </c>
      <c r="Q8" s="46">
        <f t="shared" si="14"/>
        <v>3928.753180661578</v>
      </c>
      <c r="R8" s="46">
        <f aca="true" t="shared" si="20" ref="R8:R38">BK8*1000/BJ8/10</f>
        <v>3956.2982005141394</v>
      </c>
      <c r="S8" s="17"/>
      <c r="T8" s="73">
        <f aca="true" t="shared" si="21" ref="T8:T38">BM8*1000/BL8/10</f>
        <v>3963.060686015831</v>
      </c>
      <c r="U8" s="73">
        <f aca="true" t="shared" si="22" ref="U8:U37">BO8*1000/BN8/10</f>
        <v>3752</v>
      </c>
      <c r="V8" s="73">
        <f t="shared" si="15"/>
        <v>3946.524064171123</v>
      </c>
      <c r="W8" s="73">
        <f t="shared" si="16"/>
        <v>3926.829268292683</v>
      </c>
      <c r="X8" s="73">
        <f t="shared" si="17"/>
        <v>4008.3798882681563</v>
      </c>
      <c r="Y8" s="73">
        <f aca="true" t="shared" si="23" ref="Y8:Y27">BW8*1000/BV8/10</f>
        <v>3988.5386819484243</v>
      </c>
      <c r="Z8" s="73">
        <f aca="true" t="shared" si="24" ref="Z8:Z27">BY8*1000/BX8/10</f>
        <v>4000</v>
      </c>
      <c r="AA8" s="73">
        <f t="shared" si="18"/>
        <v>3840.840840840841</v>
      </c>
      <c r="AB8" s="73">
        <f t="shared" si="19"/>
        <v>4071.641791044776</v>
      </c>
      <c r="AC8" s="73">
        <f aca="true" t="shared" si="25" ref="AC8:AC27">CE8*1000/CD8/10</f>
        <v>4157.575757575758</v>
      </c>
      <c r="AD8" s="75"/>
      <c r="AE8" s="92" t="s">
        <v>3</v>
      </c>
      <c r="AF8" s="16">
        <v>43000</v>
      </c>
      <c r="AG8" s="21">
        <v>1157000</v>
      </c>
      <c r="AH8" s="19">
        <v>45000</v>
      </c>
      <c r="AI8" s="19">
        <v>1437000</v>
      </c>
      <c r="AJ8" s="16">
        <v>41100</v>
      </c>
      <c r="AK8" s="21">
        <v>1423000</v>
      </c>
      <c r="AL8" s="19">
        <v>42700</v>
      </c>
      <c r="AM8" s="19">
        <v>1545000</v>
      </c>
      <c r="AN8" s="16">
        <v>42400</v>
      </c>
      <c r="AO8" s="21">
        <v>1589000</v>
      </c>
      <c r="AP8" s="19">
        <v>42200</v>
      </c>
      <c r="AQ8" s="19">
        <v>1667000</v>
      </c>
      <c r="AR8" s="16">
        <v>41500</v>
      </c>
      <c r="AS8" s="21">
        <v>1631000</v>
      </c>
      <c r="AT8" s="19">
        <v>41200</v>
      </c>
      <c r="AU8" s="19">
        <v>1573000</v>
      </c>
      <c r="AV8" s="16">
        <v>41400</v>
      </c>
      <c r="AW8" s="21">
        <v>1623000</v>
      </c>
      <c r="AX8" s="19">
        <v>40400</v>
      </c>
      <c r="AY8" s="19">
        <v>1544000</v>
      </c>
      <c r="AZ8" s="16">
        <v>40800</v>
      </c>
      <c r="BA8" s="21">
        <v>1569000</v>
      </c>
      <c r="BB8" s="19">
        <v>41100</v>
      </c>
      <c r="BC8" s="19">
        <v>1614000</v>
      </c>
      <c r="BD8" s="16">
        <v>40000</v>
      </c>
      <c r="BE8" s="21">
        <v>1513000</v>
      </c>
      <c r="BF8" s="15">
        <v>39300</v>
      </c>
      <c r="BG8" s="15">
        <v>1511000</v>
      </c>
      <c r="BH8" s="20">
        <v>39300</v>
      </c>
      <c r="BI8" s="14">
        <v>1544000</v>
      </c>
      <c r="BJ8" s="19">
        <v>38900</v>
      </c>
      <c r="BK8" s="19">
        <v>1539000</v>
      </c>
      <c r="BL8" s="20">
        <v>37900</v>
      </c>
      <c r="BM8" s="14">
        <v>1502000</v>
      </c>
      <c r="BN8" s="15">
        <v>37500</v>
      </c>
      <c r="BO8" s="15">
        <v>1407000</v>
      </c>
      <c r="BP8" s="20">
        <v>37400</v>
      </c>
      <c r="BQ8" s="14">
        <v>1476000</v>
      </c>
      <c r="BR8" s="20">
        <v>36900</v>
      </c>
      <c r="BS8" s="15">
        <v>1449000</v>
      </c>
      <c r="BT8" s="50">
        <v>35800</v>
      </c>
      <c r="BU8" s="50">
        <v>1435000</v>
      </c>
      <c r="BV8" s="50">
        <v>34900</v>
      </c>
      <c r="BW8" s="50">
        <v>1392000</v>
      </c>
      <c r="BX8" s="50">
        <v>34400</v>
      </c>
      <c r="BY8" s="50">
        <v>1376000</v>
      </c>
      <c r="BZ8" s="60">
        <v>33300</v>
      </c>
      <c r="CA8" s="60">
        <v>1279000</v>
      </c>
      <c r="CB8" s="64">
        <v>33500</v>
      </c>
      <c r="CC8" s="64">
        <v>1364000</v>
      </c>
      <c r="CD8" s="64">
        <v>33000</v>
      </c>
      <c r="CE8" s="64">
        <v>1372000</v>
      </c>
    </row>
    <row r="9" spans="1:83" ht="12.75" customHeight="1">
      <c r="A9" s="85"/>
      <c r="B9" s="23" t="s">
        <v>81</v>
      </c>
      <c r="C9" s="16">
        <f t="shared" si="0"/>
        <v>1341.6666666666665</v>
      </c>
      <c r="D9" s="16">
        <f t="shared" si="1"/>
        <v>1512.0833333333335</v>
      </c>
      <c r="E9" s="45">
        <f t="shared" si="2"/>
        <v>1544.1964285714287</v>
      </c>
      <c r="F9" s="45">
        <f t="shared" si="3"/>
        <v>1479.4117647058824</v>
      </c>
      <c r="G9" s="45">
        <f t="shared" si="4"/>
        <v>1471.1538461538462</v>
      </c>
      <c r="H9" s="45">
        <f t="shared" si="5"/>
        <v>1471.3740458015268</v>
      </c>
      <c r="I9" s="45">
        <f t="shared" si="6"/>
        <v>1470.9558823529412</v>
      </c>
      <c r="J9" s="45">
        <f t="shared" si="7"/>
        <v>1440</v>
      </c>
      <c r="K9" s="45">
        <f t="shared" si="8"/>
        <v>1374.5454545454545</v>
      </c>
      <c r="L9" s="45">
        <f t="shared" si="9"/>
        <v>1406.959706959707</v>
      </c>
      <c r="M9" s="45">
        <f t="shared" si="10"/>
        <v>1363.8686131386862</v>
      </c>
      <c r="N9" s="45">
        <f t="shared" si="11"/>
        <v>1346.4944649446493</v>
      </c>
      <c r="O9" s="45">
        <f t="shared" si="12"/>
        <v>1381.021897810219</v>
      </c>
      <c r="P9" s="46">
        <f t="shared" si="13"/>
        <v>1345.4212454212454</v>
      </c>
      <c r="Q9" s="46">
        <f t="shared" si="14"/>
        <v>1334.8148148148148</v>
      </c>
      <c r="R9" s="46">
        <f t="shared" si="20"/>
        <v>1353.2075471698113</v>
      </c>
      <c r="S9" s="17"/>
      <c r="T9" s="73">
        <f t="shared" si="21"/>
        <v>1268.1992337164752</v>
      </c>
      <c r="U9" s="73">
        <f t="shared" si="22"/>
        <v>1249.2248062015503</v>
      </c>
      <c r="V9" s="73">
        <f t="shared" si="15"/>
        <v>1290.1960784313726</v>
      </c>
      <c r="W9" s="73">
        <f t="shared" si="16"/>
        <v>1255.5555555555554</v>
      </c>
      <c r="X9" s="73">
        <f t="shared" si="17"/>
        <v>1292.7125506072875</v>
      </c>
      <c r="Y9" s="73">
        <f t="shared" si="23"/>
        <v>1277.8688524590164</v>
      </c>
      <c r="Z9" s="73">
        <f t="shared" si="24"/>
        <v>1283.1275720164608</v>
      </c>
      <c r="AA9" s="73">
        <f t="shared" si="18"/>
        <v>1213.0252100840337</v>
      </c>
      <c r="AB9" s="73">
        <f t="shared" si="19"/>
        <v>1258.2278481012659</v>
      </c>
      <c r="AC9" s="73">
        <f t="shared" si="25"/>
        <v>1282.4034334763949</v>
      </c>
      <c r="AD9" s="75"/>
      <c r="AE9" s="92" t="s">
        <v>4</v>
      </c>
      <c r="AF9" s="16">
        <v>24000</v>
      </c>
      <c r="AG9" s="21">
        <v>322000</v>
      </c>
      <c r="AH9" s="19">
        <v>24000</v>
      </c>
      <c r="AI9" s="19">
        <v>362900</v>
      </c>
      <c r="AJ9" s="16">
        <v>22400</v>
      </c>
      <c r="AK9" s="21">
        <v>345900</v>
      </c>
      <c r="AL9" s="19">
        <v>23800</v>
      </c>
      <c r="AM9" s="19">
        <v>352100</v>
      </c>
      <c r="AN9" s="16">
        <v>26000</v>
      </c>
      <c r="AO9" s="21">
        <v>382500</v>
      </c>
      <c r="AP9" s="19">
        <v>26200</v>
      </c>
      <c r="AQ9" s="19">
        <v>385500</v>
      </c>
      <c r="AR9" s="16">
        <v>27200</v>
      </c>
      <c r="AS9" s="21">
        <v>400100</v>
      </c>
      <c r="AT9" s="19">
        <v>27500</v>
      </c>
      <c r="AU9" s="19">
        <v>396000</v>
      </c>
      <c r="AV9" s="16">
        <v>27500</v>
      </c>
      <c r="AW9" s="21">
        <v>378000</v>
      </c>
      <c r="AX9" s="19">
        <v>27300</v>
      </c>
      <c r="AY9" s="19">
        <v>384100</v>
      </c>
      <c r="AZ9" s="16">
        <v>27400</v>
      </c>
      <c r="BA9" s="21">
        <v>373700</v>
      </c>
      <c r="BB9" s="19">
        <v>27100</v>
      </c>
      <c r="BC9" s="19">
        <v>364900</v>
      </c>
      <c r="BD9" s="16">
        <v>27400</v>
      </c>
      <c r="BE9" s="21">
        <v>378400</v>
      </c>
      <c r="BF9" s="15">
        <v>27300</v>
      </c>
      <c r="BG9" s="15">
        <v>367300</v>
      </c>
      <c r="BH9" s="20">
        <v>27000</v>
      </c>
      <c r="BI9" s="14">
        <v>360400</v>
      </c>
      <c r="BJ9" s="19">
        <v>26500</v>
      </c>
      <c r="BK9" s="19">
        <v>358600</v>
      </c>
      <c r="BL9" s="20">
        <v>26100</v>
      </c>
      <c r="BM9" s="14">
        <v>331000</v>
      </c>
      <c r="BN9" s="15">
        <v>25800</v>
      </c>
      <c r="BO9" s="15">
        <v>322300</v>
      </c>
      <c r="BP9" s="20">
        <v>25500</v>
      </c>
      <c r="BQ9" s="14">
        <v>329000</v>
      </c>
      <c r="BR9" s="20">
        <v>25200</v>
      </c>
      <c r="BS9" s="15">
        <v>316400</v>
      </c>
      <c r="BT9" s="50">
        <v>24700</v>
      </c>
      <c r="BU9" s="50">
        <v>319300</v>
      </c>
      <c r="BV9" s="50">
        <v>24400</v>
      </c>
      <c r="BW9" s="50">
        <v>311800</v>
      </c>
      <c r="BX9" s="50">
        <v>24300</v>
      </c>
      <c r="BY9" s="50">
        <v>311800</v>
      </c>
      <c r="BZ9" s="60">
        <v>23800</v>
      </c>
      <c r="CA9" s="60">
        <v>288700</v>
      </c>
      <c r="CB9" s="64">
        <v>23700</v>
      </c>
      <c r="CC9" s="64">
        <v>298200</v>
      </c>
      <c r="CD9" s="64">
        <v>23300</v>
      </c>
      <c r="CE9" s="64">
        <v>298800</v>
      </c>
    </row>
    <row r="10" spans="1:83" ht="12.75" customHeight="1">
      <c r="A10" s="85"/>
      <c r="B10" s="23" t="s">
        <v>82</v>
      </c>
      <c r="C10" s="16">
        <f t="shared" si="0"/>
        <v>1926.4406779661017</v>
      </c>
      <c r="D10" s="16">
        <f t="shared" si="1"/>
        <v>2208.273381294964</v>
      </c>
      <c r="E10" s="45">
        <f t="shared" si="2"/>
        <v>2272.9508196721313</v>
      </c>
      <c r="F10" s="45">
        <f t="shared" si="3"/>
        <v>2264.285714285714</v>
      </c>
      <c r="G10" s="45">
        <f t="shared" si="4"/>
        <v>2302.5</v>
      </c>
      <c r="H10" s="45">
        <f t="shared" si="5"/>
        <v>2367.7685950413224</v>
      </c>
      <c r="I10" s="45">
        <f t="shared" si="6"/>
        <v>2347.916666666667</v>
      </c>
      <c r="J10" s="45">
        <f t="shared" si="7"/>
        <v>2185.774058577406</v>
      </c>
      <c r="K10" s="45">
        <f t="shared" si="8"/>
        <v>2257.916666666667</v>
      </c>
      <c r="L10" s="45">
        <f t="shared" si="9"/>
        <v>2314.1078838174276</v>
      </c>
      <c r="M10" s="45">
        <f t="shared" si="10"/>
        <v>2135.123966942149</v>
      </c>
      <c r="N10" s="45">
        <f t="shared" si="11"/>
        <v>2306.122448979592</v>
      </c>
      <c r="O10" s="45">
        <f t="shared" si="12"/>
        <v>2097.9253112033193</v>
      </c>
      <c r="P10" s="46">
        <f t="shared" si="13"/>
        <v>2150</v>
      </c>
      <c r="Q10" s="46">
        <f t="shared" si="14"/>
        <v>2168.69918699187</v>
      </c>
      <c r="R10" s="46">
        <f t="shared" si="20"/>
        <v>2204.8387096774195</v>
      </c>
      <c r="S10" s="17"/>
      <c r="T10" s="73">
        <f t="shared" si="21"/>
        <v>2223.481781376518</v>
      </c>
      <c r="U10" s="73">
        <f t="shared" si="22"/>
        <v>2058.7044534412953</v>
      </c>
      <c r="V10" s="73">
        <f t="shared" si="15"/>
        <v>2104.3478260869565</v>
      </c>
      <c r="W10" s="73">
        <f t="shared" si="16"/>
        <v>2138.2470119521913</v>
      </c>
      <c r="X10" s="73">
        <f t="shared" si="17"/>
        <v>2159.0163934426228</v>
      </c>
      <c r="Y10" s="73">
        <f t="shared" si="23"/>
        <v>2170.2928870292885</v>
      </c>
      <c r="Z10" s="73">
        <f t="shared" si="24"/>
        <v>2180.5084745762715</v>
      </c>
      <c r="AA10" s="73">
        <f t="shared" si="18"/>
        <v>2065.9574468085107</v>
      </c>
      <c r="AB10" s="73">
        <f t="shared" si="19"/>
        <v>2136.3636363636365</v>
      </c>
      <c r="AC10" s="73">
        <f t="shared" si="25"/>
        <v>2166.9603524229074</v>
      </c>
      <c r="AD10" s="75"/>
      <c r="AE10" s="92" t="s">
        <v>5</v>
      </c>
      <c r="AF10" s="16">
        <v>29500</v>
      </c>
      <c r="AG10" s="21">
        <v>568300</v>
      </c>
      <c r="AH10" s="19">
        <v>27800</v>
      </c>
      <c r="AI10" s="19">
        <v>613900</v>
      </c>
      <c r="AJ10" s="16">
        <v>24400</v>
      </c>
      <c r="AK10" s="21">
        <v>554600</v>
      </c>
      <c r="AL10" s="19">
        <v>23800</v>
      </c>
      <c r="AM10" s="19">
        <v>538900</v>
      </c>
      <c r="AN10" s="16">
        <v>24000</v>
      </c>
      <c r="AO10" s="21">
        <v>552600</v>
      </c>
      <c r="AP10" s="19">
        <v>24200</v>
      </c>
      <c r="AQ10" s="19">
        <v>573000</v>
      </c>
      <c r="AR10" s="16">
        <v>24000</v>
      </c>
      <c r="AS10" s="21">
        <v>563500</v>
      </c>
      <c r="AT10" s="19">
        <v>23900</v>
      </c>
      <c r="AU10" s="19">
        <v>522400</v>
      </c>
      <c r="AV10" s="16">
        <v>24000</v>
      </c>
      <c r="AW10" s="21">
        <v>541900</v>
      </c>
      <c r="AX10" s="19">
        <v>24100</v>
      </c>
      <c r="AY10" s="19">
        <v>557700</v>
      </c>
      <c r="AZ10" s="16">
        <v>24200</v>
      </c>
      <c r="BA10" s="21">
        <v>516700</v>
      </c>
      <c r="BB10" s="19">
        <v>24500</v>
      </c>
      <c r="BC10" s="19">
        <v>565000</v>
      </c>
      <c r="BD10" s="16">
        <v>24100</v>
      </c>
      <c r="BE10" s="21">
        <v>505600</v>
      </c>
      <c r="BF10" s="15">
        <v>24400</v>
      </c>
      <c r="BG10" s="15">
        <v>524600</v>
      </c>
      <c r="BH10" s="20">
        <v>24600</v>
      </c>
      <c r="BI10" s="14">
        <v>533500</v>
      </c>
      <c r="BJ10" s="19">
        <v>24800</v>
      </c>
      <c r="BK10" s="19">
        <v>546800</v>
      </c>
      <c r="BL10" s="20">
        <v>24700</v>
      </c>
      <c r="BM10" s="14">
        <v>549200</v>
      </c>
      <c r="BN10" s="15">
        <v>24700</v>
      </c>
      <c r="BO10" s="15">
        <v>508500</v>
      </c>
      <c r="BP10" s="20">
        <v>25300</v>
      </c>
      <c r="BQ10" s="14">
        <v>532400</v>
      </c>
      <c r="BR10" s="20">
        <v>25100</v>
      </c>
      <c r="BS10" s="15">
        <v>536700</v>
      </c>
      <c r="BT10" s="50">
        <v>24400</v>
      </c>
      <c r="BU10" s="50">
        <v>526800</v>
      </c>
      <c r="BV10" s="50">
        <v>23900</v>
      </c>
      <c r="BW10" s="50">
        <v>518700</v>
      </c>
      <c r="BX10" s="50">
        <v>23600</v>
      </c>
      <c r="BY10" s="50">
        <v>514600</v>
      </c>
      <c r="BZ10" s="60">
        <v>23500</v>
      </c>
      <c r="CA10" s="60">
        <v>485500</v>
      </c>
      <c r="CB10" s="64">
        <v>23100</v>
      </c>
      <c r="CC10" s="64">
        <v>493500</v>
      </c>
      <c r="CD10" s="64">
        <v>22700</v>
      </c>
      <c r="CE10" s="64">
        <v>491900</v>
      </c>
    </row>
    <row r="11" spans="1:83" ht="12.75" customHeight="1">
      <c r="A11" s="85"/>
      <c r="B11" s="23" t="s">
        <v>83</v>
      </c>
      <c r="C11" s="16">
        <f t="shared" si="0"/>
        <v>2558.333333333333</v>
      </c>
      <c r="D11" s="16">
        <f t="shared" si="1"/>
        <v>3263.422818791946</v>
      </c>
      <c r="E11" s="45">
        <f t="shared" si="2"/>
        <v>3451.505016722408</v>
      </c>
      <c r="F11" s="45">
        <f t="shared" si="3"/>
        <v>4085.1063829787236</v>
      </c>
      <c r="G11" s="45">
        <f t="shared" si="4"/>
        <v>4305.194805194805</v>
      </c>
      <c r="H11" s="45">
        <f t="shared" si="5"/>
        <v>4215.488215488216</v>
      </c>
      <c r="I11" s="45">
        <f t="shared" si="6"/>
        <v>4445.578231292517</v>
      </c>
      <c r="J11" s="45">
        <f t="shared" si="7"/>
        <v>4404.929577464789</v>
      </c>
      <c r="K11" s="45">
        <f t="shared" si="8"/>
        <v>4500</v>
      </c>
      <c r="L11" s="45">
        <f t="shared" si="9"/>
        <v>4541.379310344828</v>
      </c>
      <c r="M11" s="45">
        <f t="shared" si="10"/>
        <v>4385.906040268456</v>
      </c>
      <c r="N11" s="45">
        <f t="shared" si="11"/>
        <v>4625.827814569537</v>
      </c>
      <c r="O11" s="45">
        <f t="shared" si="12"/>
        <v>4882.142857142857</v>
      </c>
      <c r="P11" s="46">
        <f t="shared" si="13"/>
        <v>4062.271062271062</v>
      </c>
      <c r="Q11" s="46">
        <f t="shared" si="14"/>
        <v>4733.333333333334</v>
      </c>
      <c r="R11" s="46">
        <f t="shared" si="20"/>
        <v>4639.705882352941</v>
      </c>
      <c r="S11" s="17"/>
      <c r="T11" s="73">
        <f t="shared" si="21"/>
        <v>4621.323529411765</v>
      </c>
      <c r="U11" s="73">
        <f t="shared" si="22"/>
        <v>5074.906367041198</v>
      </c>
      <c r="V11" s="73">
        <f t="shared" si="15"/>
        <v>4513.10861423221</v>
      </c>
      <c r="W11" s="73">
        <f t="shared" si="16"/>
        <v>4635.687732342007</v>
      </c>
      <c r="X11" s="73">
        <f t="shared" si="17"/>
        <v>4173.076923076924</v>
      </c>
      <c r="Y11" s="73">
        <f t="shared" si="23"/>
        <v>5015.748031496063</v>
      </c>
      <c r="Z11" s="73">
        <f t="shared" si="24"/>
        <v>4987.234042553192</v>
      </c>
      <c r="AA11" s="73">
        <f t="shared" si="18"/>
        <v>4883.116883116883</v>
      </c>
      <c r="AB11" s="73">
        <f t="shared" si="19"/>
        <v>4726.086956521739</v>
      </c>
      <c r="AC11" s="73">
        <f t="shared" si="25"/>
        <v>4919.491525423729</v>
      </c>
      <c r="AD11" s="75"/>
      <c r="AE11" s="92" t="s">
        <v>6</v>
      </c>
      <c r="AF11" s="16">
        <v>33600</v>
      </c>
      <c r="AG11" s="21">
        <v>859600</v>
      </c>
      <c r="AH11" s="19">
        <v>29800</v>
      </c>
      <c r="AI11" s="19">
        <v>972500</v>
      </c>
      <c r="AJ11" s="16">
        <v>29900</v>
      </c>
      <c r="AK11" s="21">
        <v>1032000</v>
      </c>
      <c r="AL11" s="19">
        <v>28200</v>
      </c>
      <c r="AM11" s="19">
        <v>1152000</v>
      </c>
      <c r="AN11" s="16">
        <v>30800</v>
      </c>
      <c r="AO11" s="21">
        <v>1326000</v>
      </c>
      <c r="AP11" s="19">
        <v>29700</v>
      </c>
      <c r="AQ11" s="19">
        <v>1252000</v>
      </c>
      <c r="AR11" s="16">
        <v>29400</v>
      </c>
      <c r="AS11" s="21">
        <v>1307000</v>
      </c>
      <c r="AT11" s="19">
        <v>28400</v>
      </c>
      <c r="AU11" s="19">
        <v>1251000</v>
      </c>
      <c r="AV11" s="16">
        <v>28200</v>
      </c>
      <c r="AW11" s="21">
        <v>1269000</v>
      </c>
      <c r="AX11" s="19">
        <v>29000</v>
      </c>
      <c r="AY11" s="19">
        <v>1317000</v>
      </c>
      <c r="AZ11" s="16">
        <v>29800</v>
      </c>
      <c r="BA11" s="21">
        <v>1307000</v>
      </c>
      <c r="BB11" s="19">
        <v>30200</v>
      </c>
      <c r="BC11" s="19">
        <v>1397000</v>
      </c>
      <c r="BD11" s="16">
        <v>28000</v>
      </c>
      <c r="BE11" s="21">
        <v>1367000</v>
      </c>
      <c r="BF11" s="15">
        <v>27300</v>
      </c>
      <c r="BG11" s="15">
        <v>1109000</v>
      </c>
      <c r="BH11" s="20">
        <v>27000</v>
      </c>
      <c r="BI11" s="14">
        <v>1278000</v>
      </c>
      <c r="BJ11" s="19">
        <v>27200</v>
      </c>
      <c r="BK11" s="19">
        <v>1262000</v>
      </c>
      <c r="BL11" s="20">
        <v>27200</v>
      </c>
      <c r="BM11" s="14">
        <v>1257000</v>
      </c>
      <c r="BN11" s="15">
        <v>26700</v>
      </c>
      <c r="BO11" s="15">
        <v>1355000</v>
      </c>
      <c r="BP11" s="20">
        <v>26700</v>
      </c>
      <c r="BQ11" s="14">
        <v>1205000</v>
      </c>
      <c r="BR11" s="20">
        <v>26900</v>
      </c>
      <c r="BS11" s="15">
        <v>1247000</v>
      </c>
      <c r="BT11" s="50">
        <v>26000</v>
      </c>
      <c r="BU11" s="50">
        <v>1085000</v>
      </c>
      <c r="BV11" s="50">
        <v>25400</v>
      </c>
      <c r="BW11" s="50">
        <v>1274000</v>
      </c>
      <c r="BX11" s="50">
        <v>23500</v>
      </c>
      <c r="BY11" s="50">
        <v>1172000</v>
      </c>
      <c r="BZ11" s="60">
        <v>23100</v>
      </c>
      <c r="CA11" s="60">
        <v>1128000</v>
      </c>
      <c r="CB11" s="64">
        <v>23000</v>
      </c>
      <c r="CC11" s="64">
        <v>1087000</v>
      </c>
      <c r="CD11" s="64">
        <v>23600</v>
      </c>
      <c r="CE11" s="64">
        <v>1161000</v>
      </c>
    </row>
    <row r="12" spans="1:83" ht="12.75" customHeight="1">
      <c r="A12" s="85"/>
      <c r="B12" s="23" t="s">
        <v>84</v>
      </c>
      <c r="C12" s="16">
        <f t="shared" si="0"/>
        <v>1801.498127340824</v>
      </c>
      <c r="D12" s="16">
        <f t="shared" si="1"/>
        <v>1863.9455782312925</v>
      </c>
      <c r="E12" s="45">
        <f t="shared" si="2"/>
        <v>1972.5190839694656</v>
      </c>
      <c r="F12" s="45">
        <f t="shared" si="3"/>
        <v>2070.108695652174</v>
      </c>
      <c r="G12" s="45">
        <f t="shared" si="4"/>
        <v>2206.730769230769</v>
      </c>
      <c r="H12" s="45">
        <f t="shared" si="5"/>
        <v>2349.7652582159626</v>
      </c>
      <c r="I12" s="45">
        <f t="shared" si="6"/>
        <v>2343.3962264150946</v>
      </c>
      <c r="J12" s="45">
        <f t="shared" si="7"/>
        <v>2251.818181818182</v>
      </c>
      <c r="K12" s="45">
        <f t="shared" si="8"/>
        <v>2315.111111111111</v>
      </c>
      <c r="L12" s="45">
        <f t="shared" si="9"/>
        <v>2310.714285714286</v>
      </c>
      <c r="M12" s="45">
        <f t="shared" si="10"/>
        <v>2261.739130434783</v>
      </c>
      <c r="N12" s="45">
        <f t="shared" si="11"/>
        <v>2370.7964601769913</v>
      </c>
      <c r="O12" s="45">
        <f t="shared" si="12"/>
        <v>2220.7207207207207</v>
      </c>
      <c r="P12" s="46">
        <f t="shared" si="13"/>
        <v>2367.7130044843047</v>
      </c>
      <c r="Q12" s="46">
        <f t="shared" si="14"/>
        <v>2420.2702702702704</v>
      </c>
      <c r="R12" s="46">
        <f t="shared" si="20"/>
        <v>2481.4479638009047</v>
      </c>
      <c r="S12" s="17"/>
      <c r="T12" s="73">
        <f t="shared" si="21"/>
        <v>2489.252336448598</v>
      </c>
      <c r="U12" s="73">
        <f t="shared" si="22"/>
        <v>2354.8837209302324</v>
      </c>
      <c r="V12" s="73">
        <f t="shared" si="15"/>
        <v>2490.783410138249</v>
      </c>
      <c r="W12" s="73">
        <f t="shared" si="16"/>
        <v>2475.5760368663596</v>
      </c>
      <c r="X12" s="73">
        <f t="shared" si="17"/>
        <v>2530.593607305936</v>
      </c>
      <c r="Y12" s="73">
        <f t="shared" si="23"/>
        <v>2552.727272727273</v>
      </c>
      <c r="Z12" s="73">
        <f t="shared" si="24"/>
        <v>2493.6363636363635</v>
      </c>
      <c r="AA12" s="73">
        <f t="shared" si="18"/>
        <v>2336.238532110092</v>
      </c>
      <c r="AB12" s="73">
        <f t="shared" si="19"/>
        <v>2566.046511627907</v>
      </c>
      <c r="AC12" s="73">
        <f t="shared" si="25"/>
        <v>2609.569377990431</v>
      </c>
      <c r="AD12" s="75"/>
      <c r="AE12" s="92" t="s">
        <v>7</v>
      </c>
      <c r="AF12" s="16">
        <v>2670</v>
      </c>
      <c r="AG12" s="21">
        <v>48100</v>
      </c>
      <c r="AH12" s="19">
        <v>8820</v>
      </c>
      <c r="AI12" s="19">
        <v>164400</v>
      </c>
      <c r="AJ12" s="16">
        <v>13100</v>
      </c>
      <c r="AK12" s="21">
        <v>258400</v>
      </c>
      <c r="AL12" s="19">
        <v>18400</v>
      </c>
      <c r="AM12" s="19">
        <v>380900</v>
      </c>
      <c r="AN12" s="16">
        <v>20800</v>
      </c>
      <c r="AO12" s="21">
        <v>459000</v>
      </c>
      <c r="AP12" s="19">
        <v>21300</v>
      </c>
      <c r="AQ12" s="19">
        <v>500500</v>
      </c>
      <c r="AR12" s="16">
        <v>21200</v>
      </c>
      <c r="AS12" s="21">
        <v>496800</v>
      </c>
      <c r="AT12" s="19">
        <v>22000</v>
      </c>
      <c r="AU12" s="19">
        <v>495400</v>
      </c>
      <c r="AV12" s="16">
        <v>22500</v>
      </c>
      <c r="AW12" s="21">
        <v>520900</v>
      </c>
      <c r="AX12" s="19">
        <v>22400</v>
      </c>
      <c r="AY12" s="19">
        <v>517600</v>
      </c>
      <c r="AZ12" s="16">
        <v>23000</v>
      </c>
      <c r="BA12" s="21">
        <v>520200</v>
      </c>
      <c r="BB12" s="19">
        <v>22600</v>
      </c>
      <c r="BC12" s="19">
        <v>535800</v>
      </c>
      <c r="BD12" s="16">
        <v>22200</v>
      </c>
      <c r="BE12" s="21">
        <v>493000</v>
      </c>
      <c r="BF12" s="15">
        <v>22300</v>
      </c>
      <c r="BG12" s="15">
        <v>528000</v>
      </c>
      <c r="BH12" s="20">
        <v>22200</v>
      </c>
      <c r="BI12" s="14">
        <v>537300</v>
      </c>
      <c r="BJ12" s="19">
        <v>22100</v>
      </c>
      <c r="BK12" s="19">
        <v>548400</v>
      </c>
      <c r="BL12" s="20">
        <v>21400</v>
      </c>
      <c r="BM12" s="14">
        <v>532700</v>
      </c>
      <c r="BN12" s="15">
        <v>21500</v>
      </c>
      <c r="BO12" s="15">
        <v>506300</v>
      </c>
      <c r="BP12" s="20">
        <v>21700</v>
      </c>
      <c r="BQ12" s="14">
        <v>540500</v>
      </c>
      <c r="BR12" s="20">
        <v>21700</v>
      </c>
      <c r="BS12" s="15">
        <v>537200</v>
      </c>
      <c r="BT12" s="50">
        <v>21900</v>
      </c>
      <c r="BU12" s="50">
        <v>554200</v>
      </c>
      <c r="BV12" s="50">
        <v>22000</v>
      </c>
      <c r="BW12" s="50">
        <v>561600</v>
      </c>
      <c r="BX12" s="50">
        <v>22000</v>
      </c>
      <c r="BY12" s="50">
        <v>548600</v>
      </c>
      <c r="BZ12" s="60">
        <v>21800</v>
      </c>
      <c r="CA12" s="60">
        <v>509300</v>
      </c>
      <c r="CB12" s="64">
        <v>21500</v>
      </c>
      <c r="CC12" s="64">
        <v>551700</v>
      </c>
      <c r="CD12" s="64">
        <v>20900</v>
      </c>
      <c r="CE12" s="64">
        <v>545400</v>
      </c>
    </row>
    <row r="13" spans="1:83" ht="12.75" customHeight="1">
      <c r="A13" s="85"/>
      <c r="B13" s="23" t="s">
        <v>85</v>
      </c>
      <c r="C13" s="16">
        <f t="shared" si="0"/>
        <v>2890.3225806451615</v>
      </c>
      <c r="D13" s="16">
        <f t="shared" si="1"/>
        <v>4201.5209125475285</v>
      </c>
      <c r="E13" s="45">
        <f t="shared" si="2"/>
        <v>4369.063772048847</v>
      </c>
      <c r="F13" s="45">
        <f t="shared" si="3"/>
        <v>4750</v>
      </c>
      <c r="G13" s="45">
        <f t="shared" si="4"/>
        <v>4806.687565308255</v>
      </c>
      <c r="H13" s="45">
        <f t="shared" si="5"/>
        <v>5181.236673773988</v>
      </c>
      <c r="I13" s="45">
        <f t="shared" si="6"/>
        <v>5087.336244541484</v>
      </c>
      <c r="J13" s="45">
        <f t="shared" si="7"/>
        <v>4854.054054054054</v>
      </c>
      <c r="K13" s="45">
        <f t="shared" si="8"/>
        <v>4933.920704845815</v>
      </c>
      <c r="L13" s="45">
        <f t="shared" si="9"/>
        <v>4961.154273029967</v>
      </c>
      <c r="M13" s="45">
        <f t="shared" si="10"/>
        <v>4971.493728620297</v>
      </c>
      <c r="N13" s="45">
        <f t="shared" si="11"/>
        <v>5301.624129930395</v>
      </c>
      <c r="O13" s="45">
        <f t="shared" si="12"/>
        <v>5176.8867924528295</v>
      </c>
      <c r="P13" s="46">
        <f t="shared" si="13"/>
        <v>5000</v>
      </c>
      <c r="Q13" s="46">
        <f t="shared" si="14"/>
        <v>5228.75816993464</v>
      </c>
      <c r="R13" s="46">
        <f t="shared" si="20"/>
        <v>5352.303523035231</v>
      </c>
      <c r="S13" s="17"/>
      <c r="T13" s="73">
        <f t="shared" si="21"/>
        <v>5316.804407713499</v>
      </c>
      <c r="U13" s="73">
        <f t="shared" si="22"/>
        <v>5117.891816920943</v>
      </c>
      <c r="V13" s="73">
        <f t="shared" si="15"/>
        <v>5318.559556786704</v>
      </c>
      <c r="W13" s="73">
        <f t="shared" si="16"/>
        <v>5518.672199170125</v>
      </c>
      <c r="X13" s="73">
        <f t="shared" si="17"/>
        <v>5174.825174825175</v>
      </c>
      <c r="Y13" s="73">
        <f t="shared" si="23"/>
        <v>5187.760778859527</v>
      </c>
      <c r="Z13" s="73">
        <f t="shared" si="24"/>
        <v>5105.782792665726</v>
      </c>
      <c r="AA13" s="73">
        <f t="shared" si="18"/>
        <v>5048.9510489510485</v>
      </c>
      <c r="AB13" s="73">
        <f t="shared" si="19"/>
        <v>5147.492625368732</v>
      </c>
      <c r="AC13" s="73">
        <f t="shared" si="25"/>
        <v>5116.618075801749</v>
      </c>
      <c r="AD13" s="75"/>
      <c r="AE13" s="92" t="s">
        <v>8</v>
      </c>
      <c r="AF13" s="16">
        <v>310</v>
      </c>
      <c r="AG13" s="21">
        <v>8960</v>
      </c>
      <c r="AH13" s="19">
        <v>526</v>
      </c>
      <c r="AI13" s="19">
        <v>22100</v>
      </c>
      <c r="AJ13" s="16">
        <v>737</v>
      </c>
      <c r="AK13" s="21">
        <v>32200</v>
      </c>
      <c r="AL13" s="19">
        <v>1040</v>
      </c>
      <c r="AM13" s="19">
        <v>49400</v>
      </c>
      <c r="AN13" s="16">
        <v>957</v>
      </c>
      <c r="AO13" s="21">
        <v>46000</v>
      </c>
      <c r="AP13" s="19">
        <v>938</v>
      </c>
      <c r="AQ13" s="19">
        <v>48600</v>
      </c>
      <c r="AR13" s="16">
        <v>916</v>
      </c>
      <c r="AS13" s="21">
        <v>46600</v>
      </c>
      <c r="AT13" s="19">
        <v>925</v>
      </c>
      <c r="AU13" s="19">
        <v>44900</v>
      </c>
      <c r="AV13" s="16">
        <v>908</v>
      </c>
      <c r="AW13" s="21">
        <v>44800</v>
      </c>
      <c r="AX13" s="19">
        <v>901</v>
      </c>
      <c r="AY13" s="19">
        <v>44700</v>
      </c>
      <c r="AZ13" s="16">
        <v>877</v>
      </c>
      <c r="BA13" s="21">
        <v>43600</v>
      </c>
      <c r="BB13" s="19">
        <v>862</v>
      </c>
      <c r="BC13" s="19">
        <v>45700</v>
      </c>
      <c r="BD13" s="16">
        <v>848</v>
      </c>
      <c r="BE13" s="21">
        <v>43900</v>
      </c>
      <c r="BF13" s="15">
        <v>838</v>
      </c>
      <c r="BG13" s="15">
        <v>41900</v>
      </c>
      <c r="BH13" s="20">
        <v>765</v>
      </c>
      <c r="BI13" s="14">
        <v>40000</v>
      </c>
      <c r="BJ13" s="19">
        <v>738</v>
      </c>
      <c r="BK13" s="19">
        <v>39500</v>
      </c>
      <c r="BL13" s="20">
        <v>726</v>
      </c>
      <c r="BM13" s="14">
        <v>38600</v>
      </c>
      <c r="BN13" s="15">
        <v>721</v>
      </c>
      <c r="BO13" s="15">
        <v>36900</v>
      </c>
      <c r="BP13" s="20">
        <v>722</v>
      </c>
      <c r="BQ13" s="14">
        <v>38400</v>
      </c>
      <c r="BR13" s="20">
        <v>723</v>
      </c>
      <c r="BS13" s="15">
        <v>39900</v>
      </c>
      <c r="BT13" s="50">
        <v>715</v>
      </c>
      <c r="BU13" s="50">
        <v>37000</v>
      </c>
      <c r="BV13" s="50">
        <v>719</v>
      </c>
      <c r="BW13" s="50">
        <v>37300</v>
      </c>
      <c r="BX13" s="50">
        <v>709</v>
      </c>
      <c r="BY13" s="50">
        <v>36200</v>
      </c>
      <c r="BZ13" s="60">
        <v>715</v>
      </c>
      <c r="CA13" s="60">
        <v>36100</v>
      </c>
      <c r="CB13" s="64">
        <v>678</v>
      </c>
      <c r="CC13" s="64">
        <v>34900</v>
      </c>
      <c r="CD13" s="64">
        <v>686</v>
      </c>
      <c r="CE13" s="64">
        <v>35100</v>
      </c>
    </row>
    <row r="14" spans="1:83" ht="12.75" customHeight="1">
      <c r="A14" s="85"/>
      <c r="B14" s="23" t="s">
        <v>86</v>
      </c>
      <c r="C14" s="16">
        <f t="shared" si="0"/>
        <v>1724.770642201835</v>
      </c>
      <c r="D14" s="16">
        <f t="shared" si="1"/>
        <v>1890.625</v>
      </c>
      <c r="E14" s="45">
        <f t="shared" si="2"/>
        <v>1850.8997429305914</v>
      </c>
      <c r="F14" s="45">
        <f t="shared" si="3"/>
        <v>1556.5217391304348</v>
      </c>
      <c r="G14" s="45">
        <f t="shared" si="4"/>
        <v>1441.834451901566</v>
      </c>
      <c r="H14" s="45">
        <f t="shared" si="5"/>
        <v>1483.6325237592396</v>
      </c>
      <c r="I14" s="45">
        <f t="shared" si="6"/>
        <v>1407</v>
      </c>
      <c r="J14" s="45">
        <f t="shared" si="7"/>
        <v>1274.2857142857142</v>
      </c>
      <c r="K14" s="45">
        <f t="shared" si="8"/>
        <v>1927.007299270073</v>
      </c>
      <c r="L14" s="45">
        <f t="shared" si="9"/>
        <v>1841.6988416988418</v>
      </c>
      <c r="M14" s="45">
        <f t="shared" si="10"/>
        <v>1789.6825396825395</v>
      </c>
      <c r="N14" s="45">
        <f t="shared" si="11"/>
        <v>2003.9840637450197</v>
      </c>
      <c r="O14" s="45">
        <f t="shared" si="12"/>
        <v>1820.0836820083682</v>
      </c>
      <c r="P14" s="46">
        <f t="shared" si="13"/>
        <v>1852.6785714285713</v>
      </c>
      <c r="Q14" s="46">
        <f t="shared" si="14"/>
        <v>1798.076923076923</v>
      </c>
      <c r="R14" s="46">
        <f t="shared" si="20"/>
        <v>1906.4039408866997</v>
      </c>
      <c r="S14" s="17"/>
      <c r="T14" s="73">
        <f t="shared" si="21"/>
        <v>1938.4615384615383</v>
      </c>
      <c r="U14" s="73">
        <f t="shared" si="22"/>
        <v>1548.9130434782608</v>
      </c>
      <c r="V14" s="73">
        <f t="shared" si="15"/>
        <v>1804.4692737430166</v>
      </c>
      <c r="W14" s="73">
        <f t="shared" si="16"/>
        <v>1827.5862068965519</v>
      </c>
      <c r="X14" s="73">
        <f t="shared" si="17"/>
        <v>1898.2035928143712</v>
      </c>
      <c r="Y14" s="73">
        <f t="shared" si="23"/>
        <v>1836.3636363636365</v>
      </c>
      <c r="Z14" s="73">
        <f t="shared" si="24"/>
        <v>1837.5</v>
      </c>
      <c r="AA14" s="73">
        <f t="shared" si="18"/>
        <v>1609.5890410958905</v>
      </c>
      <c r="AB14" s="73">
        <f t="shared" si="19"/>
        <v>1776.223776223776</v>
      </c>
      <c r="AC14" s="73">
        <f t="shared" si="25"/>
        <v>1906.4748201438847</v>
      </c>
      <c r="AD14" s="75"/>
      <c r="AE14" s="93" t="s">
        <v>9</v>
      </c>
      <c r="AF14" s="16">
        <v>1090</v>
      </c>
      <c r="AG14" s="21">
        <v>18800</v>
      </c>
      <c r="AH14" s="19">
        <v>2560</v>
      </c>
      <c r="AI14" s="19">
        <v>48400</v>
      </c>
      <c r="AJ14" s="16">
        <v>3890</v>
      </c>
      <c r="AK14" s="21">
        <v>72000</v>
      </c>
      <c r="AL14" s="19">
        <v>5750</v>
      </c>
      <c r="AM14" s="19">
        <v>89500</v>
      </c>
      <c r="AN14" s="16">
        <v>8940</v>
      </c>
      <c r="AO14" s="21">
        <v>128900</v>
      </c>
      <c r="AP14" s="19">
        <v>9470</v>
      </c>
      <c r="AQ14" s="19">
        <v>140500</v>
      </c>
      <c r="AR14" s="16">
        <v>10000</v>
      </c>
      <c r="AS14" s="21">
        <v>140700</v>
      </c>
      <c r="AT14" s="19">
        <v>10500</v>
      </c>
      <c r="AU14" s="19">
        <v>133800</v>
      </c>
      <c r="AV14" s="16">
        <v>2740</v>
      </c>
      <c r="AW14" s="21">
        <v>52800</v>
      </c>
      <c r="AX14" s="19">
        <v>2590</v>
      </c>
      <c r="AY14" s="19">
        <v>47700</v>
      </c>
      <c r="AZ14" s="16">
        <v>2520</v>
      </c>
      <c r="BA14" s="21">
        <v>45100</v>
      </c>
      <c r="BB14" s="19">
        <v>2510</v>
      </c>
      <c r="BC14" s="19">
        <v>50300</v>
      </c>
      <c r="BD14" s="16">
        <v>2390</v>
      </c>
      <c r="BE14" s="21">
        <v>43500</v>
      </c>
      <c r="BF14" s="15">
        <v>2240</v>
      </c>
      <c r="BG14" s="15">
        <v>41500</v>
      </c>
      <c r="BH14" s="20">
        <v>2080</v>
      </c>
      <c r="BI14" s="14">
        <v>37400</v>
      </c>
      <c r="BJ14" s="19">
        <v>2030</v>
      </c>
      <c r="BK14" s="19">
        <v>38700</v>
      </c>
      <c r="BL14" s="20">
        <v>1950</v>
      </c>
      <c r="BM14" s="14">
        <v>37800</v>
      </c>
      <c r="BN14" s="15">
        <v>1840</v>
      </c>
      <c r="BO14" s="15">
        <v>28500</v>
      </c>
      <c r="BP14" s="20">
        <v>1790</v>
      </c>
      <c r="BQ14" s="14">
        <v>32300</v>
      </c>
      <c r="BR14" s="20">
        <v>1740</v>
      </c>
      <c r="BS14" s="15">
        <v>31800</v>
      </c>
      <c r="BT14" s="50">
        <v>1670</v>
      </c>
      <c r="BU14" s="50">
        <v>31700</v>
      </c>
      <c r="BV14" s="50">
        <v>1650</v>
      </c>
      <c r="BW14" s="50">
        <v>30300</v>
      </c>
      <c r="BX14" s="50">
        <v>1600</v>
      </c>
      <c r="BY14" s="50">
        <v>29400</v>
      </c>
      <c r="BZ14" s="60">
        <v>1460</v>
      </c>
      <c r="CA14" s="60">
        <v>23500</v>
      </c>
      <c r="CB14" s="64">
        <v>1430</v>
      </c>
      <c r="CC14" s="64">
        <v>25400</v>
      </c>
      <c r="CD14" s="64">
        <v>1390</v>
      </c>
      <c r="CE14" s="64">
        <v>26500</v>
      </c>
    </row>
    <row r="15" spans="1:83" ht="12.75" customHeight="1">
      <c r="A15" s="86"/>
      <c r="B15" s="56" t="s">
        <v>87</v>
      </c>
      <c r="C15" s="24" t="s">
        <v>10</v>
      </c>
      <c r="D15" s="24" t="s">
        <v>10</v>
      </c>
      <c r="E15" s="47" t="s">
        <v>10</v>
      </c>
      <c r="F15" s="47" t="s">
        <v>10</v>
      </c>
      <c r="G15" s="47" t="s">
        <v>10</v>
      </c>
      <c r="H15" s="47" t="s">
        <v>10</v>
      </c>
      <c r="I15" s="47" t="s">
        <v>10</v>
      </c>
      <c r="J15" s="47" t="s">
        <v>10</v>
      </c>
      <c r="K15" s="48">
        <f t="shared" si="8"/>
        <v>1089.5705521472394</v>
      </c>
      <c r="L15" s="48">
        <f t="shared" si="9"/>
        <v>1012.5</v>
      </c>
      <c r="M15" s="48">
        <f t="shared" si="10"/>
        <v>969.7624190064795</v>
      </c>
      <c r="N15" s="48">
        <f t="shared" si="11"/>
        <v>1064.2105263157896</v>
      </c>
      <c r="O15" s="48">
        <f t="shared" si="12"/>
        <v>991.4621131270011</v>
      </c>
      <c r="P15" s="46">
        <f t="shared" si="13"/>
        <v>954.5970488081726</v>
      </c>
      <c r="Q15" s="46">
        <f t="shared" si="14"/>
        <v>958.3843329253366</v>
      </c>
      <c r="R15" s="46">
        <f t="shared" si="20"/>
        <v>1053.2178217821781</v>
      </c>
      <c r="S15" s="17"/>
      <c r="T15" s="73">
        <f t="shared" si="21"/>
        <v>1072.3350253807107</v>
      </c>
      <c r="U15" s="73">
        <f t="shared" si="22"/>
        <v>931.5589353612168</v>
      </c>
      <c r="V15" s="74">
        <f t="shared" si="15"/>
        <v>1030.826140567201</v>
      </c>
      <c r="W15" s="74">
        <f t="shared" si="16"/>
        <v>1017.1779141104295</v>
      </c>
      <c r="X15" s="74">
        <f t="shared" si="17"/>
        <v>1061.904761904762</v>
      </c>
      <c r="Y15" s="74">
        <f t="shared" si="23"/>
        <v>1018.3783783783783</v>
      </c>
      <c r="Z15" s="74">
        <f t="shared" si="24"/>
        <v>1053.921568627451</v>
      </c>
      <c r="AA15" s="74">
        <f t="shared" si="18"/>
        <v>935</v>
      </c>
      <c r="AB15" s="74">
        <f t="shared" si="19"/>
        <v>983.1775700934579</v>
      </c>
      <c r="AC15" s="73">
        <f t="shared" si="25"/>
        <v>1070.1754385964912</v>
      </c>
      <c r="AD15" s="75"/>
      <c r="AE15" s="92" t="s">
        <v>11</v>
      </c>
      <c r="AF15" s="16"/>
      <c r="AG15" s="21"/>
      <c r="AH15" s="19"/>
      <c r="AI15" s="19"/>
      <c r="AJ15" s="16"/>
      <c r="AK15" s="21"/>
      <c r="AL15" s="19"/>
      <c r="AM15" s="19"/>
      <c r="AN15" s="16"/>
      <c r="AO15" s="21"/>
      <c r="AP15" s="19"/>
      <c r="AQ15" s="19"/>
      <c r="AR15" s="16"/>
      <c r="AS15" s="21"/>
      <c r="AT15" s="19"/>
      <c r="AU15" s="19"/>
      <c r="AV15" s="16">
        <v>8150</v>
      </c>
      <c r="AW15" s="21">
        <v>88800</v>
      </c>
      <c r="AX15" s="19">
        <v>8800</v>
      </c>
      <c r="AY15" s="19">
        <v>89100</v>
      </c>
      <c r="AZ15" s="16">
        <v>9260</v>
      </c>
      <c r="BA15" s="21">
        <v>89800</v>
      </c>
      <c r="BB15" s="19">
        <v>9500</v>
      </c>
      <c r="BC15" s="19">
        <v>101100</v>
      </c>
      <c r="BD15" s="16">
        <v>9370</v>
      </c>
      <c r="BE15" s="21">
        <v>92900</v>
      </c>
      <c r="BF15" s="15">
        <v>8810</v>
      </c>
      <c r="BG15" s="15">
        <v>84100</v>
      </c>
      <c r="BH15" s="20">
        <v>8170</v>
      </c>
      <c r="BI15" s="14">
        <v>78300</v>
      </c>
      <c r="BJ15" s="19">
        <v>8080</v>
      </c>
      <c r="BK15" s="19">
        <v>85100</v>
      </c>
      <c r="BL15" s="20">
        <v>7880</v>
      </c>
      <c r="BM15" s="14">
        <v>84500</v>
      </c>
      <c r="BN15" s="15">
        <v>7890</v>
      </c>
      <c r="BO15" s="15">
        <v>73500</v>
      </c>
      <c r="BP15" s="20">
        <v>8110</v>
      </c>
      <c r="BQ15" s="14">
        <v>83600</v>
      </c>
      <c r="BR15" s="20">
        <v>8150</v>
      </c>
      <c r="BS15" s="15">
        <v>82900</v>
      </c>
      <c r="BT15" s="50">
        <v>8400</v>
      </c>
      <c r="BU15" s="50">
        <v>89200</v>
      </c>
      <c r="BV15" s="50">
        <v>9250</v>
      </c>
      <c r="BW15" s="50">
        <v>94200</v>
      </c>
      <c r="BX15" s="50">
        <v>10200</v>
      </c>
      <c r="BY15" s="50">
        <v>107500</v>
      </c>
      <c r="BZ15" s="60">
        <v>10000</v>
      </c>
      <c r="CA15" s="60">
        <v>93500</v>
      </c>
      <c r="CB15" s="64">
        <v>10700</v>
      </c>
      <c r="CC15" s="64">
        <v>105200</v>
      </c>
      <c r="CD15" s="64">
        <v>11400</v>
      </c>
      <c r="CE15" s="64">
        <v>122000</v>
      </c>
    </row>
    <row r="16" spans="1:83" ht="12.75" customHeight="1">
      <c r="A16" s="84" t="s">
        <v>72</v>
      </c>
      <c r="B16" s="23" t="s">
        <v>88</v>
      </c>
      <c r="C16" s="16">
        <f aca="true" t="shared" si="26" ref="C16:C35">AG16*1000/AF16/10</f>
        <v>2077.666666666667</v>
      </c>
      <c r="D16" s="16">
        <f aca="true" t="shared" si="27" ref="D16:D35">AI16*1000/AH16/10</f>
        <v>2604.693140794224</v>
      </c>
      <c r="E16" s="45">
        <f aca="true" t="shared" si="28" ref="E16:E36">AK16*1000/AJ16/10</f>
        <v>2944.493392070485</v>
      </c>
      <c r="F16" s="45">
        <f aca="true" t="shared" si="29" ref="F16:F36">AM16*1000/AL16/10</f>
        <v>2877.6744186046512</v>
      </c>
      <c r="G16" s="45">
        <f aca="true" t="shared" si="30" ref="G16:G36">AO16*1000/AN16/10</f>
        <v>3085.0515463917527</v>
      </c>
      <c r="H16" s="45">
        <f aca="true" t="shared" si="31" ref="H16:H37">AQ16*1000/AP16/10</f>
        <v>3141.2698412698414</v>
      </c>
      <c r="I16" s="45">
        <f aca="true" t="shared" si="32" ref="I16:I37">AS16*1000/AR16/10</f>
        <v>3247.0588235294117</v>
      </c>
      <c r="J16" s="45">
        <f aca="true" t="shared" si="33" ref="J16:J37">AU16*1000/AT16/10</f>
        <v>3100</v>
      </c>
      <c r="K16" s="45">
        <f t="shared" si="8"/>
        <v>3205.649717514124</v>
      </c>
      <c r="L16" s="45">
        <f t="shared" si="9"/>
        <v>3223.2558139534885</v>
      </c>
      <c r="M16" s="45">
        <f t="shared" si="10"/>
        <v>3096.385542168675</v>
      </c>
      <c r="N16" s="45">
        <f t="shared" si="11"/>
        <v>3246.25</v>
      </c>
      <c r="O16" s="45">
        <f t="shared" si="12"/>
        <v>2895.483870967742</v>
      </c>
      <c r="P16" s="44">
        <f t="shared" si="13"/>
        <v>3378.1456953642382</v>
      </c>
      <c r="Q16" s="44">
        <f t="shared" si="14"/>
        <v>3276.712328767123</v>
      </c>
      <c r="R16" s="44">
        <f t="shared" si="20"/>
        <v>3363.636363636364</v>
      </c>
      <c r="S16" s="17"/>
      <c r="T16" s="72">
        <f t="shared" si="21"/>
        <v>3392.8571428571427</v>
      </c>
      <c r="U16" s="72">
        <f t="shared" si="22"/>
        <v>3300.7194244604316</v>
      </c>
      <c r="V16" s="72">
        <f t="shared" si="15"/>
        <v>3480.1470588235293</v>
      </c>
      <c r="W16" s="72">
        <f t="shared" si="16"/>
        <v>3585.7142857142853</v>
      </c>
      <c r="X16" s="73">
        <f t="shared" si="17"/>
        <v>3500</v>
      </c>
      <c r="Y16" s="73">
        <f t="shared" si="23"/>
        <v>3486.2903225806454</v>
      </c>
      <c r="Z16" s="73">
        <f t="shared" si="24"/>
        <v>3298.3333333333335</v>
      </c>
      <c r="AA16" s="72">
        <f t="shared" si="18"/>
        <v>3335.0427350427353</v>
      </c>
      <c r="AB16" s="72">
        <f t="shared" si="19"/>
        <v>3471.0526315789475</v>
      </c>
      <c r="AC16" s="72">
        <f t="shared" si="25"/>
        <v>3350.4504504504503</v>
      </c>
      <c r="AD16" s="75"/>
      <c r="AE16" s="93" t="s">
        <v>12</v>
      </c>
      <c r="AF16" s="18">
        <v>30000</v>
      </c>
      <c r="AG16" s="26">
        <v>623300</v>
      </c>
      <c r="AH16" s="27">
        <v>27700</v>
      </c>
      <c r="AI16" s="27">
        <v>721500</v>
      </c>
      <c r="AJ16" s="18">
        <v>22700</v>
      </c>
      <c r="AK16" s="26">
        <v>668400</v>
      </c>
      <c r="AL16" s="27">
        <v>21500</v>
      </c>
      <c r="AM16" s="27">
        <v>618700</v>
      </c>
      <c r="AN16" s="18">
        <v>19400</v>
      </c>
      <c r="AO16" s="26">
        <v>598500</v>
      </c>
      <c r="AP16" s="27">
        <v>18900</v>
      </c>
      <c r="AQ16" s="27">
        <v>593700</v>
      </c>
      <c r="AR16" s="18">
        <v>18700</v>
      </c>
      <c r="AS16" s="26">
        <v>607200</v>
      </c>
      <c r="AT16" s="27">
        <v>18200</v>
      </c>
      <c r="AU16" s="27">
        <v>564200</v>
      </c>
      <c r="AV16" s="18">
        <v>17700</v>
      </c>
      <c r="AW16" s="26">
        <v>567400</v>
      </c>
      <c r="AX16" s="27">
        <v>17200</v>
      </c>
      <c r="AY16" s="27">
        <v>554400</v>
      </c>
      <c r="AZ16" s="18">
        <v>16600</v>
      </c>
      <c r="BA16" s="26">
        <v>514000</v>
      </c>
      <c r="BB16" s="27">
        <v>16000</v>
      </c>
      <c r="BC16" s="27">
        <v>519400</v>
      </c>
      <c r="BD16" s="18">
        <v>15500</v>
      </c>
      <c r="BE16" s="26">
        <v>448800</v>
      </c>
      <c r="BF16" s="28">
        <v>15100</v>
      </c>
      <c r="BG16" s="28">
        <v>510100</v>
      </c>
      <c r="BH16" s="29">
        <v>14600</v>
      </c>
      <c r="BI16" s="30">
        <v>478400</v>
      </c>
      <c r="BJ16" s="27">
        <v>14300</v>
      </c>
      <c r="BK16" s="27">
        <v>481000</v>
      </c>
      <c r="BL16" s="29">
        <v>14000</v>
      </c>
      <c r="BM16" s="30">
        <v>475000</v>
      </c>
      <c r="BN16" s="28">
        <v>13900</v>
      </c>
      <c r="BO16" s="28">
        <v>458800</v>
      </c>
      <c r="BP16" s="29">
        <v>13600</v>
      </c>
      <c r="BQ16" s="30">
        <v>473300</v>
      </c>
      <c r="BR16" s="20">
        <v>13300</v>
      </c>
      <c r="BS16" s="15">
        <v>476900</v>
      </c>
      <c r="BT16" s="50">
        <v>12800</v>
      </c>
      <c r="BU16" s="50">
        <v>448000</v>
      </c>
      <c r="BV16" s="50">
        <v>12400</v>
      </c>
      <c r="BW16" s="50">
        <v>432300</v>
      </c>
      <c r="BX16" s="50">
        <v>12000</v>
      </c>
      <c r="BY16" s="50">
        <v>395800</v>
      </c>
      <c r="BZ16" s="60">
        <v>11700</v>
      </c>
      <c r="CA16" s="60">
        <v>390200</v>
      </c>
      <c r="CB16" s="64">
        <v>11400</v>
      </c>
      <c r="CC16" s="64">
        <v>395700</v>
      </c>
      <c r="CD16" s="64">
        <v>11100</v>
      </c>
      <c r="CE16" s="64">
        <v>371900</v>
      </c>
    </row>
    <row r="17" spans="1:83" ht="12.75" customHeight="1">
      <c r="A17" s="85"/>
      <c r="B17" s="23" t="s">
        <v>89</v>
      </c>
      <c r="C17" s="16">
        <f t="shared" si="26"/>
        <v>2812.1693121693124</v>
      </c>
      <c r="D17" s="16">
        <f t="shared" si="27"/>
        <v>4093.264248704663</v>
      </c>
      <c r="E17" s="45">
        <f t="shared" si="28"/>
        <v>5389.473684210526</v>
      </c>
      <c r="F17" s="45">
        <f t="shared" si="29"/>
        <v>5253.886010362695</v>
      </c>
      <c r="G17" s="45">
        <f t="shared" si="30"/>
        <v>5244.444444444444</v>
      </c>
      <c r="H17" s="45">
        <f t="shared" si="31"/>
        <v>5369.736842105263</v>
      </c>
      <c r="I17" s="45">
        <f t="shared" si="32"/>
        <v>5543.046357615894</v>
      </c>
      <c r="J17" s="45">
        <f t="shared" si="33"/>
        <v>5204.697986577181</v>
      </c>
      <c r="K17" s="45">
        <f t="shared" si="8"/>
        <v>5331.724137931034</v>
      </c>
      <c r="L17" s="45">
        <f t="shared" si="9"/>
        <v>5402.112676056338</v>
      </c>
      <c r="M17" s="45">
        <f t="shared" si="10"/>
        <v>5291.489361702128</v>
      </c>
      <c r="N17" s="45">
        <f t="shared" si="11"/>
        <v>5512.142857142857</v>
      </c>
      <c r="O17" s="45">
        <f t="shared" si="12"/>
        <v>5267.857142857143</v>
      </c>
      <c r="P17" s="46">
        <f t="shared" si="13"/>
        <v>5490.579710144927</v>
      </c>
      <c r="Q17" s="46">
        <f t="shared" si="14"/>
        <v>5497.080291970803</v>
      </c>
      <c r="R17" s="46">
        <f t="shared" si="20"/>
        <v>5770.289855072464</v>
      </c>
      <c r="S17" s="17"/>
      <c r="T17" s="73">
        <f t="shared" si="21"/>
        <v>5696.350364963504</v>
      </c>
      <c r="U17" s="73">
        <f t="shared" si="22"/>
        <v>5614.705882352941</v>
      </c>
      <c r="V17" s="73">
        <f t="shared" si="15"/>
        <v>5654.411764705883</v>
      </c>
      <c r="W17" s="73">
        <f t="shared" si="16"/>
        <v>5928.676470588235</v>
      </c>
      <c r="X17" s="73">
        <f t="shared" si="17"/>
        <v>5866.176470588235</v>
      </c>
      <c r="Y17" s="73">
        <f t="shared" si="23"/>
        <v>5901.503759398496</v>
      </c>
      <c r="Z17" s="73">
        <f t="shared" si="24"/>
        <v>5756.818181818182</v>
      </c>
      <c r="AA17" s="73">
        <f t="shared" si="18"/>
        <v>5763.358778625954</v>
      </c>
      <c r="AB17" s="73">
        <f t="shared" si="19"/>
        <v>5840</v>
      </c>
      <c r="AC17" s="73">
        <f t="shared" si="25"/>
        <v>5645.736434108528</v>
      </c>
      <c r="AD17" s="75"/>
      <c r="AE17" s="92" t="s">
        <v>13</v>
      </c>
      <c r="AF17" s="16">
        <v>18900</v>
      </c>
      <c r="AG17" s="21">
        <v>531500</v>
      </c>
      <c r="AH17" s="19">
        <v>19300</v>
      </c>
      <c r="AI17" s="19">
        <v>790000</v>
      </c>
      <c r="AJ17" s="16">
        <v>19000</v>
      </c>
      <c r="AK17" s="21">
        <v>1024000</v>
      </c>
      <c r="AL17" s="19">
        <v>19300</v>
      </c>
      <c r="AM17" s="19">
        <v>1014000</v>
      </c>
      <c r="AN17" s="16">
        <v>15300</v>
      </c>
      <c r="AO17" s="21">
        <v>802400</v>
      </c>
      <c r="AP17" s="19">
        <v>15200</v>
      </c>
      <c r="AQ17" s="19">
        <v>816200</v>
      </c>
      <c r="AR17" s="16">
        <v>15100</v>
      </c>
      <c r="AS17" s="21">
        <v>837000</v>
      </c>
      <c r="AT17" s="19">
        <v>14900</v>
      </c>
      <c r="AU17" s="19">
        <v>775500</v>
      </c>
      <c r="AV17" s="16">
        <v>14500</v>
      </c>
      <c r="AW17" s="21">
        <v>773100</v>
      </c>
      <c r="AX17" s="19">
        <v>14200</v>
      </c>
      <c r="AY17" s="19">
        <v>767100</v>
      </c>
      <c r="AZ17" s="16">
        <v>14100</v>
      </c>
      <c r="BA17" s="21">
        <v>746100</v>
      </c>
      <c r="BB17" s="19">
        <v>14000</v>
      </c>
      <c r="BC17" s="19">
        <v>771700</v>
      </c>
      <c r="BD17" s="16">
        <v>14000</v>
      </c>
      <c r="BE17" s="21">
        <v>737500</v>
      </c>
      <c r="BF17" s="15">
        <v>13800</v>
      </c>
      <c r="BG17" s="15">
        <v>757700</v>
      </c>
      <c r="BH17" s="20">
        <v>13700</v>
      </c>
      <c r="BI17" s="14">
        <v>753100</v>
      </c>
      <c r="BJ17" s="19">
        <v>13800</v>
      </c>
      <c r="BK17" s="19">
        <v>796300</v>
      </c>
      <c r="BL17" s="20">
        <v>13700</v>
      </c>
      <c r="BM17" s="14">
        <v>780400</v>
      </c>
      <c r="BN17" s="15">
        <v>13600</v>
      </c>
      <c r="BO17" s="15">
        <v>763600</v>
      </c>
      <c r="BP17" s="20">
        <v>13600</v>
      </c>
      <c r="BQ17" s="14">
        <v>769000</v>
      </c>
      <c r="BR17" s="20">
        <v>13600</v>
      </c>
      <c r="BS17" s="15">
        <v>806300</v>
      </c>
      <c r="BT17" s="50">
        <v>13600</v>
      </c>
      <c r="BU17" s="50">
        <v>797800</v>
      </c>
      <c r="BV17" s="50">
        <v>13300</v>
      </c>
      <c r="BW17" s="50">
        <v>784900</v>
      </c>
      <c r="BX17" s="50">
        <v>13200</v>
      </c>
      <c r="BY17" s="50">
        <v>759900</v>
      </c>
      <c r="BZ17" s="60">
        <v>13100</v>
      </c>
      <c r="CA17" s="60">
        <v>755000</v>
      </c>
      <c r="CB17" s="64">
        <v>13000</v>
      </c>
      <c r="CC17" s="64">
        <v>759200</v>
      </c>
      <c r="CD17" s="64">
        <v>12900</v>
      </c>
      <c r="CE17" s="64">
        <v>728300</v>
      </c>
    </row>
    <row r="18" spans="1:83" ht="12.75" customHeight="1">
      <c r="A18" s="85"/>
      <c r="B18" s="23" t="s">
        <v>90</v>
      </c>
      <c r="C18" s="16">
        <f t="shared" si="26"/>
        <v>2240.5797101449275</v>
      </c>
      <c r="D18" s="16">
        <f t="shared" si="27"/>
        <v>3062.222222222222</v>
      </c>
      <c r="E18" s="45">
        <f t="shared" si="28"/>
        <v>3904.580152671756</v>
      </c>
      <c r="F18" s="45">
        <f t="shared" si="29"/>
        <v>4023.715415019763</v>
      </c>
      <c r="G18" s="45">
        <f t="shared" si="30"/>
        <v>4414.529914529915</v>
      </c>
      <c r="H18" s="45">
        <f t="shared" si="31"/>
        <v>4561.403508771929</v>
      </c>
      <c r="I18" s="45">
        <f t="shared" si="32"/>
        <v>4600.896860986547</v>
      </c>
      <c r="J18" s="45">
        <f t="shared" si="33"/>
        <v>4515.277777777778</v>
      </c>
      <c r="K18" s="45">
        <f t="shared" si="8"/>
        <v>4665.071770334928</v>
      </c>
      <c r="L18" s="45">
        <f t="shared" si="9"/>
        <v>4609.405940594059</v>
      </c>
      <c r="M18" s="45">
        <f t="shared" si="10"/>
        <v>4536.224489795919</v>
      </c>
      <c r="N18" s="45">
        <f t="shared" si="11"/>
        <v>4731.0526315789475</v>
      </c>
      <c r="O18" s="45">
        <f t="shared" si="12"/>
        <v>4540.760869565218</v>
      </c>
      <c r="P18" s="46">
        <f t="shared" si="13"/>
        <v>4808.333333333334</v>
      </c>
      <c r="Q18" s="46">
        <f t="shared" si="14"/>
        <v>4750</v>
      </c>
      <c r="R18" s="46">
        <f t="shared" si="20"/>
        <v>4869.822485207101</v>
      </c>
      <c r="S18" s="17"/>
      <c r="T18" s="73">
        <f t="shared" si="21"/>
        <v>4863.414634146341</v>
      </c>
      <c r="U18" s="73">
        <f t="shared" si="22"/>
        <v>4664.375</v>
      </c>
      <c r="V18" s="73">
        <f t="shared" si="15"/>
        <v>4910.25641025641</v>
      </c>
      <c r="W18" s="73">
        <f t="shared" si="16"/>
        <v>5042.763157894737</v>
      </c>
      <c r="X18" s="73">
        <f t="shared" si="17"/>
        <v>4969.594594594595</v>
      </c>
      <c r="Y18" s="73">
        <f t="shared" si="23"/>
        <v>5063.888888888889</v>
      </c>
      <c r="Z18" s="73">
        <f t="shared" si="24"/>
        <v>4851.77304964539</v>
      </c>
      <c r="AA18" s="73">
        <f t="shared" si="18"/>
        <v>4912.408759124088</v>
      </c>
      <c r="AB18" s="73">
        <f t="shared" si="19"/>
        <v>5034.328358208955</v>
      </c>
      <c r="AC18" s="73">
        <f t="shared" si="25"/>
        <v>4797.7099236641225</v>
      </c>
      <c r="AD18" s="75"/>
      <c r="AE18" s="92" t="s">
        <v>14</v>
      </c>
      <c r="AF18" s="16">
        <v>34500</v>
      </c>
      <c r="AG18" s="21">
        <v>773000</v>
      </c>
      <c r="AH18" s="19">
        <v>31500</v>
      </c>
      <c r="AI18" s="19">
        <v>964600</v>
      </c>
      <c r="AJ18" s="16">
        <v>26200</v>
      </c>
      <c r="AK18" s="21">
        <v>1023000</v>
      </c>
      <c r="AL18" s="19">
        <v>25300</v>
      </c>
      <c r="AM18" s="19">
        <v>1018000</v>
      </c>
      <c r="AN18" s="16">
        <v>23400</v>
      </c>
      <c r="AO18" s="21">
        <v>1033000</v>
      </c>
      <c r="AP18" s="19">
        <v>22800</v>
      </c>
      <c r="AQ18" s="19">
        <v>1040000</v>
      </c>
      <c r="AR18" s="16">
        <v>22300</v>
      </c>
      <c r="AS18" s="21">
        <v>1026000</v>
      </c>
      <c r="AT18" s="19">
        <v>21600</v>
      </c>
      <c r="AU18" s="19">
        <v>975300</v>
      </c>
      <c r="AV18" s="16">
        <v>20900</v>
      </c>
      <c r="AW18" s="21">
        <v>975000</v>
      </c>
      <c r="AX18" s="19">
        <v>20200</v>
      </c>
      <c r="AY18" s="19">
        <v>931100</v>
      </c>
      <c r="AZ18" s="16">
        <v>19600</v>
      </c>
      <c r="BA18" s="21">
        <v>889100</v>
      </c>
      <c r="BB18" s="19">
        <v>19000</v>
      </c>
      <c r="BC18" s="19">
        <v>898900</v>
      </c>
      <c r="BD18" s="16">
        <v>18400</v>
      </c>
      <c r="BE18" s="21">
        <v>835500</v>
      </c>
      <c r="BF18" s="15">
        <v>18000</v>
      </c>
      <c r="BG18" s="15">
        <v>865500</v>
      </c>
      <c r="BH18" s="20">
        <v>17400</v>
      </c>
      <c r="BI18" s="14">
        <v>826500</v>
      </c>
      <c r="BJ18" s="19">
        <v>16900</v>
      </c>
      <c r="BK18" s="19">
        <v>823000</v>
      </c>
      <c r="BL18" s="20">
        <v>16400</v>
      </c>
      <c r="BM18" s="14">
        <v>797600</v>
      </c>
      <c r="BN18" s="15">
        <v>16000</v>
      </c>
      <c r="BO18" s="15">
        <v>746300</v>
      </c>
      <c r="BP18" s="20">
        <v>15600</v>
      </c>
      <c r="BQ18" s="14">
        <v>766000</v>
      </c>
      <c r="BR18" s="20">
        <v>15200</v>
      </c>
      <c r="BS18" s="15">
        <v>766500</v>
      </c>
      <c r="BT18" s="50">
        <v>14800</v>
      </c>
      <c r="BU18" s="50">
        <v>735500</v>
      </c>
      <c r="BV18" s="50">
        <v>14400</v>
      </c>
      <c r="BW18" s="50">
        <v>729200</v>
      </c>
      <c r="BX18" s="50">
        <v>14100</v>
      </c>
      <c r="BY18" s="50">
        <v>684100</v>
      </c>
      <c r="BZ18" s="60">
        <v>13700</v>
      </c>
      <c r="CA18" s="60">
        <v>673000</v>
      </c>
      <c r="CB18" s="64">
        <v>13400</v>
      </c>
      <c r="CC18" s="64">
        <v>674600</v>
      </c>
      <c r="CD18" s="64">
        <v>13100</v>
      </c>
      <c r="CE18" s="64">
        <v>628500</v>
      </c>
    </row>
    <row r="19" spans="1:83" ht="12.75" customHeight="1">
      <c r="A19" s="85"/>
      <c r="B19" s="23" t="s">
        <v>91</v>
      </c>
      <c r="C19" s="16">
        <f t="shared" si="26"/>
        <v>1546.2555066079296</v>
      </c>
      <c r="D19" s="16">
        <f t="shared" si="27"/>
        <v>1666.6666666666667</v>
      </c>
      <c r="E19" s="45">
        <f t="shared" si="28"/>
        <v>1744.3661971830984</v>
      </c>
      <c r="F19" s="45">
        <f t="shared" si="29"/>
        <v>1555.5555555555554</v>
      </c>
      <c r="G19" s="45">
        <f t="shared" si="30"/>
        <v>1562.2857142857142</v>
      </c>
      <c r="H19" s="45">
        <f t="shared" si="31"/>
        <v>1605.2023121387283</v>
      </c>
      <c r="I19" s="45">
        <f t="shared" si="32"/>
        <v>1563.8418079096045</v>
      </c>
      <c r="J19" s="45">
        <f t="shared" si="33"/>
        <v>1513.3689839572194</v>
      </c>
      <c r="K19" s="45">
        <f t="shared" si="8"/>
        <v>1536.2694300518135</v>
      </c>
      <c r="L19" s="45">
        <f t="shared" si="9"/>
        <v>1548.1081081081081</v>
      </c>
      <c r="M19" s="45">
        <f t="shared" si="10"/>
        <v>1480.2197802197802</v>
      </c>
      <c r="N19" s="45">
        <f t="shared" si="11"/>
        <v>1510.8695652173915</v>
      </c>
      <c r="O19" s="45">
        <f t="shared" si="12"/>
        <v>1410.989010989011</v>
      </c>
      <c r="P19" s="46">
        <f t="shared" si="13"/>
        <v>1513.7142857142858</v>
      </c>
      <c r="Q19" s="46">
        <f t="shared" si="14"/>
        <v>1474.3902439024391</v>
      </c>
      <c r="R19" s="46">
        <f t="shared" si="20"/>
        <v>1455.9006211180124</v>
      </c>
      <c r="S19" s="17"/>
      <c r="T19" s="73">
        <f t="shared" si="21"/>
        <v>1444.4444444444446</v>
      </c>
      <c r="U19" s="73">
        <f t="shared" si="22"/>
        <v>1432.2222222222222</v>
      </c>
      <c r="V19" s="73">
        <f t="shared" si="15"/>
        <v>1427.9569892473119</v>
      </c>
      <c r="W19" s="73">
        <f t="shared" si="16"/>
        <v>1432.768361581921</v>
      </c>
      <c r="X19" s="73">
        <f t="shared" si="17"/>
        <v>1413.0434782608695</v>
      </c>
      <c r="Y19" s="73">
        <f t="shared" si="23"/>
        <v>1371.875</v>
      </c>
      <c r="Z19" s="73">
        <f t="shared" si="24"/>
        <v>1389.8809523809523</v>
      </c>
      <c r="AA19" s="73">
        <f t="shared" si="18"/>
        <v>1342.2619047619048</v>
      </c>
      <c r="AB19" s="73">
        <f t="shared" si="19"/>
        <v>1385.207100591716</v>
      </c>
      <c r="AC19" s="73">
        <f t="shared" si="25"/>
        <v>1304.1420118343196</v>
      </c>
      <c r="AD19" s="75"/>
      <c r="AE19" s="92" t="s">
        <v>15</v>
      </c>
      <c r="AF19" s="16">
        <v>22700</v>
      </c>
      <c r="AG19" s="21">
        <v>351000</v>
      </c>
      <c r="AH19" s="19">
        <v>18300</v>
      </c>
      <c r="AI19" s="19">
        <v>305000</v>
      </c>
      <c r="AJ19" s="16">
        <v>14200</v>
      </c>
      <c r="AK19" s="21">
        <v>247700</v>
      </c>
      <c r="AL19" s="19">
        <v>16200</v>
      </c>
      <c r="AM19" s="19">
        <v>252000</v>
      </c>
      <c r="AN19" s="16">
        <v>17500</v>
      </c>
      <c r="AO19" s="21">
        <v>273400</v>
      </c>
      <c r="AP19" s="19">
        <v>17300</v>
      </c>
      <c r="AQ19" s="19">
        <v>277700</v>
      </c>
      <c r="AR19" s="16">
        <v>17700</v>
      </c>
      <c r="AS19" s="21">
        <v>276800</v>
      </c>
      <c r="AT19" s="19">
        <v>18700</v>
      </c>
      <c r="AU19" s="19">
        <v>283000</v>
      </c>
      <c r="AV19" s="16">
        <v>19300</v>
      </c>
      <c r="AW19" s="21">
        <v>296500</v>
      </c>
      <c r="AX19" s="19">
        <v>18500</v>
      </c>
      <c r="AY19" s="19">
        <v>286400</v>
      </c>
      <c r="AZ19" s="16">
        <v>18200</v>
      </c>
      <c r="BA19" s="21">
        <v>269400</v>
      </c>
      <c r="BB19" s="19">
        <v>18400</v>
      </c>
      <c r="BC19" s="19">
        <v>278000</v>
      </c>
      <c r="BD19" s="16">
        <v>18200</v>
      </c>
      <c r="BE19" s="21">
        <v>256800</v>
      </c>
      <c r="BF19" s="15">
        <v>17500</v>
      </c>
      <c r="BG19" s="15">
        <v>264900</v>
      </c>
      <c r="BH19" s="20">
        <v>16400</v>
      </c>
      <c r="BI19" s="14">
        <v>241800</v>
      </c>
      <c r="BJ19" s="19">
        <v>16100</v>
      </c>
      <c r="BK19" s="19">
        <v>234400</v>
      </c>
      <c r="BL19" s="20">
        <v>17100</v>
      </c>
      <c r="BM19" s="14">
        <v>247000</v>
      </c>
      <c r="BN19" s="15">
        <v>18000</v>
      </c>
      <c r="BO19" s="15">
        <v>257800</v>
      </c>
      <c r="BP19" s="20">
        <v>18600</v>
      </c>
      <c r="BQ19" s="14">
        <v>265600</v>
      </c>
      <c r="BR19" s="20">
        <v>17700</v>
      </c>
      <c r="BS19" s="15">
        <v>253600</v>
      </c>
      <c r="BT19" s="50">
        <v>16100</v>
      </c>
      <c r="BU19" s="50">
        <v>227500</v>
      </c>
      <c r="BV19" s="50">
        <v>16000</v>
      </c>
      <c r="BW19" s="50">
        <v>219500</v>
      </c>
      <c r="BX19" s="50">
        <v>16800</v>
      </c>
      <c r="BY19" s="50">
        <v>233500</v>
      </c>
      <c r="BZ19" s="60">
        <v>16800</v>
      </c>
      <c r="CA19" s="60">
        <v>225500</v>
      </c>
      <c r="CB19" s="64">
        <v>16900</v>
      </c>
      <c r="CC19" s="64">
        <v>234100</v>
      </c>
      <c r="CD19" s="64">
        <v>16900</v>
      </c>
      <c r="CE19" s="64">
        <v>220400</v>
      </c>
    </row>
    <row r="20" spans="1:83" ht="12.75" customHeight="1">
      <c r="A20" s="85"/>
      <c r="B20" s="23" t="s">
        <v>92</v>
      </c>
      <c r="C20" s="16">
        <f t="shared" si="26"/>
        <v>535.9788359788361</v>
      </c>
      <c r="D20" s="16">
        <f t="shared" si="27"/>
        <v>498.58156028368796</v>
      </c>
      <c r="E20" s="45">
        <f t="shared" si="28"/>
        <v>586.4864864864865</v>
      </c>
      <c r="F20" s="45">
        <f t="shared" si="29"/>
        <v>617.3076923076923</v>
      </c>
      <c r="G20" s="45">
        <f t="shared" si="30"/>
        <v>680.6550665301945</v>
      </c>
      <c r="H20" s="45">
        <f t="shared" si="31"/>
        <v>693.0379746835443</v>
      </c>
      <c r="I20" s="45">
        <f t="shared" si="32"/>
        <v>674.2671009771987</v>
      </c>
      <c r="J20" s="45">
        <f t="shared" si="33"/>
        <v>683.9779005524862</v>
      </c>
      <c r="K20" s="45">
        <f t="shared" si="8"/>
        <v>683.2579185520362</v>
      </c>
      <c r="L20" s="45">
        <f t="shared" si="9"/>
        <v>681.924882629108</v>
      </c>
      <c r="M20" s="45">
        <f t="shared" si="10"/>
        <v>639.0243902439024</v>
      </c>
      <c r="N20" s="45">
        <f t="shared" si="11"/>
        <v>668.806161745828</v>
      </c>
      <c r="O20" s="45">
        <f t="shared" si="12"/>
        <v>664.4474034620506</v>
      </c>
      <c r="P20" s="46">
        <f t="shared" si="13"/>
        <v>649.5844875346261</v>
      </c>
      <c r="Q20" s="46">
        <f t="shared" si="14"/>
        <v>654.4655929721815</v>
      </c>
      <c r="R20" s="46">
        <f t="shared" si="20"/>
        <v>642.3135464231354</v>
      </c>
      <c r="S20" s="17"/>
      <c r="T20" s="73">
        <f t="shared" si="21"/>
        <v>660.2564102564103</v>
      </c>
      <c r="U20" s="73">
        <f t="shared" si="22"/>
        <v>613.5593220338983</v>
      </c>
      <c r="V20" s="73">
        <f t="shared" si="15"/>
        <v>639.4316163410301</v>
      </c>
      <c r="W20" s="73">
        <f t="shared" si="16"/>
        <v>678.1818181818182</v>
      </c>
      <c r="X20" s="73">
        <f t="shared" si="17"/>
        <v>634.050880626223</v>
      </c>
      <c r="Y20" s="73">
        <f t="shared" si="23"/>
        <v>672.7272727272727</v>
      </c>
      <c r="Z20" s="73">
        <f t="shared" si="24"/>
        <v>603.3402922755741</v>
      </c>
      <c r="AA20" s="73">
        <f t="shared" si="18"/>
        <v>604.6511627906978</v>
      </c>
      <c r="AB20" s="73">
        <f t="shared" si="19"/>
        <v>626.6094420600858</v>
      </c>
      <c r="AC20" s="73">
        <f t="shared" si="25"/>
        <v>607.6233183856502</v>
      </c>
      <c r="AD20" s="75"/>
      <c r="AE20" s="92" t="s">
        <v>16</v>
      </c>
      <c r="AF20" s="16">
        <v>18900</v>
      </c>
      <c r="AG20" s="21">
        <v>101300</v>
      </c>
      <c r="AH20" s="19">
        <v>14100</v>
      </c>
      <c r="AI20" s="19">
        <v>70300</v>
      </c>
      <c r="AJ20" s="16">
        <v>11100</v>
      </c>
      <c r="AK20" s="21">
        <v>65100</v>
      </c>
      <c r="AL20" s="19">
        <v>10400</v>
      </c>
      <c r="AM20" s="19">
        <v>64200</v>
      </c>
      <c r="AN20" s="16">
        <v>9770</v>
      </c>
      <c r="AO20" s="21">
        <v>66500</v>
      </c>
      <c r="AP20" s="19">
        <v>9480</v>
      </c>
      <c r="AQ20" s="19">
        <v>65700</v>
      </c>
      <c r="AR20" s="16">
        <v>9210</v>
      </c>
      <c r="AS20" s="21">
        <v>62100</v>
      </c>
      <c r="AT20" s="19">
        <v>9050</v>
      </c>
      <c r="AU20" s="19">
        <v>61900</v>
      </c>
      <c r="AV20" s="16">
        <v>8840</v>
      </c>
      <c r="AW20" s="21">
        <v>60400</v>
      </c>
      <c r="AX20" s="19">
        <v>8520</v>
      </c>
      <c r="AY20" s="19">
        <v>58100</v>
      </c>
      <c r="AZ20" s="16">
        <v>8200</v>
      </c>
      <c r="BA20" s="21">
        <v>52400</v>
      </c>
      <c r="BB20" s="19">
        <v>7790</v>
      </c>
      <c r="BC20" s="19">
        <v>52100</v>
      </c>
      <c r="BD20" s="16">
        <v>7510</v>
      </c>
      <c r="BE20" s="21">
        <v>49900</v>
      </c>
      <c r="BF20" s="15">
        <v>7220</v>
      </c>
      <c r="BG20" s="15">
        <v>46900</v>
      </c>
      <c r="BH20" s="20">
        <v>6830</v>
      </c>
      <c r="BI20" s="14">
        <v>44700</v>
      </c>
      <c r="BJ20" s="19">
        <v>6570</v>
      </c>
      <c r="BK20" s="19">
        <v>42200</v>
      </c>
      <c r="BL20" s="20">
        <v>6240</v>
      </c>
      <c r="BM20" s="14">
        <v>41200</v>
      </c>
      <c r="BN20" s="15">
        <v>5900</v>
      </c>
      <c r="BO20" s="15">
        <v>36200</v>
      </c>
      <c r="BP20" s="20">
        <v>5630</v>
      </c>
      <c r="BQ20" s="14">
        <v>36000</v>
      </c>
      <c r="BR20" s="20">
        <v>5500</v>
      </c>
      <c r="BS20" s="15">
        <v>37300</v>
      </c>
      <c r="BT20" s="50">
        <v>5110</v>
      </c>
      <c r="BU20" s="50">
        <v>32400</v>
      </c>
      <c r="BV20" s="50">
        <v>4950</v>
      </c>
      <c r="BW20" s="50">
        <v>33300</v>
      </c>
      <c r="BX20" s="50">
        <v>4790</v>
      </c>
      <c r="BY20" s="50">
        <v>28900</v>
      </c>
      <c r="BZ20" s="60">
        <v>4730</v>
      </c>
      <c r="CA20" s="60">
        <v>28600</v>
      </c>
      <c r="CB20" s="64">
        <v>4660</v>
      </c>
      <c r="CC20" s="64">
        <v>29200</v>
      </c>
      <c r="CD20" s="64">
        <v>4460</v>
      </c>
      <c r="CE20" s="64">
        <v>27100</v>
      </c>
    </row>
    <row r="21" spans="1:83" ht="12.75" customHeight="1">
      <c r="A21" s="85"/>
      <c r="B21" s="23" t="s">
        <v>93</v>
      </c>
      <c r="C21" s="16">
        <f t="shared" si="26"/>
        <v>917.5572519083969</v>
      </c>
      <c r="D21" s="16">
        <f t="shared" si="27"/>
        <v>983.974358974359</v>
      </c>
      <c r="E21" s="45">
        <f t="shared" si="28"/>
        <v>912.9629629629629</v>
      </c>
      <c r="F21" s="45">
        <f t="shared" si="29"/>
        <v>839.7163120567377</v>
      </c>
      <c r="G21" s="45">
        <f t="shared" si="30"/>
        <v>807.6923076923077</v>
      </c>
      <c r="H21" s="45">
        <f t="shared" si="31"/>
        <v>811.4285714285714</v>
      </c>
      <c r="I21" s="45">
        <f t="shared" si="32"/>
        <v>789.1156462585034</v>
      </c>
      <c r="J21" s="45">
        <f t="shared" si="33"/>
        <v>725.6944444444445</v>
      </c>
      <c r="K21" s="45">
        <f t="shared" si="8"/>
        <v>737.5886524822695</v>
      </c>
      <c r="L21" s="45">
        <f t="shared" si="9"/>
        <v>733.5714285714286</v>
      </c>
      <c r="M21" s="45">
        <f t="shared" si="10"/>
        <v>708.5714285714286</v>
      </c>
      <c r="N21" s="45">
        <f t="shared" si="11"/>
        <v>712.8571428571429</v>
      </c>
      <c r="O21" s="45">
        <f t="shared" si="12"/>
        <v>608.955223880597</v>
      </c>
      <c r="P21" s="46">
        <f t="shared" si="13"/>
        <v>652.7131782945737</v>
      </c>
      <c r="Q21" s="46">
        <f t="shared" si="14"/>
        <v>617.96875</v>
      </c>
      <c r="R21" s="46">
        <f t="shared" si="20"/>
        <v>633.3333333333333</v>
      </c>
      <c r="S21" s="17"/>
      <c r="T21" s="73">
        <f t="shared" si="21"/>
        <v>623.4375</v>
      </c>
      <c r="U21" s="73">
        <f t="shared" si="22"/>
        <v>609.3023255813953</v>
      </c>
      <c r="V21" s="73">
        <f t="shared" si="15"/>
        <v>632.2834645669292</v>
      </c>
      <c r="W21" s="73">
        <f t="shared" si="16"/>
        <v>636.220472440945</v>
      </c>
      <c r="X21" s="73">
        <f t="shared" si="17"/>
        <v>625</v>
      </c>
      <c r="Y21" s="73">
        <f t="shared" si="23"/>
        <v>611.3821138211382</v>
      </c>
      <c r="Z21" s="73">
        <f t="shared" si="24"/>
        <v>600</v>
      </c>
      <c r="AA21" s="73">
        <f t="shared" si="18"/>
        <v>559.5419847328244</v>
      </c>
      <c r="AB21" s="73">
        <f t="shared" si="19"/>
        <v>593.0769230769231</v>
      </c>
      <c r="AC21" s="73">
        <f t="shared" si="25"/>
        <v>550.3875968992248</v>
      </c>
      <c r="AD21" s="75"/>
      <c r="AE21" s="92" t="s">
        <v>17</v>
      </c>
      <c r="AF21" s="16">
        <v>6550</v>
      </c>
      <c r="AG21" s="21">
        <v>60100</v>
      </c>
      <c r="AH21" s="19">
        <v>9360</v>
      </c>
      <c r="AI21" s="19">
        <v>92100</v>
      </c>
      <c r="AJ21" s="16">
        <v>10800</v>
      </c>
      <c r="AK21" s="21">
        <v>98600</v>
      </c>
      <c r="AL21" s="19">
        <v>14100</v>
      </c>
      <c r="AM21" s="19">
        <v>118400</v>
      </c>
      <c r="AN21" s="16">
        <v>14300</v>
      </c>
      <c r="AO21" s="21">
        <v>115500</v>
      </c>
      <c r="AP21" s="19">
        <v>14000</v>
      </c>
      <c r="AQ21" s="19">
        <v>113600</v>
      </c>
      <c r="AR21" s="16">
        <v>14700</v>
      </c>
      <c r="AS21" s="21">
        <v>116000</v>
      </c>
      <c r="AT21" s="19">
        <v>14400</v>
      </c>
      <c r="AU21" s="19">
        <v>104500</v>
      </c>
      <c r="AV21" s="16">
        <v>14100</v>
      </c>
      <c r="AW21" s="21">
        <v>104000</v>
      </c>
      <c r="AX21" s="19">
        <v>14000</v>
      </c>
      <c r="AY21" s="19">
        <v>102700</v>
      </c>
      <c r="AZ21" s="16">
        <v>14000</v>
      </c>
      <c r="BA21" s="21">
        <v>99200</v>
      </c>
      <c r="BB21" s="19">
        <v>14000</v>
      </c>
      <c r="BC21" s="19">
        <v>99800</v>
      </c>
      <c r="BD21" s="16">
        <v>13400</v>
      </c>
      <c r="BE21" s="21">
        <v>81600</v>
      </c>
      <c r="BF21" s="15">
        <v>12900</v>
      </c>
      <c r="BG21" s="15">
        <v>84200</v>
      </c>
      <c r="BH21" s="20">
        <v>12800</v>
      </c>
      <c r="BI21" s="14">
        <v>79100</v>
      </c>
      <c r="BJ21" s="19">
        <v>12900</v>
      </c>
      <c r="BK21" s="19">
        <v>81700</v>
      </c>
      <c r="BL21" s="20">
        <v>12800</v>
      </c>
      <c r="BM21" s="14">
        <v>79800</v>
      </c>
      <c r="BN21" s="15">
        <v>12900</v>
      </c>
      <c r="BO21" s="15">
        <v>78600</v>
      </c>
      <c r="BP21" s="20">
        <v>12700</v>
      </c>
      <c r="BQ21" s="14">
        <v>80300</v>
      </c>
      <c r="BR21" s="20">
        <v>12700</v>
      </c>
      <c r="BS21" s="15">
        <v>80800</v>
      </c>
      <c r="BT21" s="50">
        <v>12400</v>
      </c>
      <c r="BU21" s="50">
        <v>77500</v>
      </c>
      <c r="BV21" s="50">
        <v>12300</v>
      </c>
      <c r="BW21" s="50">
        <v>75200</v>
      </c>
      <c r="BX21" s="50">
        <v>12800</v>
      </c>
      <c r="BY21" s="50">
        <v>76800</v>
      </c>
      <c r="BZ21" s="60">
        <v>13100</v>
      </c>
      <c r="CA21" s="60">
        <v>73300</v>
      </c>
      <c r="CB21" s="64">
        <v>13000</v>
      </c>
      <c r="CC21" s="64">
        <v>77100</v>
      </c>
      <c r="CD21" s="64">
        <v>12900</v>
      </c>
      <c r="CE21" s="64">
        <v>71000</v>
      </c>
    </row>
    <row r="22" spans="1:83" ht="12.75" customHeight="1">
      <c r="A22" s="85"/>
      <c r="B22" s="23" t="s">
        <v>94</v>
      </c>
      <c r="C22" s="16">
        <f t="shared" si="26"/>
        <v>654.7826086956522</v>
      </c>
      <c r="D22" s="16">
        <f t="shared" si="27"/>
        <v>700</v>
      </c>
      <c r="E22" s="45">
        <f t="shared" si="28"/>
        <v>782.1428571428571</v>
      </c>
      <c r="F22" s="45">
        <f t="shared" si="29"/>
        <v>785</v>
      </c>
      <c r="G22" s="45">
        <f t="shared" si="30"/>
        <v>789.0756302521008</v>
      </c>
      <c r="H22" s="45">
        <f t="shared" si="31"/>
        <v>834.453781512605</v>
      </c>
      <c r="I22" s="45">
        <f t="shared" si="32"/>
        <v>811.4754098360656</v>
      </c>
      <c r="J22" s="45">
        <f t="shared" si="33"/>
        <v>768.595041322314</v>
      </c>
      <c r="K22" s="45">
        <f t="shared" si="8"/>
        <v>800.8403361344538</v>
      </c>
      <c r="L22" s="45">
        <f t="shared" si="9"/>
        <v>765.2542372881355</v>
      </c>
      <c r="M22" s="45">
        <f t="shared" si="10"/>
        <v>729.2035398230089</v>
      </c>
      <c r="N22" s="45">
        <f t="shared" si="11"/>
        <v>766.9724770642202</v>
      </c>
      <c r="O22" s="45">
        <f t="shared" si="12"/>
        <v>712.3809523809524</v>
      </c>
      <c r="P22" s="46">
        <f t="shared" si="13"/>
        <v>736.2745098039215</v>
      </c>
      <c r="Q22" s="46">
        <f t="shared" si="14"/>
        <v>761.9047619047619</v>
      </c>
      <c r="R22" s="46">
        <f t="shared" si="20"/>
        <v>775.1540041067763</v>
      </c>
      <c r="S22" s="17"/>
      <c r="T22" s="73">
        <f t="shared" si="21"/>
        <v>763.6363636363636</v>
      </c>
      <c r="U22" s="73">
        <f t="shared" si="22"/>
        <v>723.7991266375545</v>
      </c>
      <c r="V22" s="73">
        <f t="shared" si="15"/>
        <v>695.8473625140292</v>
      </c>
      <c r="W22" s="73">
        <f t="shared" si="16"/>
        <v>735.3279631760645</v>
      </c>
      <c r="X22" s="73">
        <f t="shared" si="17"/>
        <v>738.7173396674584</v>
      </c>
      <c r="Y22" s="73">
        <f t="shared" si="23"/>
        <v>727.3853779429987</v>
      </c>
      <c r="Z22" s="73">
        <f t="shared" si="24"/>
        <v>716.9811320754717</v>
      </c>
      <c r="AA22" s="73">
        <f t="shared" si="18"/>
        <v>690.6005221932115</v>
      </c>
      <c r="AB22" s="73">
        <f t="shared" si="19"/>
        <v>706.989247311828</v>
      </c>
      <c r="AC22" s="73">
        <f t="shared" si="25"/>
        <v>677.2853185595568</v>
      </c>
      <c r="AD22" s="75"/>
      <c r="AE22" s="92" t="s">
        <v>18</v>
      </c>
      <c r="AF22" s="16">
        <v>11500</v>
      </c>
      <c r="AG22" s="21">
        <v>75300</v>
      </c>
      <c r="AH22" s="19">
        <v>11900</v>
      </c>
      <c r="AI22" s="19">
        <v>83300</v>
      </c>
      <c r="AJ22" s="16">
        <v>11200</v>
      </c>
      <c r="AK22" s="21">
        <v>87600</v>
      </c>
      <c r="AL22" s="19">
        <v>12000</v>
      </c>
      <c r="AM22" s="19">
        <v>94200</v>
      </c>
      <c r="AN22" s="16">
        <v>11900</v>
      </c>
      <c r="AO22" s="21">
        <v>93900</v>
      </c>
      <c r="AP22" s="19">
        <v>11900</v>
      </c>
      <c r="AQ22" s="19">
        <v>99300</v>
      </c>
      <c r="AR22" s="16">
        <v>12200</v>
      </c>
      <c r="AS22" s="21">
        <v>99000</v>
      </c>
      <c r="AT22" s="19">
        <v>12100</v>
      </c>
      <c r="AU22" s="19">
        <v>93000</v>
      </c>
      <c r="AV22" s="16">
        <v>11900</v>
      </c>
      <c r="AW22" s="21">
        <v>95300</v>
      </c>
      <c r="AX22" s="19">
        <v>11800</v>
      </c>
      <c r="AY22" s="19">
        <v>90300</v>
      </c>
      <c r="AZ22" s="16">
        <v>11300</v>
      </c>
      <c r="BA22" s="21">
        <v>82400</v>
      </c>
      <c r="BB22" s="19">
        <v>10900</v>
      </c>
      <c r="BC22" s="19">
        <v>83600</v>
      </c>
      <c r="BD22" s="16">
        <v>10500</v>
      </c>
      <c r="BE22" s="21">
        <v>74800</v>
      </c>
      <c r="BF22" s="15">
        <v>10200</v>
      </c>
      <c r="BG22" s="15">
        <v>75100</v>
      </c>
      <c r="BH22" s="20">
        <v>9870</v>
      </c>
      <c r="BI22" s="14">
        <v>75200</v>
      </c>
      <c r="BJ22" s="19">
        <v>9740</v>
      </c>
      <c r="BK22" s="19">
        <v>75500</v>
      </c>
      <c r="BL22" s="20">
        <v>9350</v>
      </c>
      <c r="BM22" s="14">
        <v>71400</v>
      </c>
      <c r="BN22" s="15">
        <v>9160</v>
      </c>
      <c r="BO22" s="15">
        <v>66300</v>
      </c>
      <c r="BP22" s="20">
        <v>8910</v>
      </c>
      <c r="BQ22" s="14">
        <v>62000</v>
      </c>
      <c r="BR22" s="20">
        <v>8690</v>
      </c>
      <c r="BS22" s="15">
        <v>63900</v>
      </c>
      <c r="BT22" s="50">
        <v>8420</v>
      </c>
      <c r="BU22" s="50">
        <v>62200</v>
      </c>
      <c r="BV22" s="50">
        <v>8070</v>
      </c>
      <c r="BW22" s="50">
        <v>58700</v>
      </c>
      <c r="BX22" s="50">
        <v>7950</v>
      </c>
      <c r="BY22" s="50">
        <v>57000</v>
      </c>
      <c r="BZ22" s="60">
        <v>7660</v>
      </c>
      <c r="CA22" s="60">
        <v>52900</v>
      </c>
      <c r="CB22" s="64">
        <v>7440</v>
      </c>
      <c r="CC22" s="64">
        <v>52600</v>
      </c>
      <c r="CD22" s="64">
        <v>7220</v>
      </c>
      <c r="CE22" s="64">
        <v>48900</v>
      </c>
    </row>
    <row r="23" spans="1:83" ht="12.75" customHeight="1">
      <c r="A23" s="85"/>
      <c r="B23" s="23" t="s">
        <v>95</v>
      </c>
      <c r="C23" s="16">
        <f t="shared" si="26"/>
        <v>1009.2664092664093</v>
      </c>
      <c r="D23" s="16">
        <f t="shared" si="27"/>
        <v>1108.4249084249084</v>
      </c>
      <c r="E23" s="45">
        <f t="shared" si="28"/>
        <v>1105.4744525547444</v>
      </c>
      <c r="F23" s="45">
        <f t="shared" si="29"/>
        <v>1025.9868421052631</v>
      </c>
      <c r="G23" s="45">
        <f t="shared" si="30"/>
        <v>987.9120879120879</v>
      </c>
      <c r="H23" s="45">
        <f t="shared" si="31"/>
        <v>1047.6964769647698</v>
      </c>
      <c r="I23" s="45">
        <f t="shared" si="32"/>
        <v>1023.5443037974683</v>
      </c>
      <c r="J23" s="45">
        <f t="shared" si="33"/>
        <v>976.0814249363868</v>
      </c>
      <c r="K23" s="45">
        <f t="shared" si="8"/>
        <v>983.7150127226463</v>
      </c>
      <c r="L23" s="45">
        <f t="shared" si="9"/>
        <v>1042.0918367346937</v>
      </c>
      <c r="M23" s="45">
        <f t="shared" si="10"/>
        <v>1007.161125319693</v>
      </c>
      <c r="N23" s="45">
        <f t="shared" si="11"/>
        <v>998.4084880636605</v>
      </c>
      <c r="O23" s="45">
        <f t="shared" si="12"/>
        <v>918.4986595174263</v>
      </c>
      <c r="P23" s="46">
        <f t="shared" si="13"/>
        <v>1025</v>
      </c>
      <c r="Q23" s="46">
        <f t="shared" si="14"/>
        <v>959.7597597597598</v>
      </c>
      <c r="R23" s="46">
        <f t="shared" si="20"/>
        <v>925.5663430420713</v>
      </c>
      <c r="S23" s="17"/>
      <c r="T23" s="73">
        <f t="shared" si="21"/>
        <v>955.6962025316456</v>
      </c>
      <c r="U23" s="73">
        <f t="shared" si="22"/>
        <v>915.0641025641025</v>
      </c>
      <c r="V23" s="73">
        <f t="shared" si="15"/>
        <v>968.421052631579</v>
      </c>
      <c r="W23" s="73">
        <f t="shared" si="16"/>
        <v>990.4109589041096</v>
      </c>
      <c r="X23" s="73">
        <f t="shared" si="17"/>
        <v>954.8951048951049</v>
      </c>
      <c r="Y23" s="73">
        <f t="shared" si="23"/>
        <v>982.6855123674911</v>
      </c>
      <c r="Z23" s="73">
        <f t="shared" si="24"/>
        <v>966.0649819494586</v>
      </c>
      <c r="AA23" s="73">
        <f t="shared" si="18"/>
        <v>987.360594795539</v>
      </c>
      <c r="AB23" s="73">
        <f t="shared" si="19"/>
        <v>969.1119691119691</v>
      </c>
      <c r="AC23" s="73">
        <f t="shared" si="25"/>
        <v>911.0236220472441</v>
      </c>
      <c r="AD23" s="75"/>
      <c r="AE23" s="92" t="s">
        <v>19</v>
      </c>
      <c r="AF23" s="16">
        <v>25900</v>
      </c>
      <c r="AG23" s="21">
        <v>261400</v>
      </c>
      <c r="AH23" s="19">
        <v>27300</v>
      </c>
      <c r="AI23" s="19">
        <v>302600</v>
      </c>
      <c r="AJ23" s="16">
        <v>27400</v>
      </c>
      <c r="AK23" s="21">
        <v>302900</v>
      </c>
      <c r="AL23" s="19">
        <v>30400</v>
      </c>
      <c r="AM23" s="19">
        <v>311900</v>
      </c>
      <c r="AN23" s="16">
        <v>36400</v>
      </c>
      <c r="AO23" s="21">
        <v>359600</v>
      </c>
      <c r="AP23" s="19">
        <v>36900</v>
      </c>
      <c r="AQ23" s="19">
        <v>386600</v>
      </c>
      <c r="AR23" s="16">
        <v>39500</v>
      </c>
      <c r="AS23" s="21">
        <v>404300</v>
      </c>
      <c r="AT23" s="19">
        <v>39300</v>
      </c>
      <c r="AU23" s="19">
        <v>383600</v>
      </c>
      <c r="AV23" s="16">
        <v>39300</v>
      </c>
      <c r="AW23" s="21">
        <v>386600</v>
      </c>
      <c r="AX23" s="19">
        <v>39200</v>
      </c>
      <c r="AY23" s="19">
        <v>408500</v>
      </c>
      <c r="AZ23" s="16">
        <v>39100</v>
      </c>
      <c r="BA23" s="21">
        <v>393800</v>
      </c>
      <c r="BB23" s="19">
        <v>37700</v>
      </c>
      <c r="BC23" s="19">
        <v>376400</v>
      </c>
      <c r="BD23" s="16">
        <v>37300</v>
      </c>
      <c r="BE23" s="21">
        <v>342600</v>
      </c>
      <c r="BF23" s="15">
        <v>36000</v>
      </c>
      <c r="BG23" s="15">
        <v>369000</v>
      </c>
      <c r="BH23" s="20">
        <v>33300</v>
      </c>
      <c r="BI23" s="14">
        <v>319600</v>
      </c>
      <c r="BJ23" s="19">
        <v>30900</v>
      </c>
      <c r="BK23" s="19">
        <v>286000</v>
      </c>
      <c r="BL23" s="20">
        <v>31600</v>
      </c>
      <c r="BM23" s="14">
        <v>302000</v>
      </c>
      <c r="BN23" s="15">
        <v>31200</v>
      </c>
      <c r="BO23" s="15">
        <v>285500</v>
      </c>
      <c r="BP23" s="20">
        <v>30400</v>
      </c>
      <c r="BQ23" s="14">
        <v>294400</v>
      </c>
      <c r="BR23" s="20">
        <v>29200</v>
      </c>
      <c r="BS23" s="15">
        <v>289200</v>
      </c>
      <c r="BT23" s="50">
        <v>28600</v>
      </c>
      <c r="BU23" s="50">
        <v>273100</v>
      </c>
      <c r="BV23" s="50">
        <v>28300</v>
      </c>
      <c r="BW23" s="50">
        <v>278100</v>
      </c>
      <c r="BX23" s="50">
        <v>27700</v>
      </c>
      <c r="BY23" s="50">
        <v>267600</v>
      </c>
      <c r="BZ23" s="60">
        <v>26900</v>
      </c>
      <c r="CA23" s="60">
        <v>265600</v>
      </c>
      <c r="CB23" s="64">
        <v>25900</v>
      </c>
      <c r="CC23" s="64">
        <v>251000</v>
      </c>
      <c r="CD23" s="64">
        <v>25400</v>
      </c>
      <c r="CE23" s="64">
        <v>231400</v>
      </c>
    </row>
    <row r="24" spans="1:83" ht="12.75" customHeight="1">
      <c r="A24" s="86"/>
      <c r="B24" s="56" t="s">
        <v>96</v>
      </c>
      <c r="C24" s="25">
        <f t="shared" si="26"/>
        <v>1919.7080291970804</v>
      </c>
      <c r="D24" s="25">
        <f t="shared" si="27"/>
        <v>2758.099352051836</v>
      </c>
      <c r="E24" s="48">
        <f t="shared" si="28"/>
        <v>3446.0093896713615</v>
      </c>
      <c r="F24" s="48">
        <f t="shared" si="29"/>
        <v>3412.2621564482033</v>
      </c>
      <c r="G24" s="48">
        <f t="shared" si="30"/>
        <v>3635.593220338983</v>
      </c>
      <c r="H24" s="48">
        <f t="shared" si="31"/>
        <v>3766.9491525423728</v>
      </c>
      <c r="I24" s="48">
        <f t="shared" si="32"/>
        <v>3687.3661670235547</v>
      </c>
      <c r="J24" s="48">
        <f t="shared" si="33"/>
        <v>3617.834394904459</v>
      </c>
      <c r="K24" s="48">
        <f t="shared" si="8"/>
        <v>3823.899371069182</v>
      </c>
      <c r="L24" s="48">
        <f t="shared" si="9"/>
        <v>3740.1746724890827</v>
      </c>
      <c r="M24" s="48">
        <f t="shared" si="10"/>
        <v>3483.2214765100675</v>
      </c>
      <c r="N24" s="48">
        <f t="shared" si="11"/>
        <v>3733.183856502242</v>
      </c>
      <c r="O24" s="48">
        <f t="shared" si="12"/>
        <v>3580.2752293577987</v>
      </c>
      <c r="P24" s="49">
        <f t="shared" si="13"/>
        <v>3771.1670480549196</v>
      </c>
      <c r="Q24" s="49">
        <f t="shared" si="14"/>
        <v>3883.0275229357803</v>
      </c>
      <c r="R24" s="49">
        <f t="shared" si="20"/>
        <v>3903.755868544601</v>
      </c>
      <c r="S24" s="17"/>
      <c r="T24" s="74">
        <f t="shared" si="21"/>
        <v>3976.4150943396226</v>
      </c>
      <c r="U24" s="74">
        <f t="shared" si="22"/>
        <v>3800.4750593824224</v>
      </c>
      <c r="V24" s="74">
        <f t="shared" si="15"/>
        <v>3959.2326139088727</v>
      </c>
      <c r="W24" s="74">
        <f t="shared" si="16"/>
        <v>4170.316301703163</v>
      </c>
      <c r="X24" s="74">
        <f t="shared" si="17"/>
        <v>4025.252525252525</v>
      </c>
      <c r="Y24" s="74">
        <f t="shared" si="23"/>
        <v>4170.984455958549</v>
      </c>
      <c r="Z24" s="74">
        <f t="shared" si="24"/>
        <v>4029.255319148936</v>
      </c>
      <c r="AA24" s="74">
        <f t="shared" si="18"/>
        <v>4168.478260869566</v>
      </c>
      <c r="AB24" s="74">
        <f t="shared" si="19"/>
        <v>4248.618784530387</v>
      </c>
      <c r="AC24" s="73">
        <f t="shared" si="25"/>
        <v>4146.892655367232</v>
      </c>
      <c r="AD24" s="75"/>
      <c r="AE24" s="92" t="s">
        <v>20</v>
      </c>
      <c r="AF24" s="25">
        <v>2740</v>
      </c>
      <c r="AG24" s="31">
        <v>52600</v>
      </c>
      <c r="AH24" s="32">
        <v>4630</v>
      </c>
      <c r="AI24" s="32">
        <v>127700</v>
      </c>
      <c r="AJ24" s="25">
        <v>4260</v>
      </c>
      <c r="AK24" s="31">
        <v>146800</v>
      </c>
      <c r="AL24" s="32">
        <v>4730</v>
      </c>
      <c r="AM24" s="32">
        <v>161400</v>
      </c>
      <c r="AN24" s="25">
        <v>4720</v>
      </c>
      <c r="AO24" s="31">
        <v>171600</v>
      </c>
      <c r="AP24" s="32">
        <v>4720</v>
      </c>
      <c r="AQ24" s="32">
        <v>177800</v>
      </c>
      <c r="AR24" s="25">
        <v>4670</v>
      </c>
      <c r="AS24" s="31">
        <v>172200</v>
      </c>
      <c r="AT24" s="32">
        <v>4710</v>
      </c>
      <c r="AU24" s="32">
        <v>170400</v>
      </c>
      <c r="AV24" s="25">
        <v>4770</v>
      </c>
      <c r="AW24" s="31">
        <v>182400</v>
      </c>
      <c r="AX24" s="32">
        <v>4580</v>
      </c>
      <c r="AY24" s="32">
        <v>171300</v>
      </c>
      <c r="AZ24" s="25">
        <v>4470</v>
      </c>
      <c r="BA24" s="31">
        <v>155700</v>
      </c>
      <c r="BB24" s="32">
        <v>4460</v>
      </c>
      <c r="BC24" s="32">
        <v>166500</v>
      </c>
      <c r="BD24" s="25">
        <v>4360</v>
      </c>
      <c r="BE24" s="31">
        <v>156100</v>
      </c>
      <c r="BF24" s="33">
        <v>4370</v>
      </c>
      <c r="BG24" s="33">
        <v>164800</v>
      </c>
      <c r="BH24" s="34">
        <v>4360</v>
      </c>
      <c r="BI24" s="35">
        <v>169300</v>
      </c>
      <c r="BJ24" s="32">
        <v>4260</v>
      </c>
      <c r="BK24" s="32">
        <v>166300</v>
      </c>
      <c r="BL24" s="34">
        <v>4240</v>
      </c>
      <c r="BM24" s="35">
        <v>168600</v>
      </c>
      <c r="BN24" s="33">
        <v>4210</v>
      </c>
      <c r="BO24" s="33">
        <v>160000</v>
      </c>
      <c r="BP24" s="34">
        <v>4170</v>
      </c>
      <c r="BQ24" s="35">
        <v>165100</v>
      </c>
      <c r="BR24" s="20">
        <v>4110</v>
      </c>
      <c r="BS24" s="15">
        <v>171400</v>
      </c>
      <c r="BT24" s="50">
        <v>3960</v>
      </c>
      <c r="BU24" s="50">
        <v>159400</v>
      </c>
      <c r="BV24" s="50">
        <v>3860</v>
      </c>
      <c r="BW24" s="50">
        <v>161000</v>
      </c>
      <c r="BX24" s="50">
        <v>3760</v>
      </c>
      <c r="BY24" s="50">
        <v>151500</v>
      </c>
      <c r="BZ24" s="60">
        <v>3680</v>
      </c>
      <c r="CA24" s="60">
        <v>153400</v>
      </c>
      <c r="CB24" s="64">
        <v>3620</v>
      </c>
      <c r="CC24" s="64">
        <v>153800</v>
      </c>
      <c r="CD24" s="64">
        <v>3540</v>
      </c>
      <c r="CE24" s="64">
        <v>146800</v>
      </c>
    </row>
    <row r="25" spans="1:83" ht="12.75" customHeight="1">
      <c r="A25" s="87" t="s">
        <v>73</v>
      </c>
      <c r="B25" s="23" t="s">
        <v>97</v>
      </c>
      <c r="C25" s="16">
        <f t="shared" si="26"/>
        <v>786.4583333333333</v>
      </c>
      <c r="D25" s="16">
        <f t="shared" si="27"/>
        <v>1039.0625</v>
      </c>
      <c r="E25" s="45">
        <f t="shared" si="28"/>
        <v>1385.7142857142858</v>
      </c>
      <c r="F25" s="45">
        <f t="shared" si="29"/>
        <v>1624.3697478991596</v>
      </c>
      <c r="G25" s="45">
        <f t="shared" si="30"/>
        <v>1779.0909090909092</v>
      </c>
      <c r="H25" s="45">
        <f t="shared" si="31"/>
        <v>1856.4814814814813</v>
      </c>
      <c r="I25" s="45">
        <f t="shared" si="32"/>
        <v>1983.0188679245282</v>
      </c>
      <c r="J25" s="45">
        <f t="shared" si="33"/>
        <v>2089.5238095238096</v>
      </c>
      <c r="K25" s="45">
        <f t="shared" si="8"/>
        <v>2092.233009708738</v>
      </c>
      <c r="L25" s="45">
        <f t="shared" si="9"/>
        <v>2128.4313725490197</v>
      </c>
      <c r="M25" s="45">
        <f t="shared" si="10"/>
        <v>2169.888097660224</v>
      </c>
      <c r="N25" s="45">
        <f t="shared" si="11"/>
        <v>2231.0160427807486</v>
      </c>
      <c r="O25" s="45">
        <f t="shared" si="12"/>
        <v>2304.4444444444443</v>
      </c>
      <c r="P25" s="46">
        <f t="shared" si="13"/>
        <v>2297.32868757259</v>
      </c>
      <c r="Q25" s="46">
        <f t="shared" si="14"/>
        <v>2423.5860409145607</v>
      </c>
      <c r="R25" s="46">
        <f t="shared" si="20"/>
        <v>2585.0931677018634</v>
      </c>
      <c r="S25" s="17"/>
      <c r="T25" s="73">
        <f t="shared" si="21"/>
        <v>2564.102564102564</v>
      </c>
      <c r="U25" s="73">
        <f t="shared" si="22"/>
        <v>2369.109947643979</v>
      </c>
      <c r="V25" s="72">
        <f t="shared" si="15"/>
        <v>2693.633952254642</v>
      </c>
      <c r="W25" s="72">
        <f t="shared" si="16"/>
        <v>2755.7046979865772</v>
      </c>
      <c r="X25" s="73">
        <f t="shared" si="17"/>
        <v>2808.8829071332434</v>
      </c>
      <c r="Y25" s="73">
        <f t="shared" si="23"/>
        <v>2860.054347826087</v>
      </c>
      <c r="Z25" s="73">
        <f t="shared" si="24"/>
        <v>2802.486187845304</v>
      </c>
      <c r="AA25" s="72">
        <f t="shared" si="18"/>
        <v>2831.4285714285716</v>
      </c>
      <c r="AB25" s="72">
        <f t="shared" si="19"/>
        <v>2851.7441860465115</v>
      </c>
      <c r="AC25" s="72">
        <f t="shared" si="25"/>
        <v>2808.541973490427</v>
      </c>
      <c r="AD25" s="75"/>
      <c r="AE25" s="92" t="s">
        <v>21</v>
      </c>
      <c r="AF25" s="16">
        <v>9600</v>
      </c>
      <c r="AG25" s="21">
        <v>75500</v>
      </c>
      <c r="AH25" s="19">
        <v>12800</v>
      </c>
      <c r="AI25" s="19">
        <v>133000</v>
      </c>
      <c r="AJ25" s="16">
        <v>11900</v>
      </c>
      <c r="AK25" s="21">
        <v>164900</v>
      </c>
      <c r="AL25" s="19">
        <v>11900</v>
      </c>
      <c r="AM25" s="19">
        <v>193300</v>
      </c>
      <c r="AN25" s="16">
        <v>11000</v>
      </c>
      <c r="AO25" s="21">
        <v>195700</v>
      </c>
      <c r="AP25" s="19">
        <v>10800</v>
      </c>
      <c r="AQ25" s="19">
        <v>200500</v>
      </c>
      <c r="AR25" s="16">
        <v>10600</v>
      </c>
      <c r="AS25" s="21">
        <v>210200</v>
      </c>
      <c r="AT25" s="19">
        <v>10500</v>
      </c>
      <c r="AU25" s="19">
        <v>219400</v>
      </c>
      <c r="AV25" s="16">
        <v>10300</v>
      </c>
      <c r="AW25" s="21">
        <v>215500</v>
      </c>
      <c r="AX25" s="19">
        <v>10200</v>
      </c>
      <c r="AY25" s="19">
        <v>217100</v>
      </c>
      <c r="AZ25" s="16">
        <v>9830</v>
      </c>
      <c r="BA25" s="21">
        <v>213300</v>
      </c>
      <c r="BB25" s="19">
        <v>9350</v>
      </c>
      <c r="BC25" s="19">
        <v>208600</v>
      </c>
      <c r="BD25" s="16">
        <v>9000</v>
      </c>
      <c r="BE25" s="21">
        <v>207400</v>
      </c>
      <c r="BF25" s="15">
        <v>8610</v>
      </c>
      <c r="BG25" s="15">
        <v>197800</v>
      </c>
      <c r="BH25" s="20">
        <v>8310</v>
      </c>
      <c r="BI25" s="14">
        <v>201400</v>
      </c>
      <c r="BJ25" s="19">
        <v>8050</v>
      </c>
      <c r="BK25" s="19">
        <v>208100</v>
      </c>
      <c r="BL25" s="20">
        <v>7800</v>
      </c>
      <c r="BM25" s="14">
        <v>200000</v>
      </c>
      <c r="BN25" s="15">
        <v>7640</v>
      </c>
      <c r="BO25" s="15">
        <v>181000</v>
      </c>
      <c r="BP25" s="20">
        <v>7540</v>
      </c>
      <c r="BQ25" s="14">
        <v>203100</v>
      </c>
      <c r="BR25" s="20">
        <v>7450</v>
      </c>
      <c r="BS25" s="15">
        <v>205300</v>
      </c>
      <c r="BT25" s="50">
        <v>7430</v>
      </c>
      <c r="BU25" s="50">
        <v>208700</v>
      </c>
      <c r="BV25" s="50">
        <v>7360</v>
      </c>
      <c r="BW25" s="50">
        <v>210500</v>
      </c>
      <c r="BX25" s="50">
        <v>7240</v>
      </c>
      <c r="BY25" s="50">
        <v>202900</v>
      </c>
      <c r="BZ25" s="60">
        <v>7000</v>
      </c>
      <c r="CA25" s="60">
        <v>198200</v>
      </c>
      <c r="CB25" s="64">
        <v>6880</v>
      </c>
      <c r="CC25" s="64">
        <v>196200</v>
      </c>
      <c r="CD25" s="64">
        <v>6790</v>
      </c>
      <c r="CE25" s="64">
        <v>190700</v>
      </c>
    </row>
    <row r="26" spans="1:83" ht="12.75" customHeight="1">
      <c r="A26" s="88"/>
      <c r="B26" s="23" t="s">
        <v>98</v>
      </c>
      <c r="C26" s="16">
        <f t="shared" si="26"/>
        <v>1967.1087533156501</v>
      </c>
      <c r="D26" s="16">
        <f t="shared" si="27"/>
        <v>2561.224489795918</v>
      </c>
      <c r="E26" s="45">
        <f t="shared" si="28"/>
        <v>3223.756906077348</v>
      </c>
      <c r="F26" s="45">
        <f t="shared" si="29"/>
        <v>2956.666666666667</v>
      </c>
      <c r="G26" s="45">
        <f t="shared" si="30"/>
        <v>3107.5757575757575</v>
      </c>
      <c r="H26" s="45">
        <f t="shared" si="31"/>
        <v>3244.787644787645</v>
      </c>
      <c r="I26" s="45">
        <f t="shared" si="32"/>
        <v>3385.4901960784314</v>
      </c>
      <c r="J26" s="45">
        <f t="shared" si="33"/>
        <v>3248.9711934156376</v>
      </c>
      <c r="K26" s="45">
        <f t="shared" si="8"/>
        <v>3291.3793103448274</v>
      </c>
      <c r="L26" s="45">
        <f t="shared" si="9"/>
        <v>3346.6666666666665</v>
      </c>
      <c r="M26" s="45">
        <f t="shared" si="10"/>
        <v>3109.502262443439</v>
      </c>
      <c r="N26" s="45">
        <f t="shared" si="11"/>
        <v>3442.5233644859813</v>
      </c>
      <c r="O26" s="45">
        <f t="shared" si="12"/>
        <v>3066.019417475728</v>
      </c>
      <c r="P26" s="46">
        <f t="shared" si="13"/>
        <v>3374.742268041237</v>
      </c>
      <c r="Q26" s="46">
        <f t="shared" si="14"/>
        <v>3229.3193717277486</v>
      </c>
      <c r="R26" s="46">
        <f t="shared" si="20"/>
        <v>3328.9473684210525</v>
      </c>
      <c r="S26" s="17"/>
      <c r="T26" s="73">
        <f t="shared" si="21"/>
        <v>3320</v>
      </c>
      <c r="U26" s="73">
        <f t="shared" si="22"/>
        <v>3314.2857142857147</v>
      </c>
      <c r="V26" s="73">
        <f t="shared" si="15"/>
        <v>3363.276836158192</v>
      </c>
      <c r="W26" s="73">
        <f t="shared" si="16"/>
        <v>3435.5029585798816</v>
      </c>
      <c r="X26" s="73">
        <f t="shared" si="17"/>
        <v>3474.5454545454545</v>
      </c>
      <c r="Y26" s="73">
        <f t="shared" si="23"/>
        <v>3313.836477987422</v>
      </c>
      <c r="Z26" s="73">
        <f t="shared" si="24"/>
        <v>3248.666666666667</v>
      </c>
      <c r="AA26" s="73">
        <f t="shared" si="18"/>
        <v>3266.187050359712</v>
      </c>
      <c r="AB26" s="73">
        <f t="shared" si="19"/>
        <v>3359.7014925373137</v>
      </c>
      <c r="AC26" s="73">
        <f t="shared" si="25"/>
        <v>3220.769230769231</v>
      </c>
      <c r="AD26" s="75"/>
      <c r="AE26" s="92" t="s">
        <v>22</v>
      </c>
      <c r="AF26" s="16">
        <v>37700</v>
      </c>
      <c r="AG26" s="21">
        <v>741600</v>
      </c>
      <c r="AH26" s="19">
        <v>39200</v>
      </c>
      <c r="AI26" s="19">
        <v>1004000</v>
      </c>
      <c r="AJ26" s="16">
        <v>36200</v>
      </c>
      <c r="AK26" s="21">
        <v>1167000</v>
      </c>
      <c r="AL26" s="19">
        <v>33000</v>
      </c>
      <c r="AM26" s="19">
        <v>975700</v>
      </c>
      <c r="AN26" s="16">
        <v>26400</v>
      </c>
      <c r="AO26" s="21">
        <v>820400</v>
      </c>
      <c r="AP26" s="19">
        <v>25900</v>
      </c>
      <c r="AQ26" s="19">
        <v>840400</v>
      </c>
      <c r="AR26" s="16">
        <v>25500</v>
      </c>
      <c r="AS26" s="21">
        <v>863300</v>
      </c>
      <c r="AT26" s="19">
        <v>24300</v>
      </c>
      <c r="AU26" s="19">
        <v>789500</v>
      </c>
      <c r="AV26" s="16">
        <v>23200</v>
      </c>
      <c r="AW26" s="21">
        <v>763600</v>
      </c>
      <c r="AX26" s="19">
        <v>22500</v>
      </c>
      <c r="AY26" s="19">
        <v>753000</v>
      </c>
      <c r="AZ26" s="16">
        <v>22100</v>
      </c>
      <c r="BA26" s="21">
        <v>687200</v>
      </c>
      <c r="BB26" s="19">
        <v>21400</v>
      </c>
      <c r="BC26" s="19">
        <v>736700</v>
      </c>
      <c r="BD26" s="16">
        <v>20600</v>
      </c>
      <c r="BE26" s="21">
        <v>631600</v>
      </c>
      <c r="BF26" s="15">
        <v>19400</v>
      </c>
      <c r="BG26" s="15">
        <v>654700</v>
      </c>
      <c r="BH26" s="20">
        <v>19100</v>
      </c>
      <c r="BI26" s="14">
        <v>616800</v>
      </c>
      <c r="BJ26" s="19">
        <v>19000</v>
      </c>
      <c r="BK26" s="19">
        <v>632500</v>
      </c>
      <c r="BL26" s="20">
        <v>18500</v>
      </c>
      <c r="BM26" s="14">
        <v>614200</v>
      </c>
      <c r="BN26" s="15">
        <v>18200</v>
      </c>
      <c r="BO26" s="15">
        <v>603200</v>
      </c>
      <c r="BP26" s="20">
        <v>17700</v>
      </c>
      <c r="BQ26" s="14">
        <v>595300</v>
      </c>
      <c r="BR26" s="20">
        <v>16900</v>
      </c>
      <c r="BS26" s="15">
        <v>580600</v>
      </c>
      <c r="BT26" s="50">
        <v>16500</v>
      </c>
      <c r="BU26" s="50">
        <v>573300</v>
      </c>
      <c r="BV26" s="50">
        <v>15900</v>
      </c>
      <c r="BW26" s="50">
        <v>526900</v>
      </c>
      <c r="BX26" s="50">
        <v>15000</v>
      </c>
      <c r="BY26" s="50">
        <v>487300</v>
      </c>
      <c r="BZ26" s="60">
        <v>13900</v>
      </c>
      <c r="CA26" s="60">
        <v>454000</v>
      </c>
      <c r="CB26" s="64">
        <v>13400</v>
      </c>
      <c r="CC26" s="64">
        <v>450200</v>
      </c>
      <c r="CD26" s="64">
        <v>13000</v>
      </c>
      <c r="CE26" s="64">
        <v>418700</v>
      </c>
    </row>
    <row r="27" spans="1:83" ht="12.75" customHeight="1">
      <c r="A27" s="88"/>
      <c r="B27" s="23" t="s">
        <v>99</v>
      </c>
      <c r="C27" s="16"/>
      <c r="D27" s="16"/>
      <c r="E27" s="45">
        <v>1960</v>
      </c>
      <c r="F27" s="45">
        <v>2090</v>
      </c>
      <c r="G27" s="45">
        <v>2220</v>
      </c>
      <c r="H27" s="45">
        <f>SUM(H28:H29)</f>
        <v>5156.204906204906</v>
      </c>
      <c r="I27" s="45">
        <f>SUM(I28:I29)</f>
        <v>5255.834160873883</v>
      </c>
      <c r="J27" s="45">
        <f>SUM(J28:J29)</f>
        <v>5161.551411551411</v>
      </c>
      <c r="K27" s="45">
        <f>SUM(K28:K29)</f>
        <v>5230.611334225792</v>
      </c>
      <c r="L27" s="45">
        <v>2324</v>
      </c>
      <c r="M27" s="45"/>
      <c r="N27" s="45"/>
      <c r="O27" s="45"/>
      <c r="P27" s="46"/>
      <c r="Q27" s="45">
        <v>2221</v>
      </c>
      <c r="R27" s="45" t="e">
        <f t="shared" si="20"/>
        <v>#DIV/0!</v>
      </c>
      <c r="S27" s="17"/>
      <c r="T27" s="75">
        <v>2287</v>
      </c>
      <c r="U27" s="75">
        <v>2213</v>
      </c>
      <c r="V27" s="75">
        <v>2199</v>
      </c>
      <c r="W27" s="73">
        <f t="shared" si="16"/>
        <v>2300.7246376811595</v>
      </c>
      <c r="X27" s="73">
        <f t="shared" si="17"/>
        <v>2311.278195488722</v>
      </c>
      <c r="Y27" s="73">
        <f t="shared" si="23"/>
        <v>2257.4803149606296</v>
      </c>
      <c r="Z27" s="73">
        <f t="shared" si="24"/>
        <v>2257.1428571428573</v>
      </c>
      <c r="AA27" s="73">
        <f t="shared" si="18"/>
        <v>2239.63963963964</v>
      </c>
      <c r="AB27" s="73">
        <f t="shared" si="19"/>
        <v>2325</v>
      </c>
      <c r="AC27" s="73">
        <f t="shared" si="25"/>
        <v>2203.4587995930824</v>
      </c>
      <c r="AD27" s="75"/>
      <c r="AE27" s="92" t="s">
        <v>74</v>
      </c>
      <c r="AF27" s="16"/>
      <c r="AG27" s="21"/>
      <c r="AH27" s="19"/>
      <c r="AI27" s="19"/>
      <c r="AJ27" s="16"/>
      <c r="AK27" s="21"/>
      <c r="AL27" s="19"/>
      <c r="AM27" s="19"/>
      <c r="AN27" s="16"/>
      <c r="AO27" s="21"/>
      <c r="AP27" s="19"/>
      <c r="AQ27" s="19"/>
      <c r="AR27" s="16"/>
      <c r="AS27" s="21"/>
      <c r="AT27" s="19"/>
      <c r="AU27" s="19"/>
      <c r="AV27" s="16"/>
      <c r="AW27" s="21"/>
      <c r="AX27" s="19"/>
      <c r="AY27" s="19"/>
      <c r="AZ27" s="16"/>
      <c r="BA27" s="21"/>
      <c r="BB27" s="19"/>
      <c r="BC27" s="19"/>
      <c r="BD27" s="16"/>
      <c r="BE27" s="21"/>
      <c r="BF27" s="15"/>
      <c r="BG27" s="15"/>
      <c r="BH27" s="20"/>
      <c r="BI27" s="14"/>
      <c r="BJ27" s="19"/>
      <c r="BK27" s="19"/>
      <c r="BL27" s="20"/>
      <c r="BM27" s="14"/>
      <c r="BN27" s="15"/>
      <c r="BO27" s="15"/>
      <c r="BP27" s="20"/>
      <c r="BQ27" s="14"/>
      <c r="BR27" s="20">
        <v>13800</v>
      </c>
      <c r="BS27" s="15">
        <v>317500</v>
      </c>
      <c r="BT27" s="50">
        <v>13300</v>
      </c>
      <c r="BU27" s="50">
        <v>307400</v>
      </c>
      <c r="BV27" s="50">
        <v>12700</v>
      </c>
      <c r="BW27" s="50">
        <v>286700</v>
      </c>
      <c r="BX27" s="50">
        <v>11900</v>
      </c>
      <c r="BY27" s="50">
        <v>268600</v>
      </c>
      <c r="BZ27" s="60">
        <v>11100</v>
      </c>
      <c r="CA27" s="60">
        <v>248600</v>
      </c>
      <c r="CB27" s="64">
        <v>10400</v>
      </c>
      <c r="CC27" s="64">
        <v>241800</v>
      </c>
      <c r="CD27" s="64">
        <v>9830</v>
      </c>
      <c r="CE27" s="64">
        <v>216600</v>
      </c>
    </row>
    <row r="28" spans="1:83" ht="12.75" customHeight="1">
      <c r="A28" s="88"/>
      <c r="B28" s="23" t="s">
        <v>100</v>
      </c>
      <c r="C28" s="16">
        <f t="shared" si="26"/>
        <v>1253.9473684210527</v>
      </c>
      <c r="D28" s="16">
        <f t="shared" si="27"/>
        <v>1549.5327102803737</v>
      </c>
      <c r="E28" s="45">
        <f t="shared" si="28"/>
        <v>1878.2608695652173</v>
      </c>
      <c r="F28" s="45">
        <f t="shared" si="29"/>
        <v>2014.5038167938933</v>
      </c>
      <c r="G28" s="45">
        <f t="shared" si="30"/>
        <v>2165.1315789473683</v>
      </c>
      <c r="H28" s="45">
        <f t="shared" si="31"/>
        <v>2200.6493506493507</v>
      </c>
      <c r="I28" s="45">
        <f t="shared" si="32"/>
        <v>2301.8867924528304</v>
      </c>
      <c r="J28" s="45">
        <f t="shared" si="33"/>
        <v>2231.4814814814813</v>
      </c>
      <c r="K28" s="45">
        <f t="shared" si="8"/>
        <v>2260.240963855422</v>
      </c>
      <c r="L28" s="45">
        <f t="shared" si="9"/>
        <v>2272.4550898203593</v>
      </c>
      <c r="M28" s="45">
        <f t="shared" si="10"/>
        <v>2038.3233532934132</v>
      </c>
      <c r="N28" s="45">
        <f t="shared" si="11"/>
        <v>2181.0975609756097</v>
      </c>
      <c r="O28" s="45">
        <f t="shared" si="12"/>
        <v>2067.2955974842766</v>
      </c>
      <c r="P28" s="46">
        <f t="shared" si="13"/>
        <v>2281.935483870968</v>
      </c>
      <c r="Q28" s="46">
        <f aca="true" t="shared" si="34" ref="Q28:Q36">BI28*1000/BH28/10</f>
        <v>2154.9668874172185</v>
      </c>
      <c r="R28" s="46">
        <f t="shared" si="20"/>
        <v>2188.5906040268455</v>
      </c>
      <c r="S28" s="17"/>
      <c r="T28" s="73">
        <f t="shared" si="21"/>
        <v>2212.5</v>
      </c>
      <c r="U28" s="73">
        <f t="shared" si="22"/>
        <v>2152.517985611511</v>
      </c>
      <c r="V28" s="73">
        <f aca="true" t="shared" si="35" ref="V28:V37">BQ28*1000/BP28/10</f>
        <v>2123.6641221374043</v>
      </c>
      <c r="W28" s="76" t="s">
        <v>132</v>
      </c>
      <c r="X28" s="76" t="s">
        <v>132</v>
      </c>
      <c r="Y28" s="76" t="s">
        <v>132</v>
      </c>
      <c r="Z28" s="76" t="s">
        <v>132</v>
      </c>
      <c r="AA28" s="76" t="s">
        <v>132</v>
      </c>
      <c r="AB28" s="76" t="s">
        <v>132</v>
      </c>
      <c r="AC28" s="76" t="s">
        <v>132</v>
      </c>
      <c r="AD28" s="95"/>
      <c r="AE28" s="92" t="s">
        <v>23</v>
      </c>
      <c r="AF28" s="16">
        <v>7600</v>
      </c>
      <c r="AG28" s="21">
        <v>95300</v>
      </c>
      <c r="AH28" s="19">
        <v>10700</v>
      </c>
      <c r="AI28" s="19">
        <v>165800</v>
      </c>
      <c r="AJ28" s="16">
        <v>11500</v>
      </c>
      <c r="AK28" s="21">
        <v>216000</v>
      </c>
      <c r="AL28" s="19">
        <v>13100</v>
      </c>
      <c r="AM28" s="19">
        <v>263900</v>
      </c>
      <c r="AN28" s="16">
        <v>15200</v>
      </c>
      <c r="AO28" s="21">
        <v>329100</v>
      </c>
      <c r="AP28" s="19">
        <v>15400</v>
      </c>
      <c r="AQ28" s="19">
        <v>338900</v>
      </c>
      <c r="AR28" s="16">
        <v>15900</v>
      </c>
      <c r="AS28" s="21">
        <v>366000</v>
      </c>
      <c r="AT28" s="19">
        <v>16200</v>
      </c>
      <c r="AU28" s="19">
        <v>361500</v>
      </c>
      <c r="AV28" s="16">
        <v>16600</v>
      </c>
      <c r="AW28" s="21">
        <v>375200</v>
      </c>
      <c r="AX28" s="19">
        <v>16700</v>
      </c>
      <c r="AY28" s="19">
        <v>379500</v>
      </c>
      <c r="AZ28" s="16">
        <v>16700</v>
      </c>
      <c r="BA28" s="21">
        <v>340400</v>
      </c>
      <c r="BB28" s="19">
        <v>16400</v>
      </c>
      <c r="BC28" s="19">
        <v>357700</v>
      </c>
      <c r="BD28" s="16">
        <v>15900</v>
      </c>
      <c r="BE28" s="21">
        <v>328700</v>
      </c>
      <c r="BF28" s="15">
        <v>15500</v>
      </c>
      <c r="BG28" s="15">
        <v>353700</v>
      </c>
      <c r="BH28" s="20">
        <v>15100</v>
      </c>
      <c r="BI28" s="14">
        <v>325400</v>
      </c>
      <c r="BJ28" s="19">
        <v>14900</v>
      </c>
      <c r="BK28" s="19">
        <v>326100</v>
      </c>
      <c r="BL28" s="20">
        <v>14400</v>
      </c>
      <c r="BM28" s="14">
        <v>318600</v>
      </c>
      <c r="BN28" s="15">
        <v>13900</v>
      </c>
      <c r="BO28" s="15">
        <v>299200</v>
      </c>
      <c r="BP28" s="20">
        <v>13100</v>
      </c>
      <c r="BQ28" s="14">
        <v>278200</v>
      </c>
      <c r="BR28" s="20"/>
      <c r="BS28" s="15"/>
      <c r="BT28" s="50"/>
      <c r="BU28" s="50"/>
      <c r="BV28" s="50"/>
      <c r="BW28" s="50"/>
      <c r="BX28" s="50"/>
      <c r="BY28" s="50"/>
      <c r="BZ28" s="60"/>
      <c r="CA28" s="60"/>
      <c r="CB28" s="64"/>
      <c r="CC28" s="64"/>
      <c r="CD28" s="64"/>
      <c r="CE28" s="64"/>
    </row>
    <row r="29" spans="1:83" ht="12.75" customHeight="1">
      <c r="A29" s="89"/>
      <c r="B29" s="56" t="s">
        <v>101</v>
      </c>
      <c r="C29" s="25">
        <f t="shared" si="26"/>
        <v>1943.0485762144053</v>
      </c>
      <c r="D29" s="25">
        <f t="shared" si="27"/>
        <v>2457.9439252336447</v>
      </c>
      <c r="E29" s="48">
        <f t="shared" si="28"/>
        <v>3051.0440835266822</v>
      </c>
      <c r="F29" s="48">
        <f t="shared" si="29"/>
        <v>2884.297520661157</v>
      </c>
      <c r="G29" s="48">
        <f t="shared" si="30"/>
        <v>2921.259842519685</v>
      </c>
      <c r="H29" s="48">
        <f t="shared" si="31"/>
        <v>2955.5555555555557</v>
      </c>
      <c r="I29" s="48">
        <f t="shared" si="32"/>
        <v>2953.9473684210525</v>
      </c>
      <c r="J29" s="48">
        <f t="shared" si="33"/>
        <v>2930.06993006993</v>
      </c>
      <c r="K29" s="48">
        <f t="shared" si="8"/>
        <v>2970.3703703703704</v>
      </c>
      <c r="L29" s="48">
        <f t="shared" si="9"/>
        <v>2985.5072463768115</v>
      </c>
      <c r="M29" s="48">
        <f t="shared" si="10"/>
        <v>2889.7058823529414</v>
      </c>
      <c r="N29" s="48">
        <f t="shared" si="11"/>
        <v>2947.7611940298507</v>
      </c>
      <c r="O29" s="48">
        <f t="shared" si="12"/>
        <v>2886.5248226950357</v>
      </c>
      <c r="P29" s="49">
        <f t="shared" si="13"/>
        <v>3006.993006993007</v>
      </c>
      <c r="Q29" s="46">
        <f t="shared" si="34"/>
        <v>2928.5714285714284</v>
      </c>
      <c r="R29" s="46">
        <f t="shared" si="20"/>
        <v>2970.3703703703704</v>
      </c>
      <c r="S29" s="17"/>
      <c r="T29" s="73">
        <f t="shared" si="21"/>
        <v>2956.204379562044</v>
      </c>
      <c r="U29" s="73">
        <f t="shared" si="22"/>
        <v>2832.06106870229</v>
      </c>
      <c r="V29" s="74">
        <f t="shared" si="35"/>
        <v>2894.736842105263</v>
      </c>
      <c r="W29" s="77" t="s">
        <v>132</v>
      </c>
      <c r="X29" s="77" t="s">
        <v>132</v>
      </c>
      <c r="Y29" s="77" t="s">
        <v>132</v>
      </c>
      <c r="Z29" s="77" t="s">
        <v>132</v>
      </c>
      <c r="AA29" s="77" t="s">
        <v>132</v>
      </c>
      <c r="AB29" s="77" t="s">
        <v>132</v>
      </c>
      <c r="AC29" s="77" t="s">
        <v>132</v>
      </c>
      <c r="AD29" s="95"/>
      <c r="AE29" s="92" t="s">
        <v>24</v>
      </c>
      <c r="AF29" s="16">
        <v>597</v>
      </c>
      <c r="AG29" s="21">
        <v>11600</v>
      </c>
      <c r="AH29" s="19">
        <v>1070</v>
      </c>
      <c r="AI29" s="19">
        <v>26300</v>
      </c>
      <c r="AJ29" s="16">
        <v>862</v>
      </c>
      <c r="AK29" s="21">
        <v>26300</v>
      </c>
      <c r="AL29" s="19">
        <v>1210</v>
      </c>
      <c r="AM29" s="19">
        <v>34900</v>
      </c>
      <c r="AN29" s="16">
        <v>1270</v>
      </c>
      <c r="AO29" s="21">
        <v>37100</v>
      </c>
      <c r="AP29" s="19">
        <v>1350</v>
      </c>
      <c r="AQ29" s="19">
        <v>39900</v>
      </c>
      <c r="AR29" s="16">
        <v>1520</v>
      </c>
      <c r="AS29" s="21">
        <v>44900</v>
      </c>
      <c r="AT29" s="19">
        <v>1430</v>
      </c>
      <c r="AU29" s="19">
        <v>41900</v>
      </c>
      <c r="AV29" s="16">
        <v>1350</v>
      </c>
      <c r="AW29" s="21">
        <v>40100</v>
      </c>
      <c r="AX29" s="19">
        <v>1380</v>
      </c>
      <c r="AY29" s="19">
        <v>41200</v>
      </c>
      <c r="AZ29" s="16">
        <v>1360</v>
      </c>
      <c r="BA29" s="21">
        <v>39300</v>
      </c>
      <c r="BB29" s="19">
        <v>1340</v>
      </c>
      <c r="BC29" s="19">
        <v>39500</v>
      </c>
      <c r="BD29" s="16">
        <v>1410</v>
      </c>
      <c r="BE29" s="21">
        <v>40700</v>
      </c>
      <c r="BF29" s="15">
        <v>1430</v>
      </c>
      <c r="BG29" s="15">
        <v>43000</v>
      </c>
      <c r="BH29" s="20">
        <v>1400</v>
      </c>
      <c r="BI29" s="14">
        <v>41000</v>
      </c>
      <c r="BJ29" s="19">
        <v>1350</v>
      </c>
      <c r="BK29" s="19">
        <v>40100</v>
      </c>
      <c r="BL29" s="20">
        <v>1370</v>
      </c>
      <c r="BM29" s="14">
        <v>40500</v>
      </c>
      <c r="BN29" s="15">
        <v>1310</v>
      </c>
      <c r="BO29" s="15">
        <v>37100</v>
      </c>
      <c r="BP29" s="20">
        <v>1330</v>
      </c>
      <c r="BQ29" s="14">
        <v>38500</v>
      </c>
      <c r="BR29" s="20"/>
      <c r="BS29" s="15"/>
      <c r="BT29" s="50"/>
      <c r="BU29" s="50"/>
      <c r="BV29" s="50"/>
      <c r="BW29" s="50"/>
      <c r="BX29" s="50"/>
      <c r="BY29" s="50"/>
      <c r="BZ29" s="60"/>
      <c r="CA29" s="60"/>
      <c r="CB29" s="64"/>
      <c r="CC29" s="64"/>
      <c r="CD29" s="64"/>
      <c r="CE29" s="64"/>
    </row>
    <row r="30" spans="1:83" ht="12.75" customHeight="1">
      <c r="A30" s="84" t="s">
        <v>28</v>
      </c>
      <c r="B30" s="23" t="s">
        <v>102</v>
      </c>
      <c r="C30" s="16">
        <f t="shared" si="26"/>
        <v>3135.162601626016</v>
      </c>
      <c r="D30" s="16">
        <f t="shared" si="27"/>
        <v>3298.919567827131</v>
      </c>
      <c r="E30" s="45">
        <f t="shared" si="28"/>
        <v>3476.775956284153</v>
      </c>
      <c r="F30" s="45">
        <f t="shared" si="29"/>
        <v>3708.965517241379</v>
      </c>
      <c r="G30" s="45">
        <f t="shared" si="30"/>
        <v>3802.6905829596412</v>
      </c>
      <c r="H30" s="45">
        <f t="shared" si="31"/>
        <v>4004.524886877828</v>
      </c>
      <c r="I30" s="45">
        <f t="shared" si="32"/>
        <v>3904.4684129429893</v>
      </c>
      <c r="J30" s="45">
        <f t="shared" si="33"/>
        <v>3887.6582278481014</v>
      </c>
      <c r="K30" s="45">
        <f t="shared" si="8"/>
        <v>3930.9791332263244</v>
      </c>
      <c r="L30" s="45">
        <f t="shared" si="9"/>
        <v>3835.7963875205255</v>
      </c>
      <c r="M30" s="45">
        <f t="shared" si="10"/>
        <v>3874.5819397993314</v>
      </c>
      <c r="N30" s="45">
        <f t="shared" si="11"/>
        <v>4010.25641025641</v>
      </c>
      <c r="O30" s="45">
        <f t="shared" si="12"/>
        <v>3929.3286219081274</v>
      </c>
      <c r="P30" s="46">
        <f t="shared" si="13"/>
        <v>3930.656934306569</v>
      </c>
      <c r="Q30" s="44">
        <f t="shared" si="34"/>
        <v>4030.018761726079</v>
      </c>
      <c r="R30" s="44">
        <f t="shared" si="20"/>
        <v>4115.8301158301165</v>
      </c>
      <c r="S30" s="17"/>
      <c r="T30" s="72">
        <f t="shared" si="21"/>
        <v>4056.2248995983937</v>
      </c>
      <c r="U30" s="72">
        <f t="shared" si="22"/>
        <v>3921.649484536082</v>
      </c>
      <c r="V30" s="72">
        <f t="shared" si="35"/>
        <v>4083.857442348008</v>
      </c>
      <c r="W30" s="72">
        <f aca="true" t="shared" si="36" ref="W30:W38">BS30*1000/BR30/10</f>
        <v>4105.032822757112</v>
      </c>
      <c r="X30" s="73">
        <f aca="true" t="shared" si="37" ref="X30:X38">BU30*1000/BT30/10</f>
        <v>4235.827664399093</v>
      </c>
      <c r="Y30" s="73">
        <f aca="true" t="shared" si="38" ref="Y30:Y38">BW30*1000/BV30/10</f>
        <v>4188.235294117647</v>
      </c>
      <c r="Z30" s="73">
        <f aca="true" t="shared" si="39" ref="Z30:Z38">BY30*1000/BX30/10</f>
        <v>4221.686746987952</v>
      </c>
      <c r="AA30" s="72">
        <f aca="true" t="shared" si="40" ref="AA30:AA38">CA30*1000/BZ30/10</f>
        <v>4050</v>
      </c>
      <c r="AB30" s="72">
        <f aca="true" t="shared" si="41" ref="AB30:AB38">CC30*1000/CB30/10</f>
        <v>4161.125319693095</v>
      </c>
      <c r="AC30" s="72">
        <f aca="true" t="shared" si="42" ref="AC30:AC38">CE30*1000/CD30/10</f>
        <v>4308.093994778068</v>
      </c>
      <c r="AD30" s="75"/>
      <c r="AE30" s="92" t="s">
        <v>25</v>
      </c>
      <c r="AF30" s="18">
        <v>98400</v>
      </c>
      <c r="AG30" s="26">
        <v>3085000</v>
      </c>
      <c r="AH30" s="27">
        <v>83300</v>
      </c>
      <c r="AI30" s="27">
        <v>2748000</v>
      </c>
      <c r="AJ30" s="18">
        <v>73200</v>
      </c>
      <c r="AK30" s="26">
        <v>2545000</v>
      </c>
      <c r="AL30" s="27">
        <v>72500</v>
      </c>
      <c r="AM30" s="27">
        <v>2689000</v>
      </c>
      <c r="AN30" s="18">
        <v>66900</v>
      </c>
      <c r="AO30" s="26">
        <v>2544000</v>
      </c>
      <c r="AP30" s="27">
        <v>66300</v>
      </c>
      <c r="AQ30" s="27">
        <v>2655000</v>
      </c>
      <c r="AR30" s="18">
        <v>64900</v>
      </c>
      <c r="AS30" s="26">
        <v>2534000</v>
      </c>
      <c r="AT30" s="27">
        <v>63200</v>
      </c>
      <c r="AU30" s="27">
        <v>2457000</v>
      </c>
      <c r="AV30" s="18">
        <v>62300</v>
      </c>
      <c r="AW30" s="26">
        <v>2449000</v>
      </c>
      <c r="AX30" s="27">
        <v>60900</v>
      </c>
      <c r="AY30" s="27">
        <v>2336000</v>
      </c>
      <c r="AZ30" s="18">
        <v>59800</v>
      </c>
      <c r="BA30" s="26">
        <v>2317000</v>
      </c>
      <c r="BB30" s="27">
        <v>58500</v>
      </c>
      <c r="BC30" s="27">
        <v>2346000</v>
      </c>
      <c r="BD30" s="18">
        <v>56600</v>
      </c>
      <c r="BE30" s="26">
        <v>2224000</v>
      </c>
      <c r="BF30" s="28">
        <v>54800</v>
      </c>
      <c r="BG30" s="28">
        <v>2154000</v>
      </c>
      <c r="BH30" s="29">
        <v>53300</v>
      </c>
      <c r="BI30" s="30">
        <v>2148000</v>
      </c>
      <c r="BJ30" s="27">
        <v>51800</v>
      </c>
      <c r="BK30" s="27">
        <v>2132000</v>
      </c>
      <c r="BL30" s="29">
        <v>49800</v>
      </c>
      <c r="BM30" s="30">
        <v>2020000</v>
      </c>
      <c r="BN30" s="28">
        <v>48500</v>
      </c>
      <c r="BO30" s="28">
        <v>1902000</v>
      </c>
      <c r="BP30" s="29">
        <v>47700</v>
      </c>
      <c r="BQ30" s="30">
        <v>1948000</v>
      </c>
      <c r="BR30" s="20">
        <v>45700</v>
      </c>
      <c r="BS30" s="15">
        <v>1876000</v>
      </c>
      <c r="BT30" s="50">
        <v>44100</v>
      </c>
      <c r="BU30" s="50">
        <v>1868000</v>
      </c>
      <c r="BV30" s="50">
        <v>42500</v>
      </c>
      <c r="BW30" s="50">
        <v>1780000</v>
      </c>
      <c r="BX30" s="50">
        <v>41500</v>
      </c>
      <c r="BY30" s="50">
        <v>1752000</v>
      </c>
      <c r="BZ30" s="60">
        <v>40000</v>
      </c>
      <c r="CA30" s="60">
        <v>1620000</v>
      </c>
      <c r="CB30" s="64">
        <v>39100</v>
      </c>
      <c r="CC30" s="64">
        <v>1627000</v>
      </c>
      <c r="CD30" s="64">
        <v>38300</v>
      </c>
      <c r="CE30" s="64">
        <v>1650000</v>
      </c>
    </row>
    <row r="31" spans="1:83" ht="12.75" customHeight="1">
      <c r="A31" s="85"/>
      <c r="B31" s="23" t="s">
        <v>103</v>
      </c>
      <c r="C31" s="16">
        <f t="shared" si="26"/>
        <v>2074.1525423728813</v>
      </c>
      <c r="D31" s="16">
        <f t="shared" si="27"/>
        <v>2416.191562143672</v>
      </c>
      <c r="E31" s="45">
        <f t="shared" si="28"/>
        <v>2628.1879194630874</v>
      </c>
      <c r="F31" s="45">
        <f t="shared" si="29"/>
        <v>2514.322916666667</v>
      </c>
      <c r="G31" s="45">
        <f t="shared" si="30"/>
        <v>2709.090909090909</v>
      </c>
      <c r="H31" s="45">
        <f t="shared" si="31"/>
        <v>2708.0665813060177</v>
      </c>
      <c r="I31" s="45">
        <f t="shared" si="32"/>
        <v>2776.923076923077</v>
      </c>
      <c r="J31" s="45">
        <f t="shared" si="33"/>
        <v>2774.445893089961</v>
      </c>
      <c r="K31" s="45">
        <f t="shared" si="8"/>
        <v>2762.1550591327205</v>
      </c>
      <c r="L31" s="45">
        <f t="shared" si="9"/>
        <v>2798.128342245989</v>
      </c>
      <c r="M31" s="45">
        <f t="shared" si="10"/>
        <v>2723.202170963365</v>
      </c>
      <c r="N31" s="45">
        <f t="shared" si="11"/>
        <v>2715.6593406593406</v>
      </c>
      <c r="O31" s="45">
        <f t="shared" si="12"/>
        <v>2815.8995815899584</v>
      </c>
      <c r="P31" s="46">
        <f t="shared" si="13"/>
        <v>2831.9209039548023</v>
      </c>
      <c r="Q31" s="46">
        <f t="shared" si="34"/>
        <v>2813.6826783114993</v>
      </c>
      <c r="R31" s="46">
        <f t="shared" si="20"/>
        <v>2887.7400295420975</v>
      </c>
      <c r="S31" s="17"/>
      <c r="T31" s="73">
        <f t="shared" si="21"/>
        <v>2917.7877428998504</v>
      </c>
      <c r="U31" s="73">
        <f t="shared" si="22"/>
        <v>2863.3633633633635</v>
      </c>
      <c r="V31" s="73">
        <f t="shared" si="35"/>
        <v>2742.725880551302</v>
      </c>
      <c r="W31" s="73">
        <f t="shared" si="36"/>
        <v>2893.353941267388</v>
      </c>
      <c r="X31" s="73">
        <f t="shared" si="37"/>
        <v>2905.901116427432</v>
      </c>
      <c r="Y31" s="73">
        <f t="shared" si="38"/>
        <v>2970.873786407767</v>
      </c>
      <c r="Z31" s="73">
        <f t="shared" si="39"/>
        <v>2926.470588235294</v>
      </c>
      <c r="AA31" s="73">
        <f t="shared" si="40"/>
        <v>2938.704028021016</v>
      </c>
      <c r="AB31" s="73">
        <f t="shared" si="41"/>
        <v>2800.73126142596</v>
      </c>
      <c r="AC31" s="73">
        <f t="shared" si="42"/>
        <v>2795.918367346939</v>
      </c>
      <c r="AD31" s="75"/>
      <c r="AE31" s="92" t="s">
        <v>26</v>
      </c>
      <c r="AF31" s="16">
        <v>9440</v>
      </c>
      <c r="AG31" s="21">
        <v>195800</v>
      </c>
      <c r="AH31" s="19">
        <v>8770</v>
      </c>
      <c r="AI31" s="19">
        <v>211900</v>
      </c>
      <c r="AJ31" s="16">
        <v>7450</v>
      </c>
      <c r="AK31" s="21">
        <v>195800</v>
      </c>
      <c r="AL31" s="19">
        <v>7680</v>
      </c>
      <c r="AM31" s="19">
        <v>193100</v>
      </c>
      <c r="AN31" s="16">
        <v>7700</v>
      </c>
      <c r="AO31" s="21">
        <v>208600</v>
      </c>
      <c r="AP31" s="19">
        <v>7810</v>
      </c>
      <c r="AQ31" s="19">
        <v>211500</v>
      </c>
      <c r="AR31" s="16">
        <v>7800</v>
      </c>
      <c r="AS31" s="21">
        <v>216600</v>
      </c>
      <c r="AT31" s="19">
        <v>7670</v>
      </c>
      <c r="AU31" s="19">
        <v>212800</v>
      </c>
      <c r="AV31" s="16">
        <v>7610</v>
      </c>
      <c r="AW31" s="21">
        <v>210200</v>
      </c>
      <c r="AX31" s="19">
        <v>7480</v>
      </c>
      <c r="AY31" s="19">
        <v>209300</v>
      </c>
      <c r="AZ31" s="16">
        <v>7370</v>
      </c>
      <c r="BA31" s="21">
        <v>200700</v>
      </c>
      <c r="BB31" s="19">
        <v>7280</v>
      </c>
      <c r="BC31" s="19">
        <v>197700</v>
      </c>
      <c r="BD31" s="16">
        <v>7170</v>
      </c>
      <c r="BE31" s="21">
        <v>201900</v>
      </c>
      <c r="BF31" s="15">
        <v>7080</v>
      </c>
      <c r="BG31" s="15">
        <v>200500</v>
      </c>
      <c r="BH31" s="20">
        <v>6870</v>
      </c>
      <c r="BI31" s="14">
        <v>193300</v>
      </c>
      <c r="BJ31" s="19">
        <v>6770</v>
      </c>
      <c r="BK31" s="19">
        <v>195500</v>
      </c>
      <c r="BL31" s="20">
        <v>6690</v>
      </c>
      <c r="BM31" s="14">
        <v>195200</v>
      </c>
      <c r="BN31" s="15">
        <v>6660</v>
      </c>
      <c r="BO31" s="15">
        <v>190700</v>
      </c>
      <c r="BP31" s="20">
        <v>6530</v>
      </c>
      <c r="BQ31" s="14">
        <v>179100</v>
      </c>
      <c r="BR31" s="20">
        <v>6470</v>
      </c>
      <c r="BS31" s="15">
        <v>187200</v>
      </c>
      <c r="BT31" s="50">
        <v>6270</v>
      </c>
      <c r="BU31" s="50">
        <v>182200</v>
      </c>
      <c r="BV31" s="50">
        <v>6180</v>
      </c>
      <c r="BW31" s="50">
        <v>183600</v>
      </c>
      <c r="BX31" s="50">
        <v>6120</v>
      </c>
      <c r="BY31" s="50">
        <v>179100</v>
      </c>
      <c r="BZ31" s="60">
        <v>5710</v>
      </c>
      <c r="CA31" s="60">
        <v>167800</v>
      </c>
      <c r="CB31" s="64">
        <v>5470</v>
      </c>
      <c r="CC31" s="64">
        <v>153200</v>
      </c>
      <c r="CD31" s="64">
        <v>5390</v>
      </c>
      <c r="CE31" s="64">
        <v>150700</v>
      </c>
    </row>
    <row r="32" spans="1:83" ht="12.75" customHeight="1">
      <c r="A32" s="85"/>
      <c r="B32" s="23" t="s">
        <v>104</v>
      </c>
      <c r="C32" s="16">
        <f t="shared" si="26"/>
        <v>1675.3138075313807</v>
      </c>
      <c r="D32" s="16">
        <f t="shared" si="27"/>
        <v>1966.2698412698414</v>
      </c>
      <c r="E32" s="45">
        <f t="shared" si="28"/>
        <v>2162.445414847162</v>
      </c>
      <c r="F32" s="45">
        <f t="shared" si="29"/>
        <v>2485.8921161825724</v>
      </c>
      <c r="G32" s="45">
        <f t="shared" si="30"/>
        <v>2650.4</v>
      </c>
      <c r="H32" s="45">
        <f t="shared" si="31"/>
        <v>2749.180327868852</v>
      </c>
      <c r="I32" s="45">
        <f t="shared" si="32"/>
        <v>2812.18487394958</v>
      </c>
      <c r="J32" s="45">
        <f t="shared" si="33"/>
        <v>2769.795918367347</v>
      </c>
      <c r="K32" s="45">
        <f t="shared" si="8"/>
        <v>2855</v>
      </c>
      <c r="L32" s="45">
        <f t="shared" si="9"/>
        <v>2785.531914893617</v>
      </c>
      <c r="M32" s="45">
        <f t="shared" si="10"/>
        <v>2762.3430962343095</v>
      </c>
      <c r="N32" s="45">
        <f t="shared" si="11"/>
        <v>2925</v>
      </c>
      <c r="O32" s="45">
        <f t="shared" si="12"/>
        <v>3017.872340425532</v>
      </c>
      <c r="P32" s="46">
        <f t="shared" si="13"/>
        <v>2849.78354978355</v>
      </c>
      <c r="Q32" s="46">
        <f t="shared" si="34"/>
        <v>2957.9591836734694</v>
      </c>
      <c r="R32" s="46">
        <f t="shared" si="20"/>
        <v>3029.6296296296296</v>
      </c>
      <c r="S32" s="17"/>
      <c r="T32" s="73">
        <f t="shared" si="21"/>
        <v>3086.637931034483</v>
      </c>
      <c r="U32" s="73">
        <f t="shared" si="22"/>
        <v>2893.3035714285716</v>
      </c>
      <c r="V32" s="73">
        <f t="shared" si="35"/>
        <v>2994.2477876106195</v>
      </c>
      <c r="W32" s="73">
        <f t="shared" si="36"/>
        <v>3056.95067264574</v>
      </c>
      <c r="X32" s="73">
        <f t="shared" si="37"/>
        <v>3185.714285714286</v>
      </c>
      <c r="Y32" s="73">
        <f t="shared" si="38"/>
        <v>3140</v>
      </c>
      <c r="Z32" s="73">
        <f t="shared" si="39"/>
        <v>3245.8128078817736</v>
      </c>
      <c r="AA32" s="73">
        <f t="shared" si="40"/>
        <v>3157.4358974358975</v>
      </c>
      <c r="AB32" s="73">
        <f t="shared" si="41"/>
        <v>3236.315789473684</v>
      </c>
      <c r="AC32" s="73">
        <f t="shared" si="42"/>
        <v>3319.6808510638302</v>
      </c>
      <c r="AD32" s="75"/>
      <c r="AE32" s="92" t="s">
        <v>27</v>
      </c>
      <c r="AF32" s="16">
        <v>23900</v>
      </c>
      <c r="AG32" s="21">
        <v>400400</v>
      </c>
      <c r="AH32" s="19">
        <v>25200</v>
      </c>
      <c r="AI32" s="19">
        <v>495500</v>
      </c>
      <c r="AJ32" s="16">
        <v>22900</v>
      </c>
      <c r="AK32" s="21">
        <v>495200</v>
      </c>
      <c r="AL32" s="19">
        <v>24100</v>
      </c>
      <c r="AM32" s="19">
        <v>599100</v>
      </c>
      <c r="AN32" s="16">
        <v>25000</v>
      </c>
      <c r="AO32" s="21">
        <v>662600</v>
      </c>
      <c r="AP32" s="19">
        <v>24400</v>
      </c>
      <c r="AQ32" s="19">
        <v>670800</v>
      </c>
      <c r="AR32" s="16">
        <v>23800</v>
      </c>
      <c r="AS32" s="21">
        <v>669300</v>
      </c>
      <c r="AT32" s="19">
        <v>24500</v>
      </c>
      <c r="AU32" s="19">
        <v>678600</v>
      </c>
      <c r="AV32" s="16">
        <v>24000</v>
      </c>
      <c r="AW32" s="21">
        <v>685200</v>
      </c>
      <c r="AX32" s="19">
        <v>23500</v>
      </c>
      <c r="AY32" s="19">
        <v>654600</v>
      </c>
      <c r="AZ32" s="16">
        <v>23900</v>
      </c>
      <c r="BA32" s="21">
        <v>660200</v>
      </c>
      <c r="BB32" s="19">
        <v>23600</v>
      </c>
      <c r="BC32" s="19">
        <v>690300</v>
      </c>
      <c r="BD32" s="16">
        <v>23500</v>
      </c>
      <c r="BE32" s="21">
        <v>709200</v>
      </c>
      <c r="BF32" s="15">
        <v>23100</v>
      </c>
      <c r="BG32" s="15">
        <v>658300</v>
      </c>
      <c r="BH32" s="20">
        <v>24500</v>
      </c>
      <c r="BI32" s="14">
        <v>724700</v>
      </c>
      <c r="BJ32" s="19">
        <v>24300</v>
      </c>
      <c r="BK32" s="19">
        <v>736200</v>
      </c>
      <c r="BL32" s="20">
        <v>23200</v>
      </c>
      <c r="BM32" s="14">
        <v>716100</v>
      </c>
      <c r="BN32" s="15">
        <v>22400</v>
      </c>
      <c r="BO32" s="15">
        <v>648100</v>
      </c>
      <c r="BP32" s="20">
        <v>22600</v>
      </c>
      <c r="BQ32" s="14">
        <v>676700</v>
      </c>
      <c r="BR32" s="20">
        <v>22300</v>
      </c>
      <c r="BS32" s="15">
        <v>681700</v>
      </c>
      <c r="BT32" s="50">
        <v>21700</v>
      </c>
      <c r="BU32" s="50">
        <v>691300</v>
      </c>
      <c r="BV32" s="50">
        <v>20500</v>
      </c>
      <c r="BW32" s="50">
        <v>643700</v>
      </c>
      <c r="BX32" s="50">
        <v>20300</v>
      </c>
      <c r="BY32" s="50">
        <v>658900</v>
      </c>
      <c r="BZ32" s="60">
        <v>19500</v>
      </c>
      <c r="CA32" s="60">
        <v>615700</v>
      </c>
      <c r="CB32" s="64">
        <v>19000</v>
      </c>
      <c r="CC32" s="64">
        <v>614900</v>
      </c>
      <c r="CD32" s="64">
        <v>18800</v>
      </c>
      <c r="CE32" s="64">
        <v>624100</v>
      </c>
    </row>
    <row r="33" spans="1:83" ht="12.75" customHeight="1">
      <c r="A33" s="85"/>
      <c r="B33" s="23" t="s">
        <v>105</v>
      </c>
      <c r="C33" s="16">
        <f t="shared" si="26"/>
        <v>1600</v>
      </c>
      <c r="D33" s="16">
        <f t="shared" si="27"/>
        <v>1560.989010989011</v>
      </c>
      <c r="E33" s="45">
        <f t="shared" si="28"/>
        <v>1742.6666666666667</v>
      </c>
      <c r="F33" s="45">
        <f t="shared" si="29"/>
        <v>1791.3669064748203</v>
      </c>
      <c r="G33" s="45">
        <f t="shared" si="30"/>
        <v>1829.1666666666667</v>
      </c>
      <c r="H33" s="45">
        <f t="shared" si="31"/>
        <v>1865.2777777777778</v>
      </c>
      <c r="I33" s="45">
        <f t="shared" si="32"/>
        <v>1853.7931034482758</v>
      </c>
      <c r="J33" s="45">
        <f t="shared" si="33"/>
        <v>1721.7687074829932</v>
      </c>
      <c r="K33" s="45">
        <f t="shared" si="8"/>
        <v>1804.6052631578946</v>
      </c>
      <c r="L33" s="45">
        <f t="shared" si="9"/>
        <v>1826.3513513513512</v>
      </c>
      <c r="M33" s="45">
        <f t="shared" si="10"/>
        <v>1670.2127659574467</v>
      </c>
      <c r="N33" s="45">
        <f t="shared" si="11"/>
        <v>1843.835616438356</v>
      </c>
      <c r="O33" s="45">
        <f t="shared" si="12"/>
        <v>1729.9270072992701</v>
      </c>
      <c r="P33" s="46">
        <f t="shared" si="13"/>
        <v>1819.402985074627</v>
      </c>
      <c r="Q33" s="46">
        <f t="shared" si="34"/>
        <v>1809.375</v>
      </c>
      <c r="R33" s="46">
        <f t="shared" si="20"/>
        <v>1880.3030303030305</v>
      </c>
      <c r="S33" s="17"/>
      <c r="T33" s="73">
        <f t="shared" si="21"/>
        <v>1877.685950413223</v>
      </c>
      <c r="U33" s="73">
        <f t="shared" si="22"/>
        <v>1610.2564102564104</v>
      </c>
      <c r="V33" s="73">
        <f t="shared" si="35"/>
        <v>1787.719298245614</v>
      </c>
      <c r="W33" s="73">
        <f t="shared" si="36"/>
        <v>1774.766355140187</v>
      </c>
      <c r="X33" s="73">
        <f t="shared" si="37"/>
        <v>1761.3861386138615</v>
      </c>
      <c r="Y33" s="73">
        <f t="shared" si="38"/>
        <v>1723.6024844720498</v>
      </c>
      <c r="Z33" s="73">
        <f t="shared" si="39"/>
        <v>1752.0491803278687</v>
      </c>
      <c r="AA33" s="73">
        <f t="shared" si="40"/>
        <v>1856.060606060606</v>
      </c>
      <c r="AB33" s="73">
        <f t="shared" si="41"/>
        <v>1841.6856492027334</v>
      </c>
      <c r="AC33" s="73">
        <f t="shared" si="42"/>
        <v>1833.1415420023015</v>
      </c>
      <c r="AD33" s="75"/>
      <c r="AE33" s="92" t="s">
        <v>29</v>
      </c>
      <c r="AF33" s="16">
        <v>19300</v>
      </c>
      <c r="AG33" s="21">
        <v>308800</v>
      </c>
      <c r="AH33" s="19">
        <v>18200</v>
      </c>
      <c r="AI33" s="19">
        <v>284100</v>
      </c>
      <c r="AJ33" s="16">
        <v>15000</v>
      </c>
      <c r="AK33" s="21">
        <v>261400</v>
      </c>
      <c r="AL33" s="19">
        <v>13900</v>
      </c>
      <c r="AM33" s="19">
        <v>249000</v>
      </c>
      <c r="AN33" s="16">
        <v>14400</v>
      </c>
      <c r="AO33" s="21">
        <v>263400</v>
      </c>
      <c r="AP33" s="19">
        <v>14400</v>
      </c>
      <c r="AQ33" s="19">
        <v>268600</v>
      </c>
      <c r="AR33" s="16">
        <v>14500</v>
      </c>
      <c r="AS33" s="21">
        <v>268800</v>
      </c>
      <c r="AT33" s="19">
        <v>14700</v>
      </c>
      <c r="AU33" s="19">
        <v>253100</v>
      </c>
      <c r="AV33" s="16">
        <v>15200</v>
      </c>
      <c r="AW33" s="21">
        <v>274300</v>
      </c>
      <c r="AX33" s="19">
        <v>14800</v>
      </c>
      <c r="AY33" s="19">
        <v>270300</v>
      </c>
      <c r="AZ33" s="16">
        <v>14100</v>
      </c>
      <c r="BA33" s="21">
        <v>235500</v>
      </c>
      <c r="BB33" s="19">
        <v>14600</v>
      </c>
      <c r="BC33" s="19">
        <v>269200</v>
      </c>
      <c r="BD33" s="16">
        <v>13700</v>
      </c>
      <c r="BE33" s="21">
        <v>237000</v>
      </c>
      <c r="BF33" s="15">
        <v>13400</v>
      </c>
      <c r="BG33" s="15">
        <v>243800</v>
      </c>
      <c r="BH33" s="20">
        <v>12800</v>
      </c>
      <c r="BI33" s="14">
        <v>231600</v>
      </c>
      <c r="BJ33" s="19">
        <v>13200</v>
      </c>
      <c r="BK33" s="19">
        <v>248200</v>
      </c>
      <c r="BL33" s="20">
        <v>12100</v>
      </c>
      <c r="BM33" s="14">
        <v>227200</v>
      </c>
      <c r="BN33" s="15">
        <v>11700</v>
      </c>
      <c r="BO33" s="15">
        <v>188400</v>
      </c>
      <c r="BP33" s="20">
        <v>11400</v>
      </c>
      <c r="BQ33" s="14">
        <v>203800</v>
      </c>
      <c r="BR33" s="20">
        <v>10700</v>
      </c>
      <c r="BS33" s="15">
        <v>189900</v>
      </c>
      <c r="BT33" s="50">
        <v>10100</v>
      </c>
      <c r="BU33" s="50">
        <v>177900</v>
      </c>
      <c r="BV33" s="50">
        <v>9660</v>
      </c>
      <c r="BW33" s="50">
        <v>166500</v>
      </c>
      <c r="BX33" s="50">
        <v>9760</v>
      </c>
      <c r="BY33" s="50">
        <v>171000</v>
      </c>
      <c r="BZ33" s="60">
        <v>9240</v>
      </c>
      <c r="CA33" s="60">
        <v>171500</v>
      </c>
      <c r="CB33" s="64">
        <v>8780</v>
      </c>
      <c r="CC33" s="64">
        <v>161700</v>
      </c>
      <c r="CD33" s="64">
        <v>8690</v>
      </c>
      <c r="CE33" s="64">
        <v>159300</v>
      </c>
    </row>
    <row r="34" spans="1:83" ht="12.75" customHeight="1">
      <c r="A34" s="85"/>
      <c r="B34" s="23" t="s">
        <v>106</v>
      </c>
      <c r="C34" s="16">
        <f t="shared" si="26"/>
        <v>1693.516699410609</v>
      </c>
      <c r="D34" s="16">
        <f t="shared" si="27"/>
        <v>1359.7560975609756</v>
      </c>
      <c r="E34" s="45">
        <f t="shared" si="28"/>
        <v>1608.3032490974729</v>
      </c>
      <c r="F34" s="45">
        <f t="shared" si="29"/>
        <v>1388.9789303079417</v>
      </c>
      <c r="G34" s="45">
        <f t="shared" si="30"/>
        <v>1467.9802955665025</v>
      </c>
      <c r="H34" s="45">
        <f t="shared" si="31"/>
        <v>1527.2727272727273</v>
      </c>
      <c r="I34" s="45">
        <f t="shared" si="32"/>
        <v>1436.3636363636365</v>
      </c>
      <c r="J34" s="45">
        <f t="shared" si="33"/>
        <v>1507.908611599297</v>
      </c>
      <c r="K34" s="45">
        <f t="shared" si="8"/>
        <v>1417.7852348993288</v>
      </c>
      <c r="L34" s="45">
        <f t="shared" si="9"/>
        <v>1494.8805460750852</v>
      </c>
      <c r="M34" s="45">
        <f t="shared" si="10"/>
        <v>1304.7945205479452</v>
      </c>
      <c r="N34" s="45">
        <f t="shared" si="11"/>
        <v>1315.3310104529617</v>
      </c>
      <c r="O34" s="45">
        <f t="shared" si="12"/>
        <v>939.9293286219081</v>
      </c>
      <c r="P34" s="46">
        <f t="shared" si="13"/>
        <v>1587.9120879120878</v>
      </c>
      <c r="Q34" s="46">
        <f t="shared" si="34"/>
        <v>1511.1940298507463</v>
      </c>
      <c r="R34" s="46">
        <f t="shared" si="20"/>
        <v>1341.6506717850289</v>
      </c>
      <c r="S34" s="17"/>
      <c r="T34" s="73">
        <f t="shared" si="21"/>
        <v>1384.1463414634147</v>
      </c>
      <c r="U34" s="73">
        <f t="shared" si="22"/>
        <v>1467.3469387755101</v>
      </c>
      <c r="V34" s="73">
        <f t="shared" si="35"/>
        <v>1569.937369519833</v>
      </c>
      <c r="W34" s="73">
        <f t="shared" si="36"/>
        <v>1620.1716738197424</v>
      </c>
      <c r="X34" s="73">
        <f t="shared" si="37"/>
        <v>1651.3157894736844</v>
      </c>
      <c r="Y34" s="73">
        <f t="shared" si="38"/>
        <v>1621.380846325167</v>
      </c>
      <c r="Z34" s="73">
        <f t="shared" si="39"/>
        <v>1374.4292237442921</v>
      </c>
      <c r="AA34" s="73">
        <f t="shared" si="40"/>
        <v>1441.8052256532067</v>
      </c>
      <c r="AB34" s="73">
        <f t="shared" si="41"/>
        <v>1539.5683453237411</v>
      </c>
      <c r="AC34" s="73">
        <f t="shared" si="42"/>
        <v>1414.0435835351088</v>
      </c>
      <c r="AD34" s="75"/>
      <c r="AE34" s="92" t="s">
        <v>30</v>
      </c>
      <c r="AF34" s="16">
        <v>5090</v>
      </c>
      <c r="AG34" s="21">
        <v>86200</v>
      </c>
      <c r="AH34" s="19">
        <v>4920</v>
      </c>
      <c r="AI34" s="19">
        <v>66900</v>
      </c>
      <c r="AJ34" s="16">
        <v>5540</v>
      </c>
      <c r="AK34" s="21">
        <v>89100</v>
      </c>
      <c r="AL34" s="19">
        <v>6170</v>
      </c>
      <c r="AM34" s="19">
        <v>85700</v>
      </c>
      <c r="AN34" s="16">
        <v>6090</v>
      </c>
      <c r="AO34" s="21">
        <v>89400</v>
      </c>
      <c r="AP34" s="19">
        <v>6050</v>
      </c>
      <c r="AQ34" s="19">
        <v>92400</v>
      </c>
      <c r="AR34" s="16">
        <v>6050</v>
      </c>
      <c r="AS34" s="21">
        <v>86900</v>
      </c>
      <c r="AT34" s="19">
        <v>5690</v>
      </c>
      <c r="AU34" s="19">
        <v>85800</v>
      </c>
      <c r="AV34" s="16">
        <v>5960</v>
      </c>
      <c r="AW34" s="21">
        <v>84500</v>
      </c>
      <c r="AX34" s="19">
        <v>5860</v>
      </c>
      <c r="AY34" s="19">
        <v>87600</v>
      </c>
      <c r="AZ34" s="16">
        <v>5840</v>
      </c>
      <c r="BA34" s="21">
        <v>76200</v>
      </c>
      <c r="BB34" s="19">
        <v>5740</v>
      </c>
      <c r="BC34" s="19">
        <v>75500</v>
      </c>
      <c r="BD34" s="16">
        <v>5660</v>
      </c>
      <c r="BE34" s="21">
        <v>53200</v>
      </c>
      <c r="BF34" s="15">
        <v>5460</v>
      </c>
      <c r="BG34" s="15">
        <v>86700</v>
      </c>
      <c r="BH34" s="20">
        <v>5360</v>
      </c>
      <c r="BI34" s="14">
        <v>81000</v>
      </c>
      <c r="BJ34" s="19">
        <v>5210</v>
      </c>
      <c r="BK34" s="19">
        <v>69900</v>
      </c>
      <c r="BL34" s="20">
        <v>4920</v>
      </c>
      <c r="BM34" s="14">
        <v>68100</v>
      </c>
      <c r="BN34" s="15">
        <v>4900</v>
      </c>
      <c r="BO34" s="15">
        <v>71900</v>
      </c>
      <c r="BP34" s="20">
        <v>4790</v>
      </c>
      <c r="BQ34" s="14">
        <v>75200</v>
      </c>
      <c r="BR34" s="20">
        <v>4660</v>
      </c>
      <c r="BS34" s="15">
        <v>75500</v>
      </c>
      <c r="BT34" s="50">
        <v>4560</v>
      </c>
      <c r="BU34" s="50">
        <v>75300</v>
      </c>
      <c r="BV34" s="50">
        <v>4490</v>
      </c>
      <c r="BW34" s="50">
        <v>72800</v>
      </c>
      <c r="BX34" s="50">
        <v>4380</v>
      </c>
      <c r="BY34" s="50">
        <v>60200</v>
      </c>
      <c r="BZ34" s="60">
        <v>4210</v>
      </c>
      <c r="CA34" s="60">
        <v>60700</v>
      </c>
      <c r="CB34" s="64">
        <v>4170</v>
      </c>
      <c r="CC34" s="64">
        <v>64200</v>
      </c>
      <c r="CD34" s="64">
        <v>4130</v>
      </c>
      <c r="CE34" s="64">
        <v>58400</v>
      </c>
    </row>
    <row r="35" spans="1:83" ht="12.75" customHeight="1">
      <c r="A35" s="85"/>
      <c r="B35" s="23" t="s">
        <v>107</v>
      </c>
      <c r="C35" s="16">
        <f t="shared" si="26"/>
        <v>1228.7917737789203</v>
      </c>
      <c r="D35" s="16">
        <f t="shared" si="27"/>
        <v>1390</v>
      </c>
      <c r="E35" s="45">
        <f t="shared" si="28"/>
        <v>1186.5384615384614</v>
      </c>
      <c r="F35" s="45">
        <f t="shared" si="29"/>
        <v>1445.7413249211356</v>
      </c>
      <c r="G35" s="45">
        <f t="shared" si="30"/>
        <v>1316.140350877193</v>
      </c>
      <c r="H35" s="45">
        <f t="shared" si="31"/>
        <v>1360.070671378092</v>
      </c>
      <c r="I35" s="45">
        <f t="shared" si="32"/>
        <v>1373.6842105263158</v>
      </c>
      <c r="J35" s="45">
        <f t="shared" si="33"/>
        <v>1398.943661971831</v>
      </c>
      <c r="K35" s="45">
        <f t="shared" si="8"/>
        <v>1356.7164179104477</v>
      </c>
      <c r="L35" s="45">
        <f t="shared" si="9"/>
        <v>1212.6923076923076</v>
      </c>
      <c r="M35" s="45">
        <f t="shared" si="10"/>
        <v>1369.7674418604652</v>
      </c>
      <c r="N35" s="45">
        <f t="shared" si="11"/>
        <v>1218.4</v>
      </c>
      <c r="O35" s="45">
        <f t="shared" si="12"/>
        <v>1240.6639004149379</v>
      </c>
      <c r="P35" s="46">
        <f t="shared" si="13"/>
        <v>1027.5862068965519</v>
      </c>
      <c r="Q35" s="46">
        <f t="shared" si="34"/>
        <v>1135.267857142857</v>
      </c>
      <c r="R35" s="46">
        <f t="shared" si="20"/>
        <v>1155</v>
      </c>
      <c r="S35" s="17"/>
      <c r="T35" s="73">
        <f t="shared" si="21"/>
        <v>1261.6822429906542</v>
      </c>
      <c r="U35" s="73">
        <f t="shared" si="22"/>
        <v>1242.3076923076924</v>
      </c>
      <c r="V35" s="73">
        <f t="shared" si="35"/>
        <v>1238.5</v>
      </c>
      <c r="W35" s="73">
        <f t="shared" si="36"/>
        <v>1226.063829787234</v>
      </c>
      <c r="X35" s="73">
        <f t="shared" si="37"/>
        <v>1223.5955056179776</v>
      </c>
      <c r="Y35" s="73">
        <f t="shared" si="38"/>
        <v>1221.6374269005848</v>
      </c>
      <c r="Z35" s="73">
        <f t="shared" si="39"/>
        <v>1276.8292682926829</v>
      </c>
      <c r="AA35" s="73">
        <f t="shared" si="40"/>
        <v>1169.620253164557</v>
      </c>
      <c r="AB35" s="73">
        <f t="shared" si="41"/>
        <v>1230</v>
      </c>
      <c r="AC35" s="73">
        <f t="shared" si="42"/>
        <v>1213.1944444444446</v>
      </c>
      <c r="AD35" s="75"/>
      <c r="AE35" s="92" t="s">
        <v>31</v>
      </c>
      <c r="AF35" s="16">
        <v>38900</v>
      </c>
      <c r="AG35" s="21">
        <v>478000</v>
      </c>
      <c r="AH35" s="19">
        <v>39000</v>
      </c>
      <c r="AI35" s="19">
        <v>542100</v>
      </c>
      <c r="AJ35" s="16">
        <v>31200</v>
      </c>
      <c r="AK35" s="21">
        <v>370200</v>
      </c>
      <c r="AL35" s="19">
        <v>31700</v>
      </c>
      <c r="AM35" s="19">
        <v>458300</v>
      </c>
      <c r="AN35" s="16">
        <v>28500</v>
      </c>
      <c r="AO35" s="21">
        <v>375100</v>
      </c>
      <c r="AP35" s="19">
        <v>28300</v>
      </c>
      <c r="AQ35" s="19">
        <v>384900</v>
      </c>
      <c r="AR35" s="16">
        <v>28500</v>
      </c>
      <c r="AS35" s="21">
        <v>391500</v>
      </c>
      <c r="AT35" s="19">
        <v>28400</v>
      </c>
      <c r="AU35" s="19">
        <v>397300</v>
      </c>
      <c r="AV35" s="16">
        <v>26800</v>
      </c>
      <c r="AW35" s="21">
        <v>363600</v>
      </c>
      <c r="AX35" s="19">
        <v>26000</v>
      </c>
      <c r="AY35" s="19">
        <v>315300</v>
      </c>
      <c r="AZ35" s="16">
        <v>25800</v>
      </c>
      <c r="BA35" s="21">
        <v>353400</v>
      </c>
      <c r="BB35" s="19">
        <v>25000</v>
      </c>
      <c r="BC35" s="19">
        <v>304600</v>
      </c>
      <c r="BD35" s="16">
        <v>24100</v>
      </c>
      <c r="BE35" s="21">
        <v>299000</v>
      </c>
      <c r="BF35" s="15">
        <v>23200</v>
      </c>
      <c r="BG35" s="15">
        <v>238400</v>
      </c>
      <c r="BH35" s="20">
        <v>22400</v>
      </c>
      <c r="BI35" s="14">
        <v>254300</v>
      </c>
      <c r="BJ35" s="19">
        <v>22000</v>
      </c>
      <c r="BK35" s="19">
        <v>254100</v>
      </c>
      <c r="BL35" s="20">
        <v>21400</v>
      </c>
      <c r="BM35" s="14">
        <v>270000</v>
      </c>
      <c r="BN35" s="15">
        <v>20800</v>
      </c>
      <c r="BO35" s="15">
        <v>258400</v>
      </c>
      <c r="BP35" s="20">
        <v>20000</v>
      </c>
      <c r="BQ35" s="14">
        <v>247700</v>
      </c>
      <c r="BR35" s="20">
        <v>18800</v>
      </c>
      <c r="BS35" s="15">
        <v>230500</v>
      </c>
      <c r="BT35" s="50">
        <v>17800</v>
      </c>
      <c r="BU35" s="50">
        <v>217800</v>
      </c>
      <c r="BV35" s="50">
        <v>17100</v>
      </c>
      <c r="BW35" s="50">
        <v>208900</v>
      </c>
      <c r="BX35" s="50">
        <v>16400</v>
      </c>
      <c r="BY35" s="50">
        <v>209400</v>
      </c>
      <c r="BZ35" s="60">
        <v>15800</v>
      </c>
      <c r="CA35" s="60">
        <v>184800</v>
      </c>
      <c r="CB35" s="64">
        <v>15000</v>
      </c>
      <c r="CC35" s="64">
        <v>184500</v>
      </c>
      <c r="CD35" s="64">
        <v>14400</v>
      </c>
      <c r="CE35" s="64">
        <v>174700</v>
      </c>
    </row>
    <row r="36" spans="1:83" ht="12.75" customHeight="1">
      <c r="A36" s="85"/>
      <c r="B36" s="23" t="s">
        <v>108</v>
      </c>
      <c r="C36" s="36" t="s">
        <v>10</v>
      </c>
      <c r="D36" s="70" t="s">
        <v>10</v>
      </c>
      <c r="E36" s="46">
        <f t="shared" si="28"/>
        <v>1848.439821693908</v>
      </c>
      <c r="F36" s="45">
        <f t="shared" si="29"/>
        <v>1694.4444444444446</v>
      </c>
      <c r="G36" s="45">
        <f t="shared" si="30"/>
        <v>1997.61620977354</v>
      </c>
      <c r="H36" s="46">
        <f t="shared" si="31"/>
        <v>1804.5023696682463</v>
      </c>
      <c r="I36" s="45">
        <f t="shared" si="32"/>
        <v>1947.2450175849942</v>
      </c>
      <c r="J36" s="45">
        <f t="shared" si="33"/>
        <v>1692.0415224913493</v>
      </c>
      <c r="K36" s="46">
        <f t="shared" si="8"/>
        <v>1856.5022421524664</v>
      </c>
      <c r="L36" s="45">
        <f t="shared" si="9"/>
        <v>2108.0797481636937</v>
      </c>
      <c r="M36" s="46">
        <f t="shared" si="10"/>
        <v>1922.037422037422</v>
      </c>
      <c r="N36" s="46">
        <f t="shared" si="11"/>
        <v>1882.6879271070616</v>
      </c>
      <c r="O36" s="45">
        <f t="shared" si="12"/>
        <v>1579.976985040276</v>
      </c>
      <c r="P36" s="46">
        <f t="shared" si="13"/>
        <v>2084.1013824884794</v>
      </c>
      <c r="Q36" s="45">
        <f t="shared" si="34"/>
        <v>1977.0378874856488</v>
      </c>
      <c r="R36" s="45">
        <f t="shared" si="20"/>
        <v>1945.1428571428573</v>
      </c>
      <c r="S36" s="17"/>
      <c r="T36" s="75">
        <f t="shared" si="21"/>
        <v>2098.3981693363844</v>
      </c>
      <c r="U36" s="75">
        <f t="shared" si="22"/>
        <v>1985.409652076319</v>
      </c>
      <c r="V36" s="75">
        <f t="shared" si="35"/>
        <v>2174.5495495495497</v>
      </c>
      <c r="W36" s="75">
        <f t="shared" si="36"/>
        <v>2265.765765765766</v>
      </c>
      <c r="X36" s="73">
        <f t="shared" si="37"/>
        <v>2079.81755986317</v>
      </c>
      <c r="Y36" s="73">
        <f t="shared" si="38"/>
        <v>2062.4290578887626</v>
      </c>
      <c r="Z36" s="73">
        <f t="shared" si="39"/>
        <v>1998.8726042841038</v>
      </c>
      <c r="AA36" s="73">
        <f t="shared" si="40"/>
        <v>2290.509259259259</v>
      </c>
      <c r="AB36" s="73">
        <f t="shared" si="41"/>
        <v>2332.5714285714284</v>
      </c>
      <c r="AC36" s="73">
        <f t="shared" si="42"/>
        <v>2250.585480093677</v>
      </c>
      <c r="AD36" s="75"/>
      <c r="AE36" s="92" t="s">
        <v>32</v>
      </c>
      <c r="AF36" s="25"/>
      <c r="AG36" s="31"/>
      <c r="AH36" s="32"/>
      <c r="AI36" s="32"/>
      <c r="AJ36" s="25">
        <v>6730</v>
      </c>
      <c r="AK36" s="31">
        <v>124400</v>
      </c>
      <c r="AL36" s="32">
        <v>7920</v>
      </c>
      <c r="AM36" s="32">
        <v>134200</v>
      </c>
      <c r="AN36" s="25">
        <v>8390</v>
      </c>
      <c r="AO36" s="31">
        <v>167600</v>
      </c>
      <c r="AP36" s="32">
        <v>8440</v>
      </c>
      <c r="AQ36" s="32">
        <v>152300</v>
      </c>
      <c r="AR36" s="25">
        <v>8530</v>
      </c>
      <c r="AS36" s="31">
        <v>166100</v>
      </c>
      <c r="AT36" s="32">
        <v>8670</v>
      </c>
      <c r="AU36" s="32">
        <v>146700</v>
      </c>
      <c r="AV36" s="25">
        <v>8920</v>
      </c>
      <c r="AW36" s="31">
        <v>165600</v>
      </c>
      <c r="AX36" s="32">
        <v>9530</v>
      </c>
      <c r="AY36" s="32">
        <v>200900</v>
      </c>
      <c r="AZ36" s="25">
        <v>9620</v>
      </c>
      <c r="BA36" s="31">
        <v>184900</v>
      </c>
      <c r="BB36" s="32">
        <v>8780</v>
      </c>
      <c r="BC36" s="32">
        <v>165300</v>
      </c>
      <c r="BD36" s="25">
        <v>8690</v>
      </c>
      <c r="BE36" s="31">
        <v>137300</v>
      </c>
      <c r="BF36" s="33">
        <v>8680</v>
      </c>
      <c r="BG36" s="33">
        <v>180900</v>
      </c>
      <c r="BH36" s="34">
        <v>8710</v>
      </c>
      <c r="BI36" s="35">
        <v>172200</v>
      </c>
      <c r="BJ36" s="32">
        <v>8750</v>
      </c>
      <c r="BK36" s="32">
        <v>170200</v>
      </c>
      <c r="BL36" s="34">
        <v>8740</v>
      </c>
      <c r="BM36" s="35">
        <v>183400</v>
      </c>
      <c r="BN36" s="33">
        <v>8910</v>
      </c>
      <c r="BO36" s="33">
        <v>176900</v>
      </c>
      <c r="BP36" s="34">
        <v>8880</v>
      </c>
      <c r="BQ36" s="35">
        <v>193100</v>
      </c>
      <c r="BR36" s="20">
        <v>8880</v>
      </c>
      <c r="BS36" s="15">
        <v>201200</v>
      </c>
      <c r="BT36" s="50">
        <v>8770</v>
      </c>
      <c r="BU36" s="50">
        <v>182400</v>
      </c>
      <c r="BV36" s="50">
        <v>8810</v>
      </c>
      <c r="BW36" s="50">
        <v>181700</v>
      </c>
      <c r="BX36" s="50">
        <v>8870</v>
      </c>
      <c r="BY36" s="50">
        <v>177300</v>
      </c>
      <c r="BZ36" s="60">
        <v>8640</v>
      </c>
      <c r="CA36" s="60">
        <v>197900</v>
      </c>
      <c r="CB36" s="64">
        <v>8750</v>
      </c>
      <c r="CC36" s="64">
        <v>204100</v>
      </c>
      <c r="CD36" s="64">
        <v>8540</v>
      </c>
      <c r="CE36" s="64">
        <v>192200</v>
      </c>
    </row>
    <row r="37" spans="1:83" ht="12.75" customHeight="1">
      <c r="A37" s="86"/>
      <c r="B37" s="56" t="s">
        <v>109</v>
      </c>
      <c r="C37" s="25">
        <f>AG37*1000/AF37/10</f>
        <v>1908.7058823529412</v>
      </c>
      <c r="D37" s="25">
        <f>AI37*1000/AH37/10</f>
        <v>2273.929471032746</v>
      </c>
      <c r="E37" s="48">
        <f>AK37*1000/AJ37/10+1</f>
        <v>2340.311334289813</v>
      </c>
      <c r="F37" s="48">
        <f>AM37*1000/AL37/10-2</f>
        <v>2770.285251215559</v>
      </c>
      <c r="G37" s="48">
        <f>AO37*1000/AN37/10-5</f>
        <v>2859.719446579554</v>
      </c>
      <c r="H37" s="48">
        <f t="shared" si="31"/>
        <v>3130.6687163720217</v>
      </c>
      <c r="I37" s="48">
        <f t="shared" si="32"/>
        <v>3101.9607843137255</v>
      </c>
      <c r="J37" s="48">
        <f t="shared" si="33"/>
        <v>3017.6423416198877</v>
      </c>
      <c r="K37" s="48">
        <f t="shared" si="8"/>
        <v>2994.1569282136893</v>
      </c>
      <c r="L37" s="49">
        <f>AY37*1000/AX37/10+3</f>
        <v>3070.357512953368</v>
      </c>
      <c r="M37" s="49">
        <f>BA37*1000/AZ37/10+2</f>
        <v>3230.0858676207513</v>
      </c>
      <c r="N37" s="49">
        <f>BC37*1000/BB37/10+4</f>
        <v>3140.4452423698385</v>
      </c>
      <c r="O37" s="49">
        <f>BE37*1000/BD37/10+1</f>
        <v>3049.561151079137</v>
      </c>
      <c r="P37" s="46">
        <f>BG37*1000/BF37/10-1</f>
        <v>3120.072088724584</v>
      </c>
      <c r="Q37" s="49">
        <f>BI37*1000/BH37/10-3</f>
        <v>3220.1800766283527</v>
      </c>
      <c r="R37" s="49">
        <f t="shared" si="20"/>
        <v>2997.0873786407765</v>
      </c>
      <c r="S37" s="17"/>
      <c r="T37" s="74">
        <f>BM37*1000/BL37/10+4</f>
        <v>3300.116504854369</v>
      </c>
      <c r="U37" s="74">
        <f t="shared" si="22"/>
        <v>3076.076076076076</v>
      </c>
      <c r="V37" s="74">
        <f t="shared" si="35"/>
        <v>3032.7533265097236</v>
      </c>
      <c r="W37" s="74">
        <f t="shared" si="36"/>
        <v>3063.4249471458775</v>
      </c>
      <c r="X37" s="74">
        <f t="shared" si="37"/>
        <v>3185.145317545748</v>
      </c>
      <c r="Y37" s="74">
        <f t="shared" si="38"/>
        <v>3337.676438653637</v>
      </c>
      <c r="Z37" s="74">
        <f t="shared" si="39"/>
        <v>3328.425821064553</v>
      </c>
      <c r="AA37" s="74">
        <f t="shared" si="40"/>
        <v>3311.9266055045873</v>
      </c>
      <c r="AB37" s="74">
        <f t="shared" si="41"/>
        <v>3166.8584579976987</v>
      </c>
      <c r="AC37" s="73">
        <f t="shared" si="42"/>
        <v>3042.7251732101618</v>
      </c>
      <c r="AD37" s="75"/>
      <c r="AE37" s="92" t="s">
        <v>33</v>
      </c>
      <c r="AF37" s="16">
        <v>212500</v>
      </c>
      <c r="AG37" s="21">
        <v>4056000</v>
      </c>
      <c r="AH37" s="19">
        <v>158800</v>
      </c>
      <c r="AI37" s="19">
        <v>3611000</v>
      </c>
      <c r="AJ37" s="16">
        <v>139400</v>
      </c>
      <c r="AK37" s="21">
        <v>3261000</v>
      </c>
      <c r="AL37" s="19">
        <v>123400</v>
      </c>
      <c r="AM37" s="19">
        <v>3421000</v>
      </c>
      <c r="AN37" s="16">
        <v>130100</v>
      </c>
      <c r="AO37" s="21">
        <v>3727000</v>
      </c>
      <c r="AP37" s="19">
        <v>130100</v>
      </c>
      <c r="AQ37" s="19">
        <v>4073000</v>
      </c>
      <c r="AR37" s="16">
        <v>127500</v>
      </c>
      <c r="AS37" s="21">
        <v>3955000</v>
      </c>
      <c r="AT37" s="19">
        <v>124700</v>
      </c>
      <c r="AU37" s="19">
        <v>3763000</v>
      </c>
      <c r="AV37" s="16">
        <v>119800</v>
      </c>
      <c r="AW37" s="21">
        <v>3587000</v>
      </c>
      <c r="AX37" s="19">
        <v>115800</v>
      </c>
      <c r="AY37" s="19">
        <v>3552000</v>
      </c>
      <c r="AZ37" s="16">
        <v>111800</v>
      </c>
      <c r="BA37" s="21">
        <v>3609000</v>
      </c>
      <c r="BB37" s="19">
        <v>111400</v>
      </c>
      <c r="BC37" s="19">
        <v>3494000</v>
      </c>
      <c r="BD37" s="16">
        <v>111200</v>
      </c>
      <c r="BE37" s="21">
        <v>3390000</v>
      </c>
      <c r="BF37" s="15">
        <v>108200</v>
      </c>
      <c r="BG37" s="15">
        <v>3377000</v>
      </c>
      <c r="BH37" s="20">
        <v>104400</v>
      </c>
      <c r="BI37" s="14">
        <v>3365000</v>
      </c>
      <c r="BJ37" s="19">
        <v>103000</v>
      </c>
      <c r="BK37" s="19">
        <v>3087000</v>
      </c>
      <c r="BL37" s="20">
        <v>103000</v>
      </c>
      <c r="BM37" s="14">
        <v>3395000</v>
      </c>
      <c r="BN37" s="15">
        <v>99900</v>
      </c>
      <c r="BO37" s="15">
        <v>3073000</v>
      </c>
      <c r="BP37" s="20">
        <v>97700</v>
      </c>
      <c r="BQ37" s="14">
        <v>2963000</v>
      </c>
      <c r="BR37" s="20">
        <v>94600</v>
      </c>
      <c r="BS37" s="15">
        <v>2898000</v>
      </c>
      <c r="BT37" s="50">
        <v>92900</v>
      </c>
      <c r="BU37" s="50">
        <v>2959000</v>
      </c>
      <c r="BV37" s="50">
        <v>92100</v>
      </c>
      <c r="BW37" s="50">
        <v>3074000</v>
      </c>
      <c r="BX37" s="50">
        <v>88300</v>
      </c>
      <c r="BY37" s="50">
        <v>2939000</v>
      </c>
      <c r="BZ37" s="60">
        <v>87200</v>
      </c>
      <c r="CA37" s="60">
        <v>2888000</v>
      </c>
      <c r="CB37" s="64">
        <v>86900</v>
      </c>
      <c r="CC37" s="64">
        <v>2752000</v>
      </c>
      <c r="CD37" s="64">
        <v>86600</v>
      </c>
      <c r="CE37" s="64">
        <v>2635000</v>
      </c>
    </row>
    <row r="38" spans="1:83" ht="12.75" customHeight="1">
      <c r="A38" s="38" t="s">
        <v>64</v>
      </c>
      <c r="B38" s="56" t="s">
        <v>110</v>
      </c>
      <c r="C38" s="25">
        <f>AG38*1000/AF38/10+1</f>
        <v>1929.766056831452</v>
      </c>
      <c r="D38" s="25">
        <f>AI38*1000/AH38/10-2</f>
        <v>1990.2299922299921</v>
      </c>
      <c r="E38" s="48">
        <f>AK38*1000/AJ38/10</f>
        <v>2064.046579330422</v>
      </c>
      <c r="F38" s="48">
        <f>AM38*1000/AL38/10</f>
        <v>2032.4074074074074</v>
      </c>
      <c r="G38" s="48">
        <f>AO38*1000/AN38/10</f>
        <v>2313.6363636363635</v>
      </c>
      <c r="H38" s="48">
        <v>2320</v>
      </c>
      <c r="I38" s="48">
        <v>2220</v>
      </c>
      <c r="J38" s="48">
        <v>2110</v>
      </c>
      <c r="K38" s="48">
        <v>2310</v>
      </c>
      <c r="L38" s="49">
        <f>AY38*1000/AX38/10</f>
        <v>2313.5313531353136</v>
      </c>
      <c r="M38" s="48">
        <f>BA38*1000/AZ38/10+4</f>
        <v>2060.3139931740616</v>
      </c>
      <c r="N38" s="48">
        <f t="shared" si="11"/>
        <v>2350.2722323049</v>
      </c>
      <c r="O38" s="71">
        <f>BE38*1000/BD38/10+1</f>
        <v>1950.056603773585</v>
      </c>
      <c r="P38" s="71">
        <f>BG38*1000/BF38/10-4</f>
        <v>2459.9376218323587</v>
      </c>
      <c r="Q38" s="49">
        <f>BI38*1000/BH38/10</f>
        <v>2390.6882591093117</v>
      </c>
      <c r="R38" s="49">
        <f t="shared" si="20"/>
        <v>2334.736842105263</v>
      </c>
      <c r="S38" s="17"/>
      <c r="T38" s="74">
        <f t="shared" si="21"/>
        <v>2430.1075268817203</v>
      </c>
      <c r="U38" s="74">
        <f>BO38*1000/BN38/10</f>
        <v>2497.8070175438597</v>
      </c>
      <c r="V38" s="74">
        <f>BQ38*1000/BP38/10</f>
        <v>2265.1685393258426</v>
      </c>
      <c r="W38" s="74">
        <f t="shared" si="36"/>
        <v>2472.350230414747</v>
      </c>
      <c r="X38" s="74">
        <f t="shared" si="37"/>
        <v>2513.002364066194</v>
      </c>
      <c r="Y38" s="74">
        <f t="shared" si="38"/>
        <v>2543.20987654321</v>
      </c>
      <c r="Z38" s="74">
        <f t="shared" si="39"/>
        <v>2370.528967254408</v>
      </c>
      <c r="AA38" s="78">
        <f t="shared" si="40"/>
        <v>2503.7220843672458</v>
      </c>
      <c r="AB38" s="78">
        <f t="shared" si="41"/>
        <v>2580.8823529411766</v>
      </c>
      <c r="AC38" s="72">
        <f t="shared" si="42"/>
        <v>2379.3611793611794</v>
      </c>
      <c r="AD38" s="75"/>
      <c r="AE38" s="94" t="s">
        <v>34</v>
      </c>
      <c r="AF38" s="25">
        <v>256900</v>
      </c>
      <c r="AG38" s="31">
        <v>4955000</v>
      </c>
      <c r="AH38" s="19">
        <v>128700</v>
      </c>
      <c r="AI38" s="19">
        <v>2564000</v>
      </c>
      <c r="AJ38" s="25">
        <v>68700</v>
      </c>
      <c r="AK38" s="31">
        <v>1418000</v>
      </c>
      <c r="AL38" s="19">
        <v>64800</v>
      </c>
      <c r="AM38" s="19">
        <v>1317000</v>
      </c>
      <c r="AN38" s="25">
        <v>66000</v>
      </c>
      <c r="AO38" s="31">
        <v>1527000</v>
      </c>
      <c r="AP38" s="19">
        <v>65000</v>
      </c>
      <c r="AQ38" s="19">
        <v>1507000</v>
      </c>
      <c r="AR38" s="25">
        <v>64000</v>
      </c>
      <c r="AS38" s="31">
        <v>1423000</v>
      </c>
      <c r="AT38" s="19">
        <v>62900</v>
      </c>
      <c r="AU38" s="19">
        <v>1326000</v>
      </c>
      <c r="AV38" s="25">
        <v>61900</v>
      </c>
      <c r="AW38" s="31">
        <v>1431000</v>
      </c>
      <c r="AX38" s="19">
        <v>60600</v>
      </c>
      <c r="AY38" s="19">
        <v>1402000</v>
      </c>
      <c r="AZ38" s="25">
        <v>58600</v>
      </c>
      <c r="BA38" s="31">
        <v>1205000</v>
      </c>
      <c r="BB38" s="19">
        <v>55100</v>
      </c>
      <c r="BC38" s="19">
        <v>1295000</v>
      </c>
      <c r="BD38" s="25">
        <v>53000</v>
      </c>
      <c r="BE38" s="31">
        <v>1033000</v>
      </c>
      <c r="BF38" s="15">
        <v>51300</v>
      </c>
      <c r="BG38" s="15">
        <v>1264000</v>
      </c>
      <c r="BH38" s="34">
        <v>49400</v>
      </c>
      <c r="BI38" s="35">
        <v>1181000</v>
      </c>
      <c r="BJ38" s="19">
        <v>47500</v>
      </c>
      <c r="BK38" s="19">
        <v>1109000</v>
      </c>
      <c r="BL38" s="34">
        <v>46500</v>
      </c>
      <c r="BM38" s="35">
        <v>1130000</v>
      </c>
      <c r="BN38" s="15">
        <v>45600</v>
      </c>
      <c r="BO38" s="15">
        <v>1139000</v>
      </c>
      <c r="BP38" s="34">
        <v>44500</v>
      </c>
      <c r="BQ38" s="35">
        <v>1008000</v>
      </c>
      <c r="BR38" s="34">
        <v>43400</v>
      </c>
      <c r="BS38" s="33">
        <v>1073000</v>
      </c>
      <c r="BT38" s="62">
        <v>42300</v>
      </c>
      <c r="BU38" s="62">
        <v>1063000</v>
      </c>
      <c r="BV38" s="62">
        <v>40500</v>
      </c>
      <c r="BW38" s="62">
        <v>1030000</v>
      </c>
      <c r="BX38" s="62">
        <v>39700</v>
      </c>
      <c r="BY38" s="63">
        <v>941100</v>
      </c>
      <c r="BZ38" s="61">
        <v>40300</v>
      </c>
      <c r="CA38" s="61">
        <v>1009000</v>
      </c>
      <c r="CB38" s="79">
        <v>40800</v>
      </c>
      <c r="CC38" s="79">
        <v>1053000</v>
      </c>
      <c r="CD38" s="79">
        <v>40700</v>
      </c>
      <c r="CE38" s="79">
        <v>968400</v>
      </c>
    </row>
    <row r="39" spans="1:77" ht="12.75" customHeight="1">
      <c r="A39" s="40" t="s">
        <v>57</v>
      </c>
      <c r="B39" s="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AC39" s="81"/>
      <c r="BT39" s="51"/>
      <c r="BU39" s="51"/>
      <c r="BV39" s="51"/>
      <c r="BW39" s="51"/>
      <c r="BX39" s="51"/>
      <c r="BY39" s="51"/>
    </row>
    <row r="40" spans="1:29" ht="12.75" customHeight="1">
      <c r="A40" s="40" t="s">
        <v>66</v>
      </c>
      <c r="B40" s="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AC40" s="80"/>
    </row>
    <row r="41" spans="1:29" ht="12.75" customHeight="1">
      <c r="A41" s="40" t="s">
        <v>67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AC41" s="80"/>
    </row>
    <row r="42" spans="1:29" ht="12.75" customHeight="1">
      <c r="A42" s="41" t="s">
        <v>62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AC42" s="80"/>
    </row>
    <row r="43" spans="1:29" ht="12.75" customHeight="1">
      <c r="A43" s="42" t="s">
        <v>69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AC43" s="80"/>
    </row>
    <row r="44" ht="17.25">
      <c r="AC44" s="80"/>
    </row>
    <row r="45" ht="17.25">
      <c r="AC45" s="80"/>
    </row>
    <row r="46" ht="17.25">
      <c r="AC46" s="80"/>
    </row>
    <row r="47" ht="17.25">
      <c r="AC47" s="80"/>
    </row>
    <row r="48" ht="17.25">
      <c r="AC48" s="80"/>
    </row>
    <row r="49" ht="17.25">
      <c r="AC49" s="80"/>
    </row>
    <row r="50" ht="17.25">
      <c r="AC50" s="80"/>
    </row>
  </sheetData>
  <sheetProtection/>
  <mergeCells count="29">
    <mergeCell ref="O5:O6"/>
    <mergeCell ref="J5:J6"/>
    <mergeCell ref="K5:K6"/>
    <mergeCell ref="M5:M6"/>
    <mergeCell ref="N5:N6"/>
    <mergeCell ref="Y5:Y6"/>
    <mergeCell ref="A16:A24"/>
    <mergeCell ref="A25:A29"/>
    <mergeCell ref="E5:E6"/>
    <mergeCell ref="F5:F6"/>
    <mergeCell ref="W5:W6"/>
    <mergeCell ref="X5:X6"/>
    <mergeCell ref="D5:D6"/>
    <mergeCell ref="H5:H6"/>
    <mergeCell ref="P5:P6"/>
    <mergeCell ref="A30:A37"/>
    <mergeCell ref="T5:T6"/>
    <mergeCell ref="U5:U6"/>
    <mergeCell ref="V5:V6"/>
    <mergeCell ref="L5:L6"/>
    <mergeCell ref="Q5:Q6"/>
    <mergeCell ref="A7:A15"/>
    <mergeCell ref="G5:G6"/>
    <mergeCell ref="R5:R6"/>
    <mergeCell ref="I5:I6"/>
    <mergeCell ref="AC5:AC6"/>
    <mergeCell ref="AB5:AB6"/>
    <mergeCell ref="AA5:AA6"/>
    <mergeCell ref="Z5:Z6"/>
  </mergeCells>
  <printOptions horizontalCentered="1" verticalCentered="1"/>
  <pageMargins left="0.5905511811023623" right="0.5905511811023623" top="0.3937007874015748" bottom="0.3937007874015748" header="0.31496062992125984" footer="0.2362204724409449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VEGE管理者</cp:lastModifiedBy>
  <cp:lastPrinted>2009-03-13T08:14:04Z</cp:lastPrinted>
  <dcterms:created xsi:type="dcterms:W3CDTF">2000-06-02T09:30:03Z</dcterms:created>
  <dcterms:modified xsi:type="dcterms:W3CDTF">2009-03-13T08:14:22Z</dcterms:modified>
  <cp:category/>
  <cp:version/>
  <cp:contentType/>
  <cp:contentStatus/>
</cp:coreProperties>
</file>