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30" activeTab="0"/>
  </bookViews>
  <sheets>
    <sheet name="要覧7-6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'要覧7-6'!#REF!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<sst xmlns="http://schemas.openxmlformats.org/spreadsheetml/2006/main" count="1192" uniqueCount="110">
  <si>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</si>
  <si>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</si>
  <si>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</si>
  <si>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</si>
  <si>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</si>
  <si>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</si>
  <si>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</si>
  <si>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</si>
  <si>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</si>
  <si>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</si>
  <si>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</si>
  <si>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</si>
  <si>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</si>
  <si>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</si>
  <si>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</si>
  <si>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</si>
  <si>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</si>
  <si>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</si>
  <si>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</si>
  <si>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</si>
  <si>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</si>
  <si>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</si>
  <si>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</si>
  <si>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</si>
  <si>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</si>
  <si>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</si>
  <si>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</si>
  <si>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</si>
  <si>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</si>
  <si>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</si>
  <si>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</si>
  <si>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</si>
  <si>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</si>
  <si>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</si>
  <si>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</si>
  <si>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きのこ（しいたけ以外）</t>
  </si>
  <si>
    <t>たまねぎ</t>
  </si>
  <si>
    <t>その他の乾燥野菜</t>
  </si>
  <si>
    <t>【酢調製野菜】</t>
  </si>
  <si>
    <t>【トマト加工品】</t>
  </si>
  <si>
    <t>トマトケチャップ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</si>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</sst>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distributed" vertical="center"/>
      <protection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 quotePrefix="1">
      <alignment vertical="center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 quotePrefix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 quotePrefix="1">
      <alignment horizontal="right" vertical="center"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103"/>
  <sheetViews>
    <sheetView showGridLines="0"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19.16015625" style="0" customWidth="1"/>
    <col min="2" max="7" width="9.16015625" style="0" customWidth="1"/>
    <col min="8" max="15" width="9.16015625" style="0" hidden="1" customWidth="1"/>
    <col min="16" max="16" width="9.66015625" style="0" customWidth="1"/>
    <col min="17" max="17" width="8.66015625" style="0" customWidth="1"/>
    <col min="18" max="18" width="9.16015625" style="0" hidden="1" customWidth="1"/>
    <col min="19" max="19" width="8.66015625" style="0" hidden="1" customWidth="1"/>
    <col min="20" max="20" width="9.83203125" style="0" hidden="1" customWidth="1"/>
    <col min="21" max="21" width="8.66015625" style="0" hidden="1" customWidth="1"/>
    <col min="22" max="22" width="9.16015625" style="0" hidden="1" customWidth="1"/>
    <col min="23" max="23" width="8.66015625" style="0" hidden="1" customWidth="1"/>
    <col min="24" max="24" width="9.16015625" style="0" hidden="1" customWidth="1"/>
    <col min="25" max="25" width="8.66015625" style="0" hidden="1" customWidth="1"/>
    <col min="26" max="26" width="9.16015625" style="0" hidden="1" customWidth="1"/>
    <col min="27" max="27" width="8.66015625" style="0" hidden="1" customWidth="1"/>
    <col min="28" max="28" width="9.16015625" style="0" customWidth="1"/>
    <col min="29" max="29" width="8.66015625" style="0" customWidth="1"/>
    <col min="30" max="30" width="9.16015625" style="0" customWidth="1"/>
    <col min="31" max="35" width="8.66015625" style="0" customWidth="1"/>
    <col min="36" max="36" width="9.16015625" style="0" customWidth="1"/>
    <col min="37" max="37" width="8.66015625" style="0" customWidth="1"/>
    <col min="38" max="39" width="9.16015625" style="33" customWidth="1"/>
  </cols>
  <sheetData>
    <row r="1" spans="1:37" ht="18.75">
      <c r="A1" s="25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9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" t="s">
        <v>69</v>
      </c>
      <c r="Z2" s="1"/>
      <c r="AA2" s="23" t="s">
        <v>71</v>
      </c>
      <c r="AB2" s="1"/>
      <c r="AC2" s="27" t="s">
        <v>71</v>
      </c>
      <c r="AD2" s="27"/>
      <c r="AE2" s="27"/>
      <c r="AF2" s="27"/>
      <c r="AG2" s="27"/>
      <c r="AH2" s="27"/>
      <c r="AI2" s="27"/>
      <c r="AJ2" s="1"/>
      <c r="AM2" s="34" t="s">
        <v>76</v>
      </c>
    </row>
    <row r="3" spans="1:37" ht="17.25" customHeight="1" hidden="1">
      <c r="A3" s="3" t="s">
        <v>0</v>
      </c>
      <c r="B3" s="4">
        <v>1988</v>
      </c>
      <c r="C3" s="4"/>
      <c r="D3" s="4">
        <v>1989</v>
      </c>
      <c r="E3" s="4"/>
      <c r="F3" s="4">
        <v>1990</v>
      </c>
      <c r="G3" s="4"/>
      <c r="H3" s="4">
        <v>1991</v>
      </c>
      <c r="I3" s="4"/>
      <c r="J3" s="4">
        <v>1992</v>
      </c>
      <c r="K3" s="4"/>
      <c r="L3" s="4">
        <v>1993</v>
      </c>
      <c r="M3" s="4"/>
      <c r="N3" s="4">
        <v>1994</v>
      </c>
      <c r="O3" s="4"/>
      <c r="P3" s="4">
        <v>1996</v>
      </c>
      <c r="Q3" s="4"/>
      <c r="R3" s="4">
        <v>1997</v>
      </c>
      <c r="S3" s="4"/>
      <c r="T3" s="4"/>
      <c r="U3" s="4"/>
      <c r="V3" s="4">
        <v>1998</v>
      </c>
      <c r="W3" s="4"/>
      <c r="X3" s="4">
        <v>1999</v>
      </c>
      <c r="Y3" s="4"/>
      <c r="Z3" s="4">
        <v>1999</v>
      </c>
      <c r="AA3" s="4"/>
      <c r="AB3" s="4">
        <v>1999</v>
      </c>
      <c r="AC3" s="4"/>
      <c r="AD3" s="4"/>
      <c r="AE3" s="4"/>
      <c r="AF3" s="4"/>
      <c r="AG3" s="4"/>
      <c r="AH3" s="4"/>
      <c r="AI3" s="4"/>
      <c r="AJ3" s="4">
        <v>1999</v>
      </c>
      <c r="AK3" s="4"/>
    </row>
    <row r="4" spans="1:39" ht="15.75" customHeight="1">
      <c r="A4" s="83" t="s">
        <v>56</v>
      </c>
      <c r="B4" s="78" t="s">
        <v>100</v>
      </c>
      <c r="C4" s="79"/>
      <c r="D4" s="78" t="s">
        <v>101</v>
      </c>
      <c r="E4" s="79"/>
      <c r="F4" s="78" t="s">
        <v>103</v>
      </c>
      <c r="G4" s="79"/>
      <c r="H4" s="78" t="s">
        <v>104</v>
      </c>
      <c r="I4" s="79"/>
      <c r="J4" s="78" t="s">
        <v>105</v>
      </c>
      <c r="K4" s="79"/>
      <c r="L4" s="78" t="s">
        <v>106</v>
      </c>
      <c r="M4" s="79"/>
      <c r="N4" s="78" t="s">
        <v>102</v>
      </c>
      <c r="O4" s="79"/>
      <c r="P4" s="78" t="s">
        <v>68</v>
      </c>
      <c r="Q4" s="79"/>
      <c r="R4" s="78" t="s">
        <v>78</v>
      </c>
      <c r="S4" s="79"/>
      <c r="T4" s="78" t="s">
        <v>79</v>
      </c>
      <c r="U4" s="82"/>
      <c r="V4" s="78" t="s">
        <v>80</v>
      </c>
      <c r="W4" s="79"/>
      <c r="X4" s="78" t="s">
        <v>81</v>
      </c>
      <c r="Y4" s="79"/>
      <c r="Z4" s="78" t="s">
        <v>82</v>
      </c>
      <c r="AA4" s="82"/>
      <c r="AB4" s="78" t="s">
        <v>83</v>
      </c>
      <c r="AC4" s="82"/>
      <c r="AD4" s="78" t="s">
        <v>93</v>
      </c>
      <c r="AE4" s="79"/>
      <c r="AF4" s="78" t="s">
        <v>97</v>
      </c>
      <c r="AG4" s="79"/>
      <c r="AH4" s="80" t="s">
        <v>99</v>
      </c>
      <c r="AI4" s="81"/>
      <c r="AJ4" s="78" t="s">
        <v>108</v>
      </c>
      <c r="AK4" s="79"/>
      <c r="AL4" s="80" t="s">
        <v>109</v>
      </c>
      <c r="AM4" s="81"/>
    </row>
    <row r="5" spans="1:39" ht="15.75" customHeight="1">
      <c r="A5" s="84"/>
      <c r="B5" s="10" t="s">
        <v>64</v>
      </c>
      <c r="C5" s="10" t="s">
        <v>63</v>
      </c>
      <c r="D5" s="10" t="s">
        <v>64</v>
      </c>
      <c r="E5" s="10" t="s">
        <v>63</v>
      </c>
      <c r="F5" s="10" t="s">
        <v>64</v>
      </c>
      <c r="G5" s="10" t="s">
        <v>63</v>
      </c>
      <c r="H5" s="10" t="s">
        <v>64</v>
      </c>
      <c r="I5" s="10" t="s">
        <v>63</v>
      </c>
      <c r="J5" s="10" t="s">
        <v>64</v>
      </c>
      <c r="K5" s="10" t="s">
        <v>63</v>
      </c>
      <c r="L5" s="10" t="s">
        <v>66</v>
      </c>
      <c r="M5" s="10" t="s">
        <v>65</v>
      </c>
      <c r="N5" s="10" t="s">
        <v>64</v>
      </c>
      <c r="O5" s="10" t="s">
        <v>63</v>
      </c>
      <c r="P5" s="10" t="s">
        <v>64</v>
      </c>
      <c r="Q5" s="24" t="s">
        <v>63</v>
      </c>
      <c r="R5" s="10" t="s">
        <v>64</v>
      </c>
      <c r="S5" s="11" t="s">
        <v>63</v>
      </c>
      <c r="T5" s="10" t="s">
        <v>64</v>
      </c>
      <c r="U5" s="11" t="s">
        <v>63</v>
      </c>
      <c r="V5" s="10" t="s">
        <v>64</v>
      </c>
      <c r="W5" s="11" t="s">
        <v>63</v>
      </c>
      <c r="X5" s="10" t="s">
        <v>64</v>
      </c>
      <c r="Y5" s="11" t="s">
        <v>63</v>
      </c>
      <c r="Z5" s="10" t="s">
        <v>64</v>
      </c>
      <c r="AA5" s="11" t="s">
        <v>63</v>
      </c>
      <c r="AB5" s="10" t="s">
        <v>64</v>
      </c>
      <c r="AC5" s="11" t="s">
        <v>63</v>
      </c>
      <c r="AD5" s="10" t="s">
        <v>64</v>
      </c>
      <c r="AE5" s="11" t="s">
        <v>63</v>
      </c>
      <c r="AF5" s="10" t="s">
        <v>64</v>
      </c>
      <c r="AG5" s="11" t="s">
        <v>63</v>
      </c>
      <c r="AH5" s="35" t="s">
        <v>64</v>
      </c>
      <c r="AI5" s="36" t="s">
        <v>63</v>
      </c>
      <c r="AJ5" s="10" t="s">
        <v>64</v>
      </c>
      <c r="AK5" s="11" t="s">
        <v>63</v>
      </c>
      <c r="AL5" s="35" t="s">
        <v>64</v>
      </c>
      <c r="AM5" s="36" t="s">
        <v>63</v>
      </c>
    </row>
    <row r="6" spans="1:39" ht="16.5" customHeight="1">
      <c r="A6" s="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15"/>
      <c r="Q6" s="16"/>
      <c r="R6" s="15"/>
      <c r="S6" s="16"/>
      <c r="T6" s="15"/>
      <c r="U6" s="16"/>
      <c r="V6" s="28"/>
      <c r="W6" s="29"/>
      <c r="X6" s="28"/>
      <c r="Y6" s="29"/>
      <c r="Z6" s="28"/>
      <c r="AA6" s="31"/>
      <c r="AB6" s="28"/>
      <c r="AC6" s="29"/>
      <c r="AD6" s="28"/>
      <c r="AE6" s="29"/>
      <c r="AF6" s="28"/>
      <c r="AG6" s="29"/>
      <c r="AH6" s="37"/>
      <c r="AI6" s="38"/>
      <c r="AJ6" s="28"/>
      <c r="AK6" s="29"/>
      <c r="AL6" s="37"/>
      <c r="AM6" s="38"/>
    </row>
    <row r="7" spans="1:39" ht="16.5" customHeight="1">
      <c r="A7" s="12" t="s">
        <v>57</v>
      </c>
      <c r="B7" s="63" t="s">
        <v>70</v>
      </c>
      <c r="C7" s="63" t="s">
        <v>70</v>
      </c>
      <c r="D7" s="63" t="s">
        <v>70</v>
      </c>
      <c r="E7" s="63" t="s">
        <v>70</v>
      </c>
      <c r="F7" s="63" t="s">
        <v>70</v>
      </c>
      <c r="G7" s="63" t="s">
        <v>70</v>
      </c>
      <c r="H7" s="63" t="s">
        <v>70</v>
      </c>
      <c r="I7" s="63" t="s">
        <v>70</v>
      </c>
      <c r="J7" s="63" t="s">
        <v>70</v>
      </c>
      <c r="K7" s="63" t="s">
        <v>70</v>
      </c>
      <c r="L7" s="63" t="s">
        <v>70</v>
      </c>
      <c r="M7" s="63" t="s">
        <v>70</v>
      </c>
      <c r="N7" s="63" t="s">
        <v>70</v>
      </c>
      <c r="O7" s="63" t="s">
        <v>70</v>
      </c>
      <c r="P7" s="50">
        <v>7000</v>
      </c>
      <c r="Q7" s="51">
        <v>1425</v>
      </c>
      <c r="R7" s="63" t="s">
        <v>70</v>
      </c>
      <c r="S7" s="63" t="s">
        <v>70</v>
      </c>
      <c r="T7" s="50">
        <v>61000</v>
      </c>
      <c r="U7" s="51">
        <v>7163</v>
      </c>
      <c r="V7" s="50">
        <v>64000</v>
      </c>
      <c r="W7" s="51">
        <v>7181</v>
      </c>
      <c r="X7" s="50">
        <v>350000</v>
      </c>
      <c r="Y7" s="51">
        <v>23593</v>
      </c>
      <c r="Z7" s="63">
        <v>9000</v>
      </c>
      <c r="AA7" s="64">
        <v>1087</v>
      </c>
      <c r="AB7" s="50">
        <v>1000</v>
      </c>
      <c r="AC7" s="51">
        <v>455</v>
      </c>
      <c r="AD7" s="53">
        <v>70000</v>
      </c>
      <c r="AE7" s="53">
        <v>4255</v>
      </c>
      <c r="AF7" s="53">
        <v>56000</v>
      </c>
      <c r="AG7" s="53">
        <v>4149</v>
      </c>
      <c r="AH7" s="54">
        <v>60000</v>
      </c>
      <c r="AI7" s="54">
        <v>13344</v>
      </c>
      <c r="AJ7" s="53">
        <v>56000</v>
      </c>
      <c r="AK7" s="53">
        <v>7979</v>
      </c>
      <c r="AL7" s="54">
        <v>17000</v>
      </c>
      <c r="AM7" s="54">
        <v>1207</v>
      </c>
    </row>
    <row r="8" spans="1:39" ht="16.5" customHeight="1">
      <c r="A8" s="12" t="s">
        <v>58</v>
      </c>
      <c r="B8" s="63" t="s">
        <v>70</v>
      </c>
      <c r="C8" s="63" t="s">
        <v>70</v>
      </c>
      <c r="D8" s="63" t="s">
        <v>70</v>
      </c>
      <c r="E8" s="63" t="s">
        <v>70</v>
      </c>
      <c r="F8" s="63" t="s">
        <v>70</v>
      </c>
      <c r="G8" s="63" t="s">
        <v>70</v>
      </c>
      <c r="H8" s="50">
        <v>145</v>
      </c>
      <c r="I8" s="50">
        <v>248</v>
      </c>
      <c r="J8" s="63" t="s">
        <v>70</v>
      </c>
      <c r="K8" s="63" t="s">
        <v>70</v>
      </c>
      <c r="L8" s="50">
        <v>1021</v>
      </c>
      <c r="M8" s="50">
        <v>443</v>
      </c>
      <c r="N8" s="50">
        <v>500</v>
      </c>
      <c r="O8" s="50">
        <v>262</v>
      </c>
      <c r="P8" s="50">
        <v>200</v>
      </c>
      <c r="Q8" s="51">
        <v>485</v>
      </c>
      <c r="R8" s="63" t="s">
        <v>70</v>
      </c>
      <c r="S8" s="63" t="s">
        <v>70</v>
      </c>
      <c r="T8" s="63" t="s">
        <v>70</v>
      </c>
      <c r="U8" s="63" t="s">
        <v>70</v>
      </c>
      <c r="V8" s="50">
        <v>2157</v>
      </c>
      <c r="W8" s="51">
        <v>551</v>
      </c>
      <c r="X8" s="63" t="s">
        <v>70</v>
      </c>
      <c r="Y8" s="63" t="s">
        <v>70</v>
      </c>
      <c r="Z8" s="63" t="s">
        <v>70</v>
      </c>
      <c r="AA8" s="64" t="s">
        <v>70</v>
      </c>
      <c r="AB8" s="64" t="s">
        <v>70</v>
      </c>
      <c r="AC8" s="64" t="s">
        <v>70</v>
      </c>
      <c r="AD8" s="64" t="s">
        <v>70</v>
      </c>
      <c r="AE8" s="64" t="s">
        <v>70</v>
      </c>
      <c r="AF8" s="64" t="s">
        <v>70</v>
      </c>
      <c r="AG8" s="64" t="s">
        <v>70</v>
      </c>
      <c r="AH8" s="64" t="s">
        <v>70</v>
      </c>
      <c r="AI8" s="64" t="s">
        <v>70</v>
      </c>
      <c r="AJ8" s="64">
        <v>904</v>
      </c>
      <c r="AK8" s="64">
        <v>762</v>
      </c>
      <c r="AL8" s="64">
        <v>881</v>
      </c>
      <c r="AM8" s="64">
        <v>482</v>
      </c>
    </row>
    <row r="9" spans="1:39" ht="16.5" customHeight="1">
      <c r="A9" s="32" t="s">
        <v>2</v>
      </c>
      <c r="B9" s="50">
        <v>1350180</v>
      </c>
      <c r="C9" s="50">
        <v>53925</v>
      </c>
      <c r="D9" s="50">
        <v>1704000</v>
      </c>
      <c r="E9" s="50">
        <v>76316</v>
      </c>
      <c r="F9" s="50">
        <v>1565385</v>
      </c>
      <c r="G9" s="50">
        <v>146909</v>
      </c>
      <c r="H9" s="50">
        <v>100500</v>
      </c>
      <c r="I9" s="50">
        <v>9124</v>
      </c>
      <c r="J9" s="50">
        <v>3655290</v>
      </c>
      <c r="K9" s="50">
        <v>164384</v>
      </c>
      <c r="L9" s="50">
        <v>646500</v>
      </c>
      <c r="M9" s="50">
        <v>42156</v>
      </c>
      <c r="N9" s="50">
        <v>75835</v>
      </c>
      <c r="O9" s="50">
        <v>6655</v>
      </c>
      <c r="P9" s="50">
        <v>1427257</v>
      </c>
      <c r="Q9" s="51">
        <v>43112</v>
      </c>
      <c r="R9" s="50">
        <v>1977680</v>
      </c>
      <c r="S9" s="51">
        <v>75958</v>
      </c>
      <c r="T9" s="50">
        <v>1407870</v>
      </c>
      <c r="U9" s="51">
        <v>56677</v>
      </c>
      <c r="V9" s="50">
        <v>1330000</v>
      </c>
      <c r="W9" s="51">
        <v>40547</v>
      </c>
      <c r="X9" s="50">
        <v>1249964</v>
      </c>
      <c r="Y9" s="51">
        <v>43732</v>
      </c>
      <c r="Z9" s="50">
        <v>3813400</v>
      </c>
      <c r="AA9" s="51">
        <v>86162</v>
      </c>
      <c r="AB9" s="50">
        <v>847120</v>
      </c>
      <c r="AC9" s="51">
        <v>26571</v>
      </c>
      <c r="AD9" s="50">
        <v>312000</v>
      </c>
      <c r="AE9" s="51">
        <v>8580</v>
      </c>
      <c r="AF9" s="50">
        <v>32660</v>
      </c>
      <c r="AG9" s="51">
        <v>1815</v>
      </c>
      <c r="AH9" s="56">
        <v>9397</v>
      </c>
      <c r="AI9" s="55">
        <v>1535</v>
      </c>
      <c r="AJ9" s="50">
        <v>3179286</v>
      </c>
      <c r="AK9" s="51">
        <v>94169</v>
      </c>
      <c r="AL9" s="56">
        <v>2772316</v>
      </c>
      <c r="AM9" s="55">
        <v>84441</v>
      </c>
    </row>
    <row r="10" spans="1:39" ht="16.5" customHeight="1">
      <c r="A10" s="12" t="s">
        <v>89</v>
      </c>
      <c r="B10" s="50">
        <v>21775</v>
      </c>
      <c r="C10" s="50">
        <v>12930</v>
      </c>
      <c r="D10" s="50">
        <v>7250</v>
      </c>
      <c r="E10" s="50">
        <v>8632</v>
      </c>
      <c r="F10" s="50">
        <v>8100</v>
      </c>
      <c r="G10" s="50">
        <v>10875</v>
      </c>
      <c r="H10" s="50">
        <v>10545</v>
      </c>
      <c r="I10" s="50">
        <v>11651</v>
      </c>
      <c r="J10" s="50">
        <v>6850</v>
      </c>
      <c r="K10" s="50">
        <v>6675</v>
      </c>
      <c r="L10" s="50">
        <v>20622</v>
      </c>
      <c r="M10" s="50">
        <v>11187</v>
      </c>
      <c r="N10" s="50">
        <v>2025</v>
      </c>
      <c r="O10" s="50">
        <v>2551</v>
      </c>
      <c r="P10" s="50">
        <v>1415</v>
      </c>
      <c r="Q10" s="51">
        <v>3791</v>
      </c>
      <c r="R10" s="50">
        <v>19430</v>
      </c>
      <c r="S10" s="51">
        <v>1980</v>
      </c>
      <c r="T10" s="50">
        <v>16000</v>
      </c>
      <c r="U10" s="51">
        <v>948</v>
      </c>
      <c r="V10" s="50">
        <v>67000</v>
      </c>
      <c r="W10" s="51">
        <v>4650</v>
      </c>
      <c r="X10" s="50">
        <v>18342</v>
      </c>
      <c r="Y10" s="51">
        <v>1538</v>
      </c>
      <c r="Z10" s="50">
        <v>10820</v>
      </c>
      <c r="AA10" s="51">
        <v>1530</v>
      </c>
      <c r="AB10" s="50">
        <v>7648</v>
      </c>
      <c r="AC10" s="51">
        <v>5939</v>
      </c>
      <c r="AD10" s="50">
        <v>1700</v>
      </c>
      <c r="AE10" s="51">
        <v>2720</v>
      </c>
      <c r="AF10" s="50">
        <v>126073</v>
      </c>
      <c r="AG10" s="51">
        <v>143474</v>
      </c>
      <c r="AH10" s="56">
        <v>220089</v>
      </c>
      <c r="AI10" s="55">
        <v>99354</v>
      </c>
      <c r="AJ10" s="50">
        <v>60000</v>
      </c>
      <c r="AK10" s="51">
        <v>6606</v>
      </c>
      <c r="AL10" s="56">
        <v>40200</v>
      </c>
      <c r="AM10" s="55">
        <v>10532</v>
      </c>
    </row>
    <row r="11" spans="1:39" ht="16.5" customHeight="1">
      <c r="A11" s="12" t="s">
        <v>3</v>
      </c>
      <c r="B11" s="63" t="s">
        <v>70</v>
      </c>
      <c r="C11" s="63" t="s">
        <v>70</v>
      </c>
      <c r="D11" s="50">
        <v>5305</v>
      </c>
      <c r="E11" s="50">
        <v>1146</v>
      </c>
      <c r="F11" s="50">
        <v>870</v>
      </c>
      <c r="G11" s="50">
        <v>793</v>
      </c>
      <c r="H11" s="50">
        <v>11620</v>
      </c>
      <c r="I11" s="50">
        <v>4153</v>
      </c>
      <c r="J11" s="63" t="s">
        <v>70</v>
      </c>
      <c r="K11" s="63" t="s">
        <v>70</v>
      </c>
      <c r="L11" s="63" t="s">
        <v>70</v>
      </c>
      <c r="M11" s="63" t="s">
        <v>70</v>
      </c>
      <c r="N11" s="63" t="s">
        <v>70</v>
      </c>
      <c r="O11" s="63" t="s">
        <v>70</v>
      </c>
      <c r="P11" s="50">
        <v>4911</v>
      </c>
      <c r="Q11" s="51">
        <v>2362</v>
      </c>
      <c r="R11" s="50">
        <v>2029</v>
      </c>
      <c r="S11" s="51">
        <v>2248</v>
      </c>
      <c r="T11" s="50">
        <v>1205</v>
      </c>
      <c r="U11" s="51">
        <v>967</v>
      </c>
      <c r="V11" s="50">
        <v>19648</v>
      </c>
      <c r="W11" s="51">
        <v>2791</v>
      </c>
      <c r="X11" s="50">
        <v>12407</v>
      </c>
      <c r="Y11" s="51">
        <v>839</v>
      </c>
      <c r="Z11" s="50">
        <v>225</v>
      </c>
      <c r="AA11" s="51">
        <v>215</v>
      </c>
      <c r="AB11" s="63" t="s">
        <v>70</v>
      </c>
      <c r="AC11" s="63" t="s">
        <v>70</v>
      </c>
      <c r="AD11" s="63" t="s">
        <v>70</v>
      </c>
      <c r="AE11" s="63" t="s">
        <v>70</v>
      </c>
      <c r="AF11" s="50">
        <v>2710</v>
      </c>
      <c r="AG11" s="51">
        <v>2262</v>
      </c>
      <c r="AH11" s="63" t="s">
        <v>70</v>
      </c>
      <c r="AI11" s="64" t="s">
        <v>70</v>
      </c>
      <c r="AJ11" s="64" t="s">
        <v>70</v>
      </c>
      <c r="AK11" s="64" t="s">
        <v>70</v>
      </c>
      <c r="AL11" s="63">
        <v>11</v>
      </c>
      <c r="AM11" s="64">
        <v>265</v>
      </c>
    </row>
    <row r="12" spans="1:39" ht="16.5" customHeight="1">
      <c r="A12" s="12" t="s">
        <v>59</v>
      </c>
      <c r="B12" s="63" t="s">
        <v>70</v>
      </c>
      <c r="C12" s="63" t="s">
        <v>70</v>
      </c>
      <c r="D12" s="63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50">
        <v>2342</v>
      </c>
      <c r="M12" s="50">
        <v>548</v>
      </c>
      <c r="N12" s="49" t="s">
        <v>70</v>
      </c>
      <c r="O12" s="49" t="s">
        <v>70</v>
      </c>
      <c r="P12" s="63" t="s">
        <v>90</v>
      </c>
      <c r="Q12" s="64" t="s">
        <v>90</v>
      </c>
      <c r="R12" s="63" t="s">
        <v>90</v>
      </c>
      <c r="S12" s="64" t="s">
        <v>90</v>
      </c>
      <c r="T12" s="63" t="s">
        <v>90</v>
      </c>
      <c r="U12" s="64" t="s">
        <v>90</v>
      </c>
      <c r="V12" s="63" t="s">
        <v>70</v>
      </c>
      <c r="W12" s="64" t="s">
        <v>70</v>
      </c>
      <c r="X12" s="63" t="s">
        <v>70</v>
      </c>
      <c r="Y12" s="64" t="s">
        <v>70</v>
      </c>
      <c r="Z12" s="49">
        <v>53</v>
      </c>
      <c r="AA12" s="52">
        <v>679</v>
      </c>
      <c r="AB12" s="63" t="s">
        <v>70</v>
      </c>
      <c r="AC12" s="63" t="s">
        <v>70</v>
      </c>
      <c r="AD12" s="63" t="s">
        <v>70</v>
      </c>
      <c r="AE12" s="63" t="s">
        <v>70</v>
      </c>
      <c r="AF12" s="63" t="s">
        <v>70</v>
      </c>
      <c r="AG12" s="64" t="s">
        <v>70</v>
      </c>
      <c r="AH12" s="63" t="s">
        <v>70</v>
      </c>
      <c r="AI12" s="64" t="s">
        <v>70</v>
      </c>
      <c r="AJ12" s="64" t="s">
        <v>70</v>
      </c>
      <c r="AK12" s="64" t="s">
        <v>70</v>
      </c>
      <c r="AL12" s="64" t="s">
        <v>70</v>
      </c>
      <c r="AM12" s="64" t="s">
        <v>70</v>
      </c>
    </row>
    <row r="13" spans="1:39" ht="16.5" customHeight="1">
      <c r="A13" s="12" t="s">
        <v>4</v>
      </c>
      <c r="B13" s="50">
        <v>47053</v>
      </c>
      <c r="C13" s="50">
        <v>4395</v>
      </c>
      <c r="D13" s="50">
        <v>394571</v>
      </c>
      <c r="E13" s="50">
        <v>40004</v>
      </c>
      <c r="F13" s="50">
        <v>1233763</v>
      </c>
      <c r="G13" s="50">
        <v>111759</v>
      </c>
      <c r="H13" s="50">
        <v>474325</v>
      </c>
      <c r="I13" s="50">
        <v>53700</v>
      </c>
      <c r="J13" s="50">
        <v>323832</v>
      </c>
      <c r="K13" s="50">
        <v>33839</v>
      </c>
      <c r="L13" s="50">
        <v>125730</v>
      </c>
      <c r="M13" s="50">
        <v>21335</v>
      </c>
      <c r="N13" s="50">
        <v>169082</v>
      </c>
      <c r="O13" s="50">
        <v>23654</v>
      </c>
      <c r="P13" s="50">
        <v>255755</v>
      </c>
      <c r="Q13" s="51">
        <v>31378</v>
      </c>
      <c r="R13" s="50">
        <v>173738</v>
      </c>
      <c r="S13" s="51">
        <v>28835</v>
      </c>
      <c r="T13" s="50">
        <v>83743</v>
      </c>
      <c r="U13" s="51">
        <v>10801</v>
      </c>
      <c r="V13" s="50">
        <v>108390</v>
      </c>
      <c r="W13" s="51">
        <v>6230</v>
      </c>
      <c r="X13" s="50">
        <v>88484</v>
      </c>
      <c r="Y13" s="51">
        <v>7457</v>
      </c>
      <c r="Z13" s="50">
        <v>83414</v>
      </c>
      <c r="AA13" s="51">
        <v>8507</v>
      </c>
      <c r="AB13" s="50">
        <v>22879</v>
      </c>
      <c r="AC13" s="51">
        <v>2555</v>
      </c>
      <c r="AD13" s="50">
        <v>161044</v>
      </c>
      <c r="AE13" s="51">
        <v>14910</v>
      </c>
      <c r="AF13" s="50">
        <v>1543182</v>
      </c>
      <c r="AG13" s="51">
        <v>101461</v>
      </c>
      <c r="AH13" s="63" t="s">
        <v>70</v>
      </c>
      <c r="AI13" s="64" t="s">
        <v>70</v>
      </c>
      <c r="AJ13" s="64" t="s">
        <v>70</v>
      </c>
      <c r="AK13" s="64" t="s">
        <v>70</v>
      </c>
      <c r="AL13" s="64" t="s">
        <v>70</v>
      </c>
      <c r="AM13" s="64" t="s">
        <v>70</v>
      </c>
    </row>
    <row r="14" spans="1:39" ht="16.5" customHeight="1">
      <c r="A14" s="12" t="s">
        <v>84</v>
      </c>
      <c r="B14" s="63" t="s">
        <v>70</v>
      </c>
      <c r="C14" s="63" t="s">
        <v>70</v>
      </c>
      <c r="D14" s="63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3" t="s">
        <v>70</v>
      </c>
      <c r="N14" s="63" t="s">
        <v>70</v>
      </c>
      <c r="O14" s="63" t="s">
        <v>70</v>
      </c>
      <c r="P14" s="63" t="s">
        <v>70</v>
      </c>
      <c r="Q14" s="63" t="s">
        <v>70</v>
      </c>
      <c r="R14" s="63" t="s">
        <v>70</v>
      </c>
      <c r="S14" s="63" t="s">
        <v>70</v>
      </c>
      <c r="T14" s="63" t="s">
        <v>70</v>
      </c>
      <c r="U14" s="63" t="s">
        <v>70</v>
      </c>
      <c r="V14" s="63" t="s">
        <v>70</v>
      </c>
      <c r="W14" s="63" t="s">
        <v>70</v>
      </c>
      <c r="X14" s="63" t="s">
        <v>70</v>
      </c>
      <c r="Y14" s="63" t="s">
        <v>70</v>
      </c>
      <c r="Z14" s="63" t="s">
        <v>70</v>
      </c>
      <c r="AA14" s="64" t="s">
        <v>70</v>
      </c>
      <c r="AB14" s="63" t="s">
        <v>70</v>
      </c>
      <c r="AC14" s="64" t="s">
        <v>70</v>
      </c>
      <c r="AD14" s="63" t="s">
        <v>70</v>
      </c>
      <c r="AE14" s="64" t="s">
        <v>70</v>
      </c>
      <c r="AF14" s="63" t="s">
        <v>70</v>
      </c>
      <c r="AG14" s="64" t="s">
        <v>70</v>
      </c>
      <c r="AH14" s="56">
        <v>257673</v>
      </c>
      <c r="AI14" s="55">
        <v>26658</v>
      </c>
      <c r="AJ14" s="63">
        <v>1942605</v>
      </c>
      <c r="AK14" s="64">
        <v>189977</v>
      </c>
      <c r="AL14" s="56">
        <v>669750</v>
      </c>
      <c r="AM14" s="55">
        <v>63200</v>
      </c>
    </row>
    <row r="15" spans="1:39" ht="16.5" customHeight="1">
      <c r="A15" s="12" t="s">
        <v>60</v>
      </c>
      <c r="B15" s="63" t="s">
        <v>70</v>
      </c>
      <c r="C15" s="63" t="s">
        <v>70</v>
      </c>
      <c r="D15" s="63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50">
        <v>4583</v>
      </c>
      <c r="M15" s="50">
        <v>510</v>
      </c>
      <c r="N15" s="63" t="s">
        <v>70</v>
      </c>
      <c r="O15" s="63" t="s">
        <v>70</v>
      </c>
      <c r="P15" s="63" t="s">
        <v>70</v>
      </c>
      <c r="Q15" s="63" t="s">
        <v>70</v>
      </c>
      <c r="R15" s="63" t="s">
        <v>70</v>
      </c>
      <c r="S15" s="63" t="s">
        <v>70</v>
      </c>
      <c r="T15" s="63" t="s">
        <v>70</v>
      </c>
      <c r="U15" s="63" t="s">
        <v>70</v>
      </c>
      <c r="V15" s="63" t="s">
        <v>70</v>
      </c>
      <c r="W15" s="63" t="s">
        <v>70</v>
      </c>
      <c r="X15" s="63" t="s">
        <v>70</v>
      </c>
      <c r="Y15" s="63" t="s">
        <v>70</v>
      </c>
      <c r="Z15" s="49">
        <v>3697</v>
      </c>
      <c r="AA15" s="52">
        <v>417</v>
      </c>
      <c r="AB15" s="63" t="s">
        <v>70</v>
      </c>
      <c r="AC15" s="64" t="s">
        <v>70</v>
      </c>
      <c r="AD15" s="63" t="s">
        <v>70</v>
      </c>
      <c r="AE15" s="64" t="s">
        <v>70</v>
      </c>
      <c r="AF15" s="63" t="s">
        <v>70</v>
      </c>
      <c r="AG15" s="64" t="s">
        <v>70</v>
      </c>
      <c r="AH15" s="56">
        <v>3134</v>
      </c>
      <c r="AI15" s="55">
        <v>598</v>
      </c>
      <c r="AJ15" s="64" t="s">
        <v>70</v>
      </c>
      <c r="AK15" s="64" t="s">
        <v>70</v>
      </c>
      <c r="AL15" s="64" t="s">
        <v>70</v>
      </c>
      <c r="AM15" s="64" t="s">
        <v>70</v>
      </c>
    </row>
    <row r="16" spans="1:39" ht="16.5" customHeight="1">
      <c r="A16" s="12" t="s">
        <v>5</v>
      </c>
      <c r="B16" s="50">
        <v>51750</v>
      </c>
      <c r="C16" s="50">
        <v>8752</v>
      </c>
      <c r="D16" s="50">
        <v>21800</v>
      </c>
      <c r="E16" s="50">
        <v>3193</v>
      </c>
      <c r="F16" s="50">
        <v>67145</v>
      </c>
      <c r="G16" s="50">
        <v>5492</v>
      </c>
      <c r="H16" s="50">
        <v>35991</v>
      </c>
      <c r="I16" s="50">
        <v>5123</v>
      </c>
      <c r="J16" s="50">
        <v>20840</v>
      </c>
      <c r="K16" s="50">
        <v>4655</v>
      </c>
      <c r="L16" s="50">
        <v>27056</v>
      </c>
      <c r="M16" s="50">
        <v>3456</v>
      </c>
      <c r="N16" s="50">
        <v>20746</v>
      </c>
      <c r="O16" s="50">
        <v>2779</v>
      </c>
      <c r="P16" s="63" t="s">
        <v>70</v>
      </c>
      <c r="Q16" s="63" t="s">
        <v>70</v>
      </c>
      <c r="R16" s="50">
        <v>5000</v>
      </c>
      <c r="S16" s="51">
        <v>843</v>
      </c>
      <c r="T16" s="63" t="s">
        <v>70</v>
      </c>
      <c r="U16" s="63" t="s">
        <v>70</v>
      </c>
      <c r="V16" s="63" t="s">
        <v>70</v>
      </c>
      <c r="W16" s="63" t="s">
        <v>70</v>
      </c>
      <c r="X16" s="63" t="s">
        <v>70</v>
      </c>
      <c r="Y16" s="63" t="s">
        <v>70</v>
      </c>
      <c r="Z16" s="64" t="s">
        <v>70</v>
      </c>
      <c r="AA16" s="64" t="s">
        <v>70</v>
      </c>
      <c r="AB16" s="52">
        <v>11500</v>
      </c>
      <c r="AC16" s="52">
        <v>2362</v>
      </c>
      <c r="AD16" s="52">
        <v>11500</v>
      </c>
      <c r="AE16" s="52">
        <v>2362</v>
      </c>
      <c r="AF16" s="52">
        <v>24000</v>
      </c>
      <c r="AG16" s="52">
        <v>2760</v>
      </c>
      <c r="AH16" s="57">
        <v>49566</v>
      </c>
      <c r="AI16" s="57">
        <v>10839</v>
      </c>
      <c r="AJ16" s="52">
        <v>180954</v>
      </c>
      <c r="AK16" s="52">
        <v>29623</v>
      </c>
      <c r="AL16" s="57">
        <v>20880</v>
      </c>
      <c r="AM16" s="57">
        <v>3131</v>
      </c>
    </row>
    <row r="17" spans="1:39" ht="16.5" customHeight="1">
      <c r="A17" s="12" t="s">
        <v>6</v>
      </c>
      <c r="B17" s="63" t="s">
        <v>70</v>
      </c>
      <c r="C17" s="63" t="s">
        <v>70</v>
      </c>
      <c r="D17" s="63" t="s">
        <v>70</v>
      </c>
      <c r="E17" s="63" t="s">
        <v>70</v>
      </c>
      <c r="F17" s="63" t="s">
        <v>70</v>
      </c>
      <c r="G17" s="63" t="s">
        <v>70</v>
      </c>
      <c r="H17" s="50">
        <v>3500</v>
      </c>
      <c r="I17" s="50">
        <v>657</v>
      </c>
      <c r="J17" s="63" t="s">
        <v>70</v>
      </c>
      <c r="K17" s="63" t="s">
        <v>70</v>
      </c>
      <c r="L17" s="63" t="s">
        <v>70</v>
      </c>
      <c r="M17" s="63" t="s">
        <v>70</v>
      </c>
      <c r="N17" s="63" t="s">
        <v>70</v>
      </c>
      <c r="O17" s="63" t="s">
        <v>70</v>
      </c>
      <c r="P17" s="63" t="s">
        <v>70</v>
      </c>
      <c r="Q17" s="63" t="s">
        <v>70</v>
      </c>
      <c r="R17" s="63" t="s">
        <v>70</v>
      </c>
      <c r="S17" s="63" t="s">
        <v>70</v>
      </c>
      <c r="T17" s="63" t="s">
        <v>70</v>
      </c>
      <c r="U17" s="63" t="s">
        <v>70</v>
      </c>
      <c r="V17" s="63" t="s">
        <v>70</v>
      </c>
      <c r="W17" s="63" t="s">
        <v>70</v>
      </c>
      <c r="X17" s="49">
        <v>3550</v>
      </c>
      <c r="Y17" s="52">
        <v>285</v>
      </c>
      <c r="Z17" s="64" t="s">
        <v>70</v>
      </c>
      <c r="AA17" s="64" t="s">
        <v>70</v>
      </c>
      <c r="AB17" s="64" t="s">
        <v>70</v>
      </c>
      <c r="AC17" s="64" t="s">
        <v>70</v>
      </c>
      <c r="AD17" s="64" t="s">
        <v>70</v>
      </c>
      <c r="AE17" s="64" t="s">
        <v>70</v>
      </c>
      <c r="AF17" s="64" t="s">
        <v>70</v>
      </c>
      <c r="AG17" s="64" t="s">
        <v>70</v>
      </c>
      <c r="AH17" s="55">
        <v>40672</v>
      </c>
      <c r="AI17" s="55">
        <v>4307</v>
      </c>
      <c r="AJ17" s="64" t="s">
        <v>70</v>
      </c>
      <c r="AK17" s="64" t="s">
        <v>70</v>
      </c>
      <c r="AL17" s="64" t="s">
        <v>70</v>
      </c>
      <c r="AM17" s="64" t="s">
        <v>70</v>
      </c>
    </row>
    <row r="18" spans="1:39" ht="16.5" customHeight="1">
      <c r="A18" s="12" t="s">
        <v>7</v>
      </c>
      <c r="B18" s="50">
        <v>10640</v>
      </c>
      <c r="C18" s="50">
        <v>817</v>
      </c>
      <c r="D18" s="50">
        <v>250</v>
      </c>
      <c r="E18" s="50">
        <v>509</v>
      </c>
      <c r="F18" s="50">
        <v>55810</v>
      </c>
      <c r="G18" s="50">
        <v>10912</v>
      </c>
      <c r="H18" s="50">
        <v>7400</v>
      </c>
      <c r="I18" s="50">
        <v>2194</v>
      </c>
      <c r="J18" s="50">
        <v>28750</v>
      </c>
      <c r="K18" s="50">
        <v>4736</v>
      </c>
      <c r="L18" s="50">
        <v>860</v>
      </c>
      <c r="M18" s="50">
        <v>220</v>
      </c>
      <c r="N18" s="50">
        <v>750</v>
      </c>
      <c r="O18" s="50">
        <v>295</v>
      </c>
      <c r="P18" s="50">
        <v>1074965</v>
      </c>
      <c r="Q18" s="51">
        <v>83157</v>
      </c>
      <c r="R18" s="50">
        <v>1437473</v>
      </c>
      <c r="S18" s="51">
        <v>96401</v>
      </c>
      <c r="T18" s="50">
        <v>12200</v>
      </c>
      <c r="U18" s="51">
        <v>458</v>
      </c>
      <c r="V18" s="50">
        <v>7000</v>
      </c>
      <c r="W18" s="51">
        <v>444</v>
      </c>
      <c r="X18" s="50">
        <v>2476060</v>
      </c>
      <c r="Y18" s="51">
        <v>115540</v>
      </c>
      <c r="Z18" s="50">
        <v>60996</v>
      </c>
      <c r="AA18" s="51">
        <v>6410</v>
      </c>
      <c r="AB18" s="50">
        <v>843840</v>
      </c>
      <c r="AC18" s="51">
        <v>27477</v>
      </c>
      <c r="AD18" s="50">
        <v>444500</v>
      </c>
      <c r="AE18" s="51">
        <v>17244</v>
      </c>
      <c r="AF18" s="50">
        <v>305000</v>
      </c>
      <c r="AG18" s="51">
        <v>17273</v>
      </c>
      <c r="AH18" s="56">
        <v>125027</v>
      </c>
      <c r="AI18" s="55">
        <v>7362</v>
      </c>
      <c r="AJ18" s="50">
        <v>336200</v>
      </c>
      <c r="AK18" s="51">
        <v>25984</v>
      </c>
      <c r="AL18" s="56">
        <v>244030</v>
      </c>
      <c r="AM18" s="55">
        <v>14439</v>
      </c>
    </row>
    <row r="19" spans="1:39" ht="16.5" customHeight="1">
      <c r="A19" s="12" t="s">
        <v>8</v>
      </c>
      <c r="B19" s="50">
        <v>149463</v>
      </c>
      <c r="C19" s="50">
        <v>51252</v>
      </c>
      <c r="D19" s="50">
        <v>233891</v>
      </c>
      <c r="E19" s="50">
        <v>53212</v>
      </c>
      <c r="F19" s="50">
        <v>276180</v>
      </c>
      <c r="G19" s="50">
        <v>62430</v>
      </c>
      <c r="H19" s="50">
        <v>446120</v>
      </c>
      <c r="I19" s="50">
        <v>116717</v>
      </c>
      <c r="J19" s="50">
        <v>657663</v>
      </c>
      <c r="K19" s="50">
        <v>113722</v>
      </c>
      <c r="L19" s="50">
        <v>202292</v>
      </c>
      <c r="M19" s="50">
        <v>52980</v>
      </c>
      <c r="N19" s="50">
        <v>230186</v>
      </c>
      <c r="O19" s="50">
        <v>49351</v>
      </c>
      <c r="P19" s="50">
        <v>172056</v>
      </c>
      <c r="Q19" s="51">
        <v>43203</v>
      </c>
      <c r="R19" s="50">
        <v>559335</v>
      </c>
      <c r="S19" s="51">
        <v>147948</v>
      </c>
      <c r="T19" s="50">
        <v>643035</v>
      </c>
      <c r="U19" s="51">
        <v>94060</v>
      </c>
      <c r="V19" s="50">
        <v>185747</v>
      </c>
      <c r="W19" s="51">
        <v>28666</v>
      </c>
      <c r="X19" s="50">
        <v>1002502</v>
      </c>
      <c r="Y19" s="51">
        <v>85706</v>
      </c>
      <c r="Z19" s="50">
        <v>517238</v>
      </c>
      <c r="AA19" s="51">
        <v>55185</v>
      </c>
      <c r="AB19" s="50">
        <v>355989</v>
      </c>
      <c r="AC19" s="51">
        <v>48298</v>
      </c>
      <c r="AD19" s="50">
        <v>461711</v>
      </c>
      <c r="AE19" s="51">
        <v>50613</v>
      </c>
      <c r="AF19" s="50">
        <v>293067</v>
      </c>
      <c r="AG19" s="51">
        <v>34069</v>
      </c>
      <c r="AH19" s="56">
        <v>164343</v>
      </c>
      <c r="AI19" s="55">
        <v>56230</v>
      </c>
      <c r="AJ19" s="50">
        <v>184426</v>
      </c>
      <c r="AK19" s="51">
        <v>64577</v>
      </c>
      <c r="AL19" s="56">
        <v>160518</v>
      </c>
      <c r="AM19" s="55">
        <v>43433</v>
      </c>
    </row>
    <row r="20" spans="1:39" ht="16.5" customHeight="1">
      <c r="A20" s="12" t="s">
        <v>9</v>
      </c>
      <c r="B20" s="63" t="s">
        <v>70</v>
      </c>
      <c r="C20" s="63" t="s">
        <v>70</v>
      </c>
      <c r="D20" s="63" t="s">
        <v>70</v>
      </c>
      <c r="E20" s="63" t="s">
        <v>70</v>
      </c>
      <c r="F20" s="63" t="s">
        <v>70</v>
      </c>
      <c r="G20" s="63" t="s">
        <v>70</v>
      </c>
      <c r="H20" s="50">
        <v>750</v>
      </c>
      <c r="I20" s="50">
        <v>459</v>
      </c>
      <c r="J20" s="50">
        <v>255</v>
      </c>
      <c r="K20" s="50">
        <v>250</v>
      </c>
      <c r="L20" s="50">
        <v>730</v>
      </c>
      <c r="M20" s="50">
        <v>656</v>
      </c>
      <c r="N20" s="50">
        <v>210</v>
      </c>
      <c r="O20" s="50">
        <v>592</v>
      </c>
      <c r="P20" s="50">
        <v>7337</v>
      </c>
      <c r="Q20" s="51">
        <v>4296</v>
      </c>
      <c r="R20" s="50">
        <v>6342</v>
      </c>
      <c r="S20" s="51">
        <v>1899</v>
      </c>
      <c r="T20" s="50">
        <v>2383</v>
      </c>
      <c r="U20" s="51">
        <v>930</v>
      </c>
      <c r="V20" s="50">
        <v>810</v>
      </c>
      <c r="W20" s="51">
        <v>231</v>
      </c>
      <c r="X20" s="63" t="s">
        <v>70</v>
      </c>
      <c r="Y20" s="64" t="s">
        <v>70</v>
      </c>
      <c r="Z20" s="64" t="s">
        <v>70</v>
      </c>
      <c r="AA20" s="64" t="s">
        <v>70</v>
      </c>
      <c r="AB20" s="64" t="s">
        <v>70</v>
      </c>
      <c r="AC20" s="64" t="s">
        <v>70</v>
      </c>
      <c r="AD20" s="64" t="s">
        <v>70</v>
      </c>
      <c r="AE20" s="64" t="s">
        <v>70</v>
      </c>
      <c r="AF20" s="51">
        <v>10000</v>
      </c>
      <c r="AG20" s="51">
        <v>1109</v>
      </c>
      <c r="AH20" s="55">
        <v>116</v>
      </c>
      <c r="AI20" s="55">
        <v>201</v>
      </c>
      <c r="AJ20" s="64" t="s">
        <v>70</v>
      </c>
      <c r="AK20" s="64" t="s">
        <v>70</v>
      </c>
      <c r="AL20" s="64" t="s">
        <v>70</v>
      </c>
      <c r="AM20" s="64" t="s">
        <v>70</v>
      </c>
    </row>
    <row r="21" spans="1:39" ht="16.5" customHeight="1">
      <c r="A21" s="12" t="s">
        <v>10</v>
      </c>
      <c r="B21" s="50">
        <v>11520</v>
      </c>
      <c r="C21" s="50">
        <v>1428</v>
      </c>
      <c r="D21" s="50">
        <v>707</v>
      </c>
      <c r="E21" s="50">
        <v>1695</v>
      </c>
      <c r="F21" s="50">
        <v>1000</v>
      </c>
      <c r="G21" s="50">
        <v>1472</v>
      </c>
      <c r="H21" s="50">
        <v>1000</v>
      </c>
      <c r="I21" s="50">
        <v>1472</v>
      </c>
      <c r="J21" s="63" t="s">
        <v>70</v>
      </c>
      <c r="K21" s="63" t="s">
        <v>70</v>
      </c>
      <c r="L21" s="63" t="s">
        <v>70</v>
      </c>
      <c r="M21" s="63" t="s">
        <v>70</v>
      </c>
      <c r="N21" s="50">
        <v>17474</v>
      </c>
      <c r="O21" s="50">
        <v>3897</v>
      </c>
      <c r="P21" s="50">
        <v>2775</v>
      </c>
      <c r="Q21" s="51">
        <v>1000</v>
      </c>
      <c r="R21" s="49" t="s">
        <v>90</v>
      </c>
      <c r="S21" s="52" t="s">
        <v>90</v>
      </c>
      <c r="T21" s="50">
        <v>500</v>
      </c>
      <c r="U21" s="51">
        <v>363</v>
      </c>
      <c r="V21" s="50">
        <v>19352</v>
      </c>
      <c r="W21" s="51">
        <v>2259</v>
      </c>
      <c r="X21" s="63" t="s">
        <v>70</v>
      </c>
      <c r="Y21" s="64" t="s">
        <v>70</v>
      </c>
      <c r="Z21" s="64" t="s">
        <v>70</v>
      </c>
      <c r="AA21" s="64" t="s">
        <v>70</v>
      </c>
      <c r="AB21" s="52">
        <v>14800</v>
      </c>
      <c r="AC21" s="52">
        <v>1738</v>
      </c>
      <c r="AD21" s="52">
        <v>70732</v>
      </c>
      <c r="AE21" s="52">
        <v>10205</v>
      </c>
      <c r="AF21" s="52">
        <v>16000</v>
      </c>
      <c r="AG21" s="52">
        <v>1374</v>
      </c>
      <c r="AH21" s="64" t="s">
        <v>70</v>
      </c>
      <c r="AI21" s="64" t="s">
        <v>70</v>
      </c>
      <c r="AJ21" s="52">
        <v>1899</v>
      </c>
      <c r="AK21" s="52">
        <v>2031</v>
      </c>
      <c r="AL21" s="64" t="s">
        <v>70</v>
      </c>
      <c r="AM21" s="64" t="s">
        <v>70</v>
      </c>
    </row>
    <row r="22" spans="1:39" ht="16.5" customHeight="1">
      <c r="A22" s="12" t="s">
        <v>11</v>
      </c>
      <c r="B22" s="63" t="s">
        <v>70</v>
      </c>
      <c r="C22" s="63" t="s">
        <v>70</v>
      </c>
      <c r="D22" s="63" t="s">
        <v>70</v>
      </c>
      <c r="E22" s="63" t="s">
        <v>70</v>
      </c>
      <c r="F22" s="63" t="s">
        <v>70</v>
      </c>
      <c r="G22" s="63" t="s">
        <v>70</v>
      </c>
      <c r="H22" s="50">
        <v>25500</v>
      </c>
      <c r="I22" s="50">
        <v>6016</v>
      </c>
      <c r="J22" s="50">
        <v>41</v>
      </c>
      <c r="K22" s="50">
        <v>209</v>
      </c>
      <c r="L22" s="63" t="s">
        <v>70</v>
      </c>
      <c r="M22" s="63" t="s">
        <v>70</v>
      </c>
      <c r="N22" s="63" t="s">
        <v>70</v>
      </c>
      <c r="O22" s="63" t="s">
        <v>70</v>
      </c>
      <c r="P22" s="50">
        <v>7980</v>
      </c>
      <c r="Q22" s="51">
        <v>319</v>
      </c>
      <c r="R22" s="50">
        <v>6960</v>
      </c>
      <c r="S22" s="51">
        <v>2716</v>
      </c>
      <c r="T22" s="50">
        <v>6046</v>
      </c>
      <c r="U22" s="51">
        <v>3316</v>
      </c>
      <c r="V22" s="63" t="s">
        <v>70</v>
      </c>
      <c r="W22" s="64" t="s">
        <v>70</v>
      </c>
      <c r="X22" s="63" t="s">
        <v>70</v>
      </c>
      <c r="Y22" s="64" t="s">
        <v>70</v>
      </c>
      <c r="Z22" s="49">
        <v>5100</v>
      </c>
      <c r="AA22" s="52">
        <v>1332</v>
      </c>
      <c r="AB22" s="63" t="s">
        <v>70</v>
      </c>
      <c r="AC22" s="64" t="s">
        <v>70</v>
      </c>
      <c r="AD22" s="63" t="s">
        <v>70</v>
      </c>
      <c r="AE22" s="64" t="s">
        <v>70</v>
      </c>
      <c r="AF22" s="50">
        <v>3000</v>
      </c>
      <c r="AG22" s="51">
        <v>1125</v>
      </c>
      <c r="AH22" s="63" t="s">
        <v>70</v>
      </c>
      <c r="AI22" s="64" t="s">
        <v>70</v>
      </c>
      <c r="AJ22" s="64" t="s">
        <v>70</v>
      </c>
      <c r="AK22" s="64" t="s">
        <v>70</v>
      </c>
      <c r="AL22" s="64" t="s">
        <v>70</v>
      </c>
      <c r="AM22" s="64" t="s">
        <v>70</v>
      </c>
    </row>
    <row r="23" spans="1:39" ht="16.5" customHeight="1">
      <c r="A23" s="12" t="s">
        <v>12</v>
      </c>
      <c r="B23" s="50">
        <v>1649</v>
      </c>
      <c r="C23" s="50">
        <v>1270</v>
      </c>
      <c r="D23" s="50">
        <v>3725</v>
      </c>
      <c r="E23" s="50">
        <v>2738</v>
      </c>
      <c r="F23" s="50">
        <v>1888</v>
      </c>
      <c r="G23" s="50">
        <v>2611</v>
      </c>
      <c r="H23" s="50">
        <v>1869</v>
      </c>
      <c r="I23" s="50">
        <v>1213</v>
      </c>
      <c r="J23" s="50">
        <v>3032</v>
      </c>
      <c r="K23" s="50">
        <v>1301</v>
      </c>
      <c r="L23" s="50">
        <v>1696</v>
      </c>
      <c r="M23" s="50">
        <v>767</v>
      </c>
      <c r="N23" s="50">
        <v>5980</v>
      </c>
      <c r="O23" s="50">
        <v>2965</v>
      </c>
      <c r="P23" s="63" t="s">
        <v>70</v>
      </c>
      <c r="Q23" s="63" t="s">
        <v>70</v>
      </c>
      <c r="R23" s="63" t="s">
        <v>70</v>
      </c>
      <c r="S23" s="63" t="s">
        <v>70</v>
      </c>
      <c r="T23" s="63" t="s">
        <v>70</v>
      </c>
      <c r="U23" s="63" t="s">
        <v>70</v>
      </c>
      <c r="V23" s="63" t="s">
        <v>70</v>
      </c>
      <c r="W23" s="63" t="s">
        <v>70</v>
      </c>
      <c r="X23" s="49">
        <v>52765</v>
      </c>
      <c r="Y23" s="52">
        <v>12992</v>
      </c>
      <c r="Z23" s="64" t="s">
        <v>70</v>
      </c>
      <c r="AA23" s="64" t="s">
        <v>70</v>
      </c>
      <c r="AB23" s="64" t="s">
        <v>70</v>
      </c>
      <c r="AC23" s="64" t="s">
        <v>70</v>
      </c>
      <c r="AD23" s="64" t="s">
        <v>70</v>
      </c>
      <c r="AE23" s="64" t="s">
        <v>70</v>
      </c>
      <c r="AF23" s="64" t="s">
        <v>70</v>
      </c>
      <c r="AG23" s="64" t="s">
        <v>70</v>
      </c>
      <c r="AH23" s="64" t="s">
        <v>70</v>
      </c>
      <c r="AI23" s="64" t="s">
        <v>70</v>
      </c>
      <c r="AJ23" s="64">
        <v>1231</v>
      </c>
      <c r="AK23" s="64">
        <v>1365</v>
      </c>
      <c r="AL23" s="64">
        <v>2403</v>
      </c>
      <c r="AM23" s="64">
        <v>1520</v>
      </c>
    </row>
    <row r="24" spans="1:39" ht="16.5" customHeight="1">
      <c r="A24" s="12" t="s">
        <v>13</v>
      </c>
      <c r="B24" s="63" t="s">
        <v>70</v>
      </c>
      <c r="C24" s="63" t="s">
        <v>70</v>
      </c>
      <c r="D24" s="63" t="s">
        <v>70</v>
      </c>
      <c r="E24" s="63" t="s">
        <v>70</v>
      </c>
      <c r="F24" s="50">
        <v>408</v>
      </c>
      <c r="G24" s="50">
        <v>216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3" t="s">
        <v>70</v>
      </c>
      <c r="N24" s="63" t="s">
        <v>70</v>
      </c>
      <c r="O24" s="63" t="s">
        <v>70</v>
      </c>
      <c r="P24" s="63" t="s">
        <v>70</v>
      </c>
      <c r="Q24" s="64" t="s">
        <v>70</v>
      </c>
      <c r="R24" s="63" t="s">
        <v>70</v>
      </c>
      <c r="S24" s="64" t="s">
        <v>70</v>
      </c>
      <c r="T24" s="63" t="s">
        <v>70</v>
      </c>
      <c r="U24" s="64" t="s">
        <v>70</v>
      </c>
      <c r="V24" s="63" t="s">
        <v>70</v>
      </c>
      <c r="W24" s="64" t="s">
        <v>70</v>
      </c>
      <c r="X24" s="63" t="s">
        <v>70</v>
      </c>
      <c r="Y24" s="64" t="s">
        <v>70</v>
      </c>
      <c r="Z24" s="64" t="s">
        <v>70</v>
      </c>
      <c r="AA24" s="64" t="s">
        <v>70</v>
      </c>
      <c r="AB24" s="64" t="s">
        <v>70</v>
      </c>
      <c r="AC24" s="64" t="s">
        <v>70</v>
      </c>
      <c r="AD24" s="51">
        <v>500</v>
      </c>
      <c r="AE24" s="51">
        <v>208</v>
      </c>
      <c r="AF24" s="64" t="s">
        <v>70</v>
      </c>
      <c r="AG24" s="64" t="s">
        <v>70</v>
      </c>
      <c r="AH24" s="55">
        <v>984</v>
      </c>
      <c r="AI24" s="55">
        <v>710</v>
      </c>
      <c r="AJ24" s="64" t="s">
        <v>70</v>
      </c>
      <c r="AK24" s="64" t="s">
        <v>70</v>
      </c>
      <c r="AL24" s="64" t="s">
        <v>70</v>
      </c>
      <c r="AM24" s="64" t="s">
        <v>70</v>
      </c>
    </row>
    <row r="25" spans="1:39" ht="16.5" customHeight="1">
      <c r="A25" s="12" t="s">
        <v>14</v>
      </c>
      <c r="B25" s="63" t="s">
        <v>70</v>
      </c>
      <c r="C25" s="63" t="s">
        <v>70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50">
        <v>185</v>
      </c>
      <c r="K25" s="50">
        <v>241</v>
      </c>
      <c r="L25" s="63" t="s">
        <v>70</v>
      </c>
      <c r="M25" s="63" t="s">
        <v>70</v>
      </c>
      <c r="N25" s="50">
        <v>6690</v>
      </c>
      <c r="O25" s="50">
        <v>2223</v>
      </c>
      <c r="P25" s="50">
        <v>48</v>
      </c>
      <c r="Q25" s="51">
        <v>240</v>
      </c>
      <c r="R25" s="63" t="s">
        <v>70</v>
      </c>
      <c r="S25" s="64" t="s">
        <v>70</v>
      </c>
      <c r="T25" s="63" t="s">
        <v>70</v>
      </c>
      <c r="U25" s="64" t="s">
        <v>70</v>
      </c>
      <c r="V25" s="63" t="s">
        <v>70</v>
      </c>
      <c r="W25" s="64" t="s">
        <v>70</v>
      </c>
      <c r="X25" s="63" t="s">
        <v>70</v>
      </c>
      <c r="Y25" s="64" t="s">
        <v>70</v>
      </c>
      <c r="Z25" s="64" t="s">
        <v>70</v>
      </c>
      <c r="AA25" s="64" t="s">
        <v>70</v>
      </c>
      <c r="AB25" s="64" t="s">
        <v>70</v>
      </c>
      <c r="AC25" s="64" t="s">
        <v>70</v>
      </c>
      <c r="AD25" s="64" t="s">
        <v>70</v>
      </c>
      <c r="AE25" s="64" t="s">
        <v>70</v>
      </c>
      <c r="AF25" s="64" t="s">
        <v>70</v>
      </c>
      <c r="AG25" s="64" t="s">
        <v>70</v>
      </c>
      <c r="AH25" s="55">
        <v>239</v>
      </c>
      <c r="AI25" s="55">
        <v>208</v>
      </c>
      <c r="AJ25" s="64" t="s">
        <v>70</v>
      </c>
      <c r="AK25" s="64" t="s">
        <v>70</v>
      </c>
      <c r="AL25" s="64" t="s">
        <v>70</v>
      </c>
      <c r="AM25" s="64" t="s">
        <v>70</v>
      </c>
    </row>
    <row r="26" spans="1:39" ht="16.5" customHeight="1">
      <c r="A26" s="12" t="s">
        <v>15</v>
      </c>
      <c r="B26" s="63" t="s">
        <v>70</v>
      </c>
      <c r="C26" s="63" t="s">
        <v>70</v>
      </c>
      <c r="D26" s="50">
        <v>1900</v>
      </c>
      <c r="E26" s="50">
        <v>425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3" t="s">
        <v>70</v>
      </c>
      <c r="N26" s="63" t="s">
        <v>70</v>
      </c>
      <c r="O26" s="63" t="s">
        <v>70</v>
      </c>
      <c r="P26" s="63" t="s">
        <v>70</v>
      </c>
      <c r="Q26" s="63" t="s">
        <v>70</v>
      </c>
      <c r="R26" s="63" t="s">
        <v>70</v>
      </c>
      <c r="S26" s="63" t="s">
        <v>70</v>
      </c>
      <c r="T26" s="63" t="s">
        <v>70</v>
      </c>
      <c r="U26" s="63" t="s">
        <v>70</v>
      </c>
      <c r="V26" s="63" t="s">
        <v>70</v>
      </c>
      <c r="W26" s="63" t="s">
        <v>70</v>
      </c>
      <c r="X26" s="49">
        <v>15012</v>
      </c>
      <c r="Y26" s="52">
        <v>472</v>
      </c>
      <c r="Z26" s="64" t="s">
        <v>70</v>
      </c>
      <c r="AA26" s="64" t="s">
        <v>70</v>
      </c>
      <c r="AB26" s="64" t="s">
        <v>70</v>
      </c>
      <c r="AC26" s="64" t="s">
        <v>70</v>
      </c>
      <c r="AD26" s="64" t="s">
        <v>70</v>
      </c>
      <c r="AE26" s="64" t="s">
        <v>70</v>
      </c>
      <c r="AF26" s="64" t="s">
        <v>70</v>
      </c>
      <c r="AG26" s="64" t="s">
        <v>70</v>
      </c>
      <c r="AH26" s="55"/>
      <c r="AI26" s="55"/>
      <c r="AJ26" s="64" t="s">
        <v>70</v>
      </c>
      <c r="AK26" s="64" t="s">
        <v>70</v>
      </c>
      <c r="AL26" s="64" t="s">
        <v>70</v>
      </c>
      <c r="AM26" s="64" t="s">
        <v>70</v>
      </c>
    </row>
    <row r="27" spans="1:39" ht="16.5" customHeight="1">
      <c r="A27" s="12" t="s">
        <v>16</v>
      </c>
      <c r="B27" s="50">
        <v>102460</v>
      </c>
      <c r="C27" s="50">
        <v>89537</v>
      </c>
      <c r="D27" s="50">
        <v>70791</v>
      </c>
      <c r="E27" s="50">
        <v>52760</v>
      </c>
      <c r="F27" s="50">
        <v>130311</v>
      </c>
      <c r="G27" s="50">
        <v>86294</v>
      </c>
      <c r="H27" s="50">
        <v>134931</v>
      </c>
      <c r="I27" s="50">
        <v>89138</v>
      </c>
      <c r="J27" s="50">
        <v>146894</v>
      </c>
      <c r="K27" s="50">
        <v>101598</v>
      </c>
      <c r="L27" s="50">
        <v>141917</v>
      </c>
      <c r="M27" s="50">
        <v>92650</v>
      </c>
      <c r="N27" s="50">
        <v>189703</v>
      </c>
      <c r="O27" s="50">
        <v>119527</v>
      </c>
      <c r="P27" s="50">
        <v>437687</v>
      </c>
      <c r="Q27" s="51">
        <v>236528</v>
      </c>
      <c r="R27" s="50">
        <v>469457</v>
      </c>
      <c r="S27" s="51">
        <v>236647</v>
      </c>
      <c r="T27" s="50">
        <v>451284</v>
      </c>
      <c r="U27" s="51">
        <v>197966</v>
      </c>
      <c r="V27" s="50">
        <v>348912</v>
      </c>
      <c r="W27" s="51">
        <v>114703</v>
      </c>
      <c r="X27" s="50">
        <v>311809</v>
      </c>
      <c r="Y27" s="51">
        <v>113161</v>
      </c>
      <c r="Z27" s="50">
        <v>111573</v>
      </c>
      <c r="AA27" s="51">
        <v>35285</v>
      </c>
      <c r="AB27" s="50">
        <v>11842</v>
      </c>
      <c r="AC27" s="51">
        <v>5305</v>
      </c>
      <c r="AD27" s="50">
        <v>4355</v>
      </c>
      <c r="AE27" s="51">
        <v>2265</v>
      </c>
      <c r="AF27" s="50">
        <v>96</v>
      </c>
      <c r="AG27" s="51">
        <v>305</v>
      </c>
      <c r="AH27" s="56">
        <v>1288</v>
      </c>
      <c r="AI27" s="55">
        <v>2413</v>
      </c>
      <c r="AJ27" s="50">
        <v>275</v>
      </c>
      <c r="AK27" s="51">
        <v>201</v>
      </c>
      <c r="AL27" s="56">
        <v>13746</v>
      </c>
      <c r="AM27" s="55">
        <v>4303</v>
      </c>
    </row>
    <row r="28" spans="1:39" ht="16.5" customHeight="1">
      <c r="A28" s="12" t="s">
        <v>85</v>
      </c>
      <c r="B28" s="63" t="s">
        <v>70</v>
      </c>
      <c r="C28" s="63" t="s">
        <v>70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3" t="s">
        <v>70</v>
      </c>
      <c r="N28" s="63" t="s">
        <v>70</v>
      </c>
      <c r="O28" s="63" t="s">
        <v>70</v>
      </c>
      <c r="P28" s="63" t="s">
        <v>70</v>
      </c>
      <c r="Q28" s="63" t="s">
        <v>70</v>
      </c>
      <c r="R28" s="63" t="s">
        <v>70</v>
      </c>
      <c r="S28" s="63" t="s">
        <v>70</v>
      </c>
      <c r="T28" s="63" t="s">
        <v>70</v>
      </c>
      <c r="U28" s="63" t="s">
        <v>70</v>
      </c>
      <c r="V28" s="63" t="s">
        <v>70</v>
      </c>
      <c r="W28" s="64" t="s">
        <v>70</v>
      </c>
      <c r="X28" s="63" t="s">
        <v>70</v>
      </c>
      <c r="Y28" s="64" t="s">
        <v>70</v>
      </c>
      <c r="Z28" s="63">
        <v>182964</v>
      </c>
      <c r="AA28" s="64">
        <v>103044</v>
      </c>
      <c r="AB28" s="50">
        <v>337979</v>
      </c>
      <c r="AC28" s="51">
        <v>123375</v>
      </c>
      <c r="AD28" s="50">
        <v>499820</v>
      </c>
      <c r="AE28" s="51">
        <v>148838</v>
      </c>
      <c r="AF28" s="50">
        <v>588406</v>
      </c>
      <c r="AG28" s="51">
        <v>234687</v>
      </c>
      <c r="AH28" s="56">
        <v>1269400</v>
      </c>
      <c r="AI28" s="55">
        <v>701583</v>
      </c>
      <c r="AJ28" s="50">
        <v>1507073</v>
      </c>
      <c r="AK28" s="51">
        <v>804710</v>
      </c>
      <c r="AL28" s="56">
        <v>1434594</v>
      </c>
      <c r="AM28" s="55">
        <v>873853</v>
      </c>
    </row>
    <row r="29" spans="1:39" ht="16.5" customHeight="1">
      <c r="A29" s="12" t="s">
        <v>53</v>
      </c>
      <c r="B29" s="63" t="s">
        <v>70</v>
      </c>
      <c r="C29" s="63" t="s">
        <v>70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3" t="s">
        <v>70</v>
      </c>
      <c r="N29" s="63" t="s">
        <v>70</v>
      </c>
      <c r="O29" s="63" t="s">
        <v>70</v>
      </c>
      <c r="P29" s="50">
        <v>16100</v>
      </c>
      <c r="Q29" s="51">
        <v>6949</v>
      </c>
      <c r="R29" s="50">
        <v>3</v>
      </c>
      <c r="S29" s="51">
        <v>396</v>
      </c>
      <c r="T29" s="63" t="s">
        <v>70</v>
      </c>
      <c r="U29" s="63" t="s">
        <v>70</v>
      </c>
      <c r="V29" s="64" t="s">
        <v>70</v>
      </c>
      <c r="W29" s="64" t="s">
        <v>70</v>
      </c>
      <c r="X29" s="64" t="s">
        <v>70</v>
      </c>
      <c r="Y29" s="64" t="s">
        <v>70</v>
      </c>
      <c r="Z29" s="64">
        <v>422</v>
      </c>
      <c r="AA29" s="64">
        <v>710</v>
      </c>
      <c r="AB29" s="63" t="s">
        <v>70</v>
      </c>
      <c r="AC29" s="63" t="s">
        <v>70</v>
      </c>
      <c r="AD29" s="51">
        <v>10</v>
      </c>
      <c r="AE29" s="51">
        <v>1392</v>
      </c>
      <c r="AF29" s="63" t="s">
        <v>70</v>
      </c>
      <c r="AG29" s="63" t="s">
        <v>70</v>
      </c>
      <c r="AH29" s="64" t="s">
        <v>70</v>
      </c>
      <c r="AI29" s="64" t="s">
        <v>70</v>
      </c>
      <c r="AJ29" s="64" t="s">
        <v>70</v>
      </c>
      <c r="AK29" s="64" t="s">
        <v>70</v>
      </c>
      <c r="AL29" s="64" t="s">
        <v>70</v>
      </c>
      <c r="AM29" s="64" t="s">
        <v>70</v>
      </c>
    </row>
    <row r="30" spans="1:39" ht="16.5" customHeight="1">
      <c r="A30" s="12" t="s">
        <v>17</v>
      </c>
      <c r="B30" s="50">
        <v>6660</v>
      </c>
      <c r="C30" s="50">
        <v>1075</v>
      </c>
      <c r="D30" s="50">
        <v>450</v>
      </c>
      <c r="E30" s="50">
        <v>201</v>
      </c>
      <c r="F30" s="50">
        <v>240</v>
      </c>
      <c r="G30" s="50">
        <v>228</v>
      </c>
      <c r="H30" s="50">
        <v>189</v>
      </c>
      <c r="I30" s="50">
        <v>289</v>
      </c>
      <c r="J30" s="50">
        <v>928</v>
      </c>
      <c r="K30" s="50">
        <v>223</v>
      </c>
      <c r="L30" s="63" t="s">
        <v>70</v>
      </c>
      <c r="M30" s="63" t="s">
        <v>70</v>
      </c>
      <c r="N30" s="63" t="s">
        <v>70</v>
      </c>
      <c r="O30" s="63" t="s">
        <v>70</v>
      </c>
      <c r="P30" s="50">
        <v>318</v>
      </c>
      <c r="Q30" s="51">
        <v>227</v>
      </c>
      <c r="R30" s="63" t="s">
        <v>70</v>
      </c>
      <c r="S30" s="63" t="s">
        <v>70</v>
      </c>
      <c r="T30" s="50">
        <v>283</v>
      </c>
      <c r="U30" s="51">
        <v>249</v>
      </c>
      <c r="V30" s="64" t="s">
        <v>70</v>
      </c>
      <c r="W30" s="64" t="s">
        <v>70</v>
      </c>
      <c r="X30" s="64" t="s">
        <v>70</v>
      </c>
      <c r="Y30" s="64" t="s">
        <v>70</v>
      </c>
      <c r="Z30" s="64" t="s">
        <v>70</v>
      </c>
      <c r="AA30" s="64" t="s">
        <v>70</v>
      </c>
      <c r="AB30" s="52">
        <v>133</v>
      </c>
      <c r="AC30" s="52">
        <v>230</v>
      </c>
      <c r="AD30" s="52">
        <v>2000</v>
      </c>
      <c r="AE30" s="52">
        <v>1800</v>
      </c>
      <c r="AF30" s="63" t="s">
        <v>70</v>
      </c>
      <c r="AG30" s="63" t="s">
        <v>70</v>
      </c>
      <c r="AH30" s="55">
        <v>700</v>
      </c>
      <c r="AI30" s="55">
        <v>818</v>
      </c>
      <c r="AJ30" s="63">
        <v>1399</v>
      </c>
      <c r="AK30" s="63">
        <v>4031</v>
      </c>
      <c r="AL30" s="55">
        <v>1050</v>
      </c>
      <c r="AM30" s="55">
        <v>1032</v>
      </c>
    </row>
    <row r="31" spans="1:39" ht="16.5" customHeight="1">
      <c r="A31" s="12" t="s">
        <v>18</v>
      </c>
      <c r="B31" s="63" t="s">
        <v>70</v>
      </c>
      <c r="C31" s="63" t="s">
        <v>70</v>
      </c>
      <c r="D31" s="50">
        <v>4500</v>
      </c>
      <c r="E31" s="50">
        <v>1700</v>
      </c>
      <c r="F31" s="63" t="s">
        <v>70</v>
      </c>
      <c r="G31" s="63" t="s">
        <v>70</v>
      </c>
      <c r="H31" s="63" t="s">
        <v>70</v>
      </c>
      <c r="I31" s="63" t="s">
        <v>70</v>
      </c>
      <c r="J31" s="50">
        <v>37</v>
      </c>
      <c r="K31" s="50">
        <v>209</v>
      </c>
      <c r="L31" s="50">
        <v>215</v>
      </c>
      <c r="M31" s="50">
        <v>231</v>
      </c>
      <c r="N31" s="63" t="s">
        <v>70</v>
      </c>
      <c r="O31" s="63" t="s">
        <v>70</v>
      </c>
      <c r="P31" s="63" t="s">
        <v>70</v>
      </c>
      <c r="Q31" s="63" t="s">
        <v>70</v>
      </c>
      <c r="R31" s="63" t="s">
        <v>70</v>
      </c>
      <c r="S31" s="63" t="s">
        <v>70</v>
      </c>
      <c r="T31" s="50">
        <v>150</v>
      </c>
      <c r="U31" s="51">
        <v>210</v>
      </c>
      <c r="V31" s="50">
        <v>2060</v>
      </c>
      <c r="W31" s="51">
        <v>297</v>
      </c>
      <c r="X31" s="64" t="s">
        <v>70</v>
      </c>
      <c r="Y31" s="64" t="s">
        <v>70</v>
      </c>
      <c r="Z31" s="64" t="s">
        <v>70</v>
      </c>
      <c r="AA31" s="64" t="s">
        <v>70</v>
      </c>
      <c r="AB31" s="52">
        <v>5510</v>
      </c>
      <c r="AC31" s="52">
        <v>1886</v>
      </c>
      <c r="AD31" s="52">
        <v>18000</v>
      </c>
      <c r="AE31" s="52">
        <v>1641</v>
      </c>
      <c r="AF31" s="63" t="s">
        <v>70</v>
      </c>
      <c r="AG31" s="63" t="s">
        <v>70</v>
      </c>
      <c r="AH31" s="64" t="s">
        <v>70</v>
      </c>
      <c r="AI31" s="64" t="s">
        <v>70</v>
      </c>
      <c r="AJ31" s="64" t="s">
        <v>70</v>
      </c>
      <c r="AK31" s="64" t="s">
        <v>70</v>
      </c>
      <c r="AL31" s="64" t="s">
        <v>70</v>
      </c>
      <c r="AM31" s="64" t="s">
        <v>70</v>
      </c>
    </row>
    <row r="32" spans="1:39" ht="16.5" customHeight="1">
      <c r="A32" s="12" t="s">
        <v>19</v>
      </c>
      <c r="B32" s="50">
        <v>192486</v>
      </c>
      <c r="C32" s="50">
        <v>81478</v>
      </c>
      <c r="D32" s="50">
        <v>231223</v>
      </c>
      <c r="E32" s="50">
        <v>121884</v>
      </c>
      <c r="F32" s="50">
        <v>244249</v>
      </c>
      <c r="G32" s="50">
        <v>138187</v>
      </c>
      <c r="H32" s="50">
        <v>268438</v>
      </c>
      <c r="I32" s="50">
        <v>109272</v>
      </c>
      <c r="J32" s="50">
        <v>301968</v>
      </c>
      <c r="K32" s="50">
        <v>138144</v>
      </c>
      <c r="L32" s="50">
        <v>260369</v>
      </c>
      <c r="M32" s="50">
        <v>156404</v>
      </c>
      <c r="N32" s="50">
        <v>236246</v>
      </c>
      <c r="O32" s="50">
        <v>120125</v>
      </c>
      <c r="P32" s="50">
        <v>641287</v>
      </c>
      <c r="Q32" s="51">
        <v>251892</v>
      </c>
      <c r="R32" s="50">
        <v>821995</v>
      </c>
      <c r="S32" s="51">
        <v>276896</v>
      </c>
      <c r="T32" s="50">
        <v>873646</v>
      </c>
      <c r="U32" s="51">
        <v>290666</v>
      </c>
      <c r="V32" s="50">
        <v>1837292</v>
      </c>
      <c r="W32" s="51">
        <v>647138</v>
      </c>
      <c r="X32" s="50">
        <v>2795235</v>
      </c>
      <c r="Y32" s="51">
        <v>1041957</v>
      </c>
      <c r="Z32" s="50">
        <v>4026366</v>
      </c>
      <c r="AA32" s="51">
        <v>2025768</v>
      </c>
      <c r="AB32" s="50">
        <v>3801032</v>
      </c>
      <c r="AC32" s="51">
        <v>1524081</v>
      </c>
      <c r="AD32" s="50">
        <v>3205528</v>
      </c>
      <c r="AE32" s="51">
        <v>1328581</v>
      </c>
      <c r="AF32" s="50">
        <v>5541870</v>
      </c>
      <c r="AG32" s="51">
        <v>1249780</v>
      </c>
      <c r="AH32" s="56">
        <v>6902999</v>
      </c>
      <c r="AI32" s="55">
        <v>1794516</v>
      </c>
      <c r="AJ32" s="50">
        <v>5794195</v>
      </c>
      <c r="AK32" s="51">
        <v>1872887</v>
      </c>
      <c r="AL32" s="56">
        <v>6320494</v>
      </c>
      <c r="AM32" s="55">
        <v>2075074</v>
      </c>
    </row>
    <row r="33" spans="1:39" ht="16.5" customHeight="1">
      <c r="A33" s="12" t="s">
        <v>20</v>
      </c>
      <c r="B33" s="50">
        <v>14694</v>
      </c>
      <c r="C33" s="50">
        <v>3771</v>
      </c>
      <c r="D33" s="50">
        <v>24636</v>
      </c>
      <c r="E33" s="50">
        <v>8262</v>
      </c>
      <c r="F33" s="50">
        <v>41626</v>
      </c>
      <c r="G33" s="50">
        <v>15265</v>
      </c>
      <c r="H33" s="50">
        <v>44949</v>
      </c>
      <c r="I33" s="50">
        <v>15822</v>
      </c>
      <c r="J33" s="50">
        <v>71085</v>
      </c>
      <c r="K33" s="50">
        <v>17278</v>
      </c>
      <c r="L33" s="50">
        <v>40182</v>
      </c>
      <c r="M33" s="50">
        <v>11446</v>
      </c>
      <c r="N33" s="50">
        <v>18174</v>
      </c>
      <c r="O33" s="50">
        <v>8309</v>
      </c>
      <c r="P33" s="50">
        <v>19960</v>
      </c>
      <c r="Q33" s="51">
        <v>12985</v>
      </c>
      <c r="R33" s="50">
        <v>14932</v>
      </c>
      <c r="S33" s="51">
        <v>12177</v>
      </c>
      <c r="T33" s="50">
        <v>4914</v>
      </c>
      <c r="U33" s="51">
        <v>3595</v>
      </c>
      <c r="V33" s="50">
        <v>5943</v>
      </c>
      <c r="W33" s="51">
        <v>3300</v>
      </c>
      <c r="X33" s="50">
        <v>3446</v>
      </c>
      <c r="Y33" s="51">
        <v>2904</v>
      </c>
      <c r="Z33" s="64" t="s">
        <v>70</v>
      </c>
      <c r="AA33" s="64" t="s">
        <v>70</v>
      </c>
      <c r="AB33" s="63" t="s">
        <v>70</v>
      </c>
      <c r="AC33" s="64" t="s">
        <v>70</v>
      </c>
      <c r="AD33" s="63" t="s">
        <v>70</v>
      </c>
      <c r="AE33" s="64" t="s">
        <v>70</v>
      </c>
      <c r="AF33" s="64" t="s">
        <v>70</v>
      </c>
      <c r="AG33" s="64" t="s">
        <v>70</v>
      </c>
      <c r="AH33" s="64" t="s">
        <v>70</v>
      </c>
      <c r="AI33" s="64" t="s">
        <v>70</v>
      </c>
      <c r="AJ33" s="64" t="s">
        <v>70</v>
      </c>
      <c r="AK33" s="64" t="s">
        <v>70</v>
      </c>
      <c r="AL33" s="64" t="s">
        <v>70</v>
      </c>
      <c r="AM33" s="64" t="s">
        <v>70</v>
      </c>
    </row>
    <row r="34" spans="1:39" ht="16.5" customHeight="1">
      <c r="A34" s="12" t="s">
        <v>86</v>
      </c>
      <c r="B34" s="63" t="s">
        <v>70</v>
      </c>
      <c r="C34" s="63" t="s">
        <v>70</v>
      </c>
      <c r="D34" s="63" t="s">
        <v>70</v>
      </c>
      <c r="E34" s="63" t="s">
        <v>70</v>
      </c>
      <c r="F34" s="63" t="s">
        <v>70</v>
      </c>
      <c r="G34" s="63" t="s">
        <v>70</v>
      </c>
      <c r="H34" s="63" t="s">
        <v>70</v>
      </c>
      <c r="I34" s="63" t="s">
        <v>70</v>
      </c>
      <c r="J34" s="63" t="s">
        <v>70</v>
      </c>
      <c r="K34" s="63" t="s">
        <v>70</v>
      </c>
      <c r="L34" s="63" t="s">
        <v>70</v>
      </c>
      <c r="M34" s="63" t="s">
        <v>70</v>
      </c>
      <c r="N34" s="63" t="s">
        <v>70</v>
      </c>
      <c r="O34" s="63" t="s">
        <v>70</v>
      </c>
      <c r="P34" s="63" t="s">
        <v>70</v>
      </c>
      <c r="Q34" s="64" t="s">
        <v>70</v>
      </c>
      <c r="R34" s="63" t="s">
        <v>70</v>
      </c>
      <c r="S34" s="64" t="s">
        <v>70</v>
      </c>
      <c r="T34" s="63" t="s">
        <v>70</v>
      </c>
      <c r="U34" s="64" t="s">
        <v>70</v>
      </c>
      <c r="V34" s="63" t="s">
        <v>70</v>
      </c>
      <c r="W34" s="64" t="s">
        <v>70</v>
      </c>
      <c r="X34" s="63" t="s">
        <v>70</v>
      </c>
      <c r="Y34" s="64" t="s">
        <v>70</v>
      </c>
      <c r="Z34" s="63">
        <v>4954</v>
      </c>
      <c r="AA34" s="64">
        <v>10293</v>
      </c>
      <c r="AB34" s="50">
        <v>3276</v>
      </c>
      <c r="AC34" s="51">
        <v>10512</v>
      </c>
      <c r="AD34" s="50">
        <v>6108</v>
      </c>
      <c r="AE34" s="51">
        <v>11183</v>
      </c>
      <c r="AF34" s="50">
        <v>11441</v>
      </c>
      <c r="AG34" s="51">
        <v>19788</v>
      </c>
      <c r="AH34" s="56">
        <v>22657</v>
      </c>
      <c r="AI34" s="55">
        <v>50348</v>
      </c>
      <c r="AJ34" s="50">
        <v>48831</v>
      </c>
      <c r="AK34" s="51">
        <v>146796</v>
      </c>
      <c r="AL34" s="56">
        <v>69322</v>
      </c>
      <c r="AM34" s="55">
        <v>141364</v>
      </c>
    </row>
    <row r="35" spans="1:39" ht="16.5" customHeight="1">
      <c r="A35" s="12" t="s">
        <v>87</v>
      </c>
      <c r="B35" s="63" t="s">
        <v>70</v>
      </c>
      <c r="C35" s="63" t="s">
        <v>70</v>
      </c>
      <c r="D35" s="63" t="s">
        <v>70</v>
      </c>
      <c r="E35" s="63" t="s">
        <v>70</v>
      </c>
      <c r="F35" s="63" t="s">
        <v>70</v>
      </c>
      <c r="G35" s="63" t="s">
        <v>70</v>
      </c>
      <c r="H35" s="63" t="s">
        <v>70</v>
      </c>
      <c r="I35" s="63" t="s">
        <v>70</v>
      </c>
      <c r="J35" s="63" t="s">
        <v>70</v>
      </c>
      <c r="K35" s="63" t="s">
        <v>70</v>
      </c>
      <c r="L35" s="63" t="s">
        <v>70</v>
      </c>
      <c r="M35" s="63" t="s">
        <v>70</v>
      </c>
      <c r="N35" s="63" t="s">
        <v>70</v>
      </c>
      <c r="O35" s="63" t="s">
        <v>70</v>
      </c>
      <c r="P35" s="63" t="s">
        <v>70</v>
      </c>
      <c r="Q35" s="64" t="s">
        <v>70</v>
      </c>
      <c r="R35" s="63" t="s">
        <v>70</v>
      </c>
      <c r="S35" s="64" t="s">
        <v>70</v>
      </c>
      <c r="T35" s="63" t="s">
        <v>70</v>
      </c>
      <c r="U35" s="64" t="s">
        <v>70</v>
      </c>
      <c r="V35" s="63" t="s">
        <v>70</v>
      </c>
      <c r="W35" s="64" t="s">
        <v>70</v>
      </c>
      <c r="X35" s="63" t="s">
        <v>70</v>
      </c>
      <c r="Y35" s="64" t="s">
        <v>70</v>
      </c>
      <c r="Z35" s="63">
        <v>300</v>
      </c>
      <c r="AA35" s="64">
        <v>694</v>
      </c>
      <c r="AB35" s="50">
        <v>472</v>
      </c>
      <c r="AC35" s="51">
        <v>906</v>
      </c>
      <c r="AD35" s="50">
        <v>1806</v>
      </c>
      <c r="AE35" s="51">
        <v>1088</v>
      </c>
      <c r="AF35" s="63" t="s">
        <v>70</v>
      </c>
      <c r="AG35" s="63" t="s">
        <v>70</v>
      </c>
      <c r="AH35" s="55">
        <v>6129</v>
      </c>
      <c r="AI35" s="55">
        <v>2445</v>
      </c>
      <c r="AJ35" s="63">
        <v>21679</v>
      </c>
      <c r="AK35" s="63">
        <v>7271</v>
      </c>
      <c r="AL35" s="55">
        <v>29851</v>
      </c>
      <c r="AM35" s="55">
        <v>10365</v>
      </c>
    </row>
    <row r="36" spans="1:39" ht="16.5" customHeight="1">
      <c r="A36" s="12" t="s">
        <v>21</v>
      </c>
      <c r="B36" s="50">
        <v>4007</v>
      </c>
      <c r="C36" s="50">
        <v>4179</v>
      </c>
      <c r="D36" s="50">
        <v>4321</v>
      </c>
      <c r="E36" s="50">
        <v>4214</v>
      </c>
      <c r="F36" s="50">
        <v>4587</v>
      </c>
      <c r="G36" s="50">
        <v>6017</v>
      </c>
      <c r="H36" s="50">
        <v>3637</v>
      </c>
      <c r="I36" s="50">
        <v>5257</v>
      </c>
      <c r="J36" s="50">
        <v>3852</v>
      </c>
      <c r="K36" s="50">
        <v>5821</v>
      </c>
      <c r="L36" s="50">
        <v>3280</v>
      </c>
      <c r="M36" s="50">
        <v>4544</v>
      </c>
      <c r="N36" s="50">
        <v>3227</v>
      </c>
      <c r="O36" s="50">
        <v>3850</v>
      </c>
      <c r="P36" s="50">
        <v>5539</v>
      </c>
      <c r="Q36" s="51">
        <v>7867</v>
      </c>
      <c r="R36" s="50">
        <v>3478</v>
      </c>
      <c r="S36" s="51">
        <v>5307</v>
      </c>
      <c r="T36" s="50">
        <v>3635</v>
      </c>
      <c r="U36" s="51">
        <v>4639</v>
      </c>
      <c r="V36" s="50">
        <v>2292</v>
      </c>
      <c r="W36" s="51">
        <v>3733</v>
      </c>
      <c r="X36" s="50">
        <v>3952</v>
      </c>
      <c r="Y36" s="51">
        <v>6260</v>
      </c>
      <c r="Z36" s="50">
        <v>4418</v>
      </c>
      <c r="AA36" s="51">
        <v>6891</v>
      </c>
      <c r="AB36" s="50">
        <v>10880</v>
      </c>
      <c r="AC36" s="51">
        <v>17650</v>
      </c>
      <c r="AD36" s="50">
        <v>10450</v>
      </c>
      <c r="AE36" s="51">
        <v>18625</v>
      </c>
      <c r="AF36" s="50">
        <v>35450</v>
      </c>
      <c r="AG36" s="51">
        <v>57503</v>
      </c>
      <c r="AH36" s="56">
        <v>66066</v>
      </c>
      <c r="AI36" s="55">
        <v>103308</v>
      </c>
      <c r="AJ36" s="50">
        <v>73785</v>
      </c>
      <c r="AK36" s="51">
        <v>126668</v>
      </c>
      <c r="AL36" s="56">
        <v>124889</v>
      </c>
      <c r="AM36" s="55">
        <v>200578</v>
      </c>
    </row>
    <row r="37" spans="1:39" ht="16.5" customHeight="1">
      <c r="A37" s="12" t="s">
        <v>22</v>
      </c>
      <c r="B37" s="50">
        <v>50635</v>
      </c>
      <c r="C37" s="50">
        <v>12426</v>
      </c>
      <c r="D37" s="50">
        <v>32503</v>
      </c>
      <c r="E37" s="50">
        <v>17496</v>
      </c>
      <c r="F37" s="50">
        <v>17101</v>
      </c>
      <c r="G37" s="50">
        <v>7270</v>
      </c>
      <c r="H37" s="50">
        <v>24799</v>
      </c>
      <c r="I37" s="50">
        <v>7170</v>
      </c>
      <c r="J37" s="50">
        <v>63102</v>
      </c>
      <c r="K37" s="50">
        <v>18188</v>
      </c>
      <c r="L37" s="50">
        <v>66967</v>
      </c>
      <c r="M37" s="50">
        <v>23295</v>
      </c>
      <c r="N37" s="50">
        <v>73921</v>
      </c>
      <c r="O37" s="50">
        <v>27909</v>
      </c>
      <c r="P37" s="50">
        <v>37823</v>
      </c>
      <c r="Q37" s="51">
        <v>9757</v>
      </c>
      <c r="R37" s="50">
        <v>98515</v>
      </c>
      <c r="S37" s="51">
        <v>25975</v>
      </c>
      <c r="T37" s="50">
        <v>496251</v>
      </c>
      <c r="U37" s="51">
        <v>164604</v>
      </c>
      <c r="V37" s="50">
        <v>642241</v>
      </c>
      <c r="W37" s="51">
        <v>193405</v>
      </c>
      <c r="X37" s="50">
        <v>92960</v>
      </c>
      <c r="Y37" s="51">
        <v>22300</v>
      </c>
      <c r="Z37" s="50">
        <v>129138</v>
      </c>
      <c r="AA37" s="51">
        <v>33552</v>
      </c>
      <c r="AB37" s="50">
        <v>323827</v>
      </c>
      <c r="AC37" s="51">
        <v>63182</v>
      </c>
      <c r="AD37" s="50">
        <v>408686</v>
      </c>
      <c r="AE37" s="51">
        <v>66215</v>
      </c>
      <c r="AF37" s="50">
        <v>804729</v>
      </c>
      <c r="AG37" s="51">
        <v>93155</v>
      </c>
      <c r="AH37" s="56">
        <v>693589</v>
      </c>
      <c r="AI37" s="55">
        <v>86151</v>
      </c>
      <c r="AJ37" s="50">
        <v>1041713</v>
      </c>
      <c r="AK37" s="51">
        <v>146618</v>
      </c>
      <c r="AL37" s="56">
        <v>739235</v>
      </c>
      <c r="AM37" s="55">
        <v>181224</v>
      </c>
    </row>
    <row r="38" spans="1:39" ht="16.5" customHeight="1">
      <c r="A38" s="13" t="s">
        <v>61</v>
      </c>
      <c r="B38" s="58">
        <f aca="true" t="shared" si="0" ref="B38:O38">SUM(B8:B37)</f>
        <v>2014972</v>
      </c>
      <c r="C38" s="58">
        <f t="shared" si="0"/>
        <v>327235</v>
      </c>
      <c r="D38" s="58">
        <f t="shared" si="0"/>
        <v>2741823</v>
      </c>
      <c r="E38" s="58">
        <f t="shared" si="0"/>
        <v>394387</v>
      </c>
      <c r="F38" s="58">
        <f t="shared" si="0"/>
        <v>3648663</v>
      </c>
      <c r="G38" s="58">
        <f t="shared" si="0"/>
        <v>606730</v>
      </c>
      <c r="H38" s="58">
        <f t="shared" si="0"/>
        <v>1596208</v>
      </c>
      <c r="I38" s="58">
        <f t="shared" si="0"/>
        <v>439675</v>
      </c>
      <c r="J38" s="58">
        <f t="shared" si="0"/>
        <v>5284604</v>
      </c>
      <c r="K38" s="58">
        <f t="shared" si="0"/>
        <v>611473</v>
      </c>
      <c r="L38" s="58">
        <f t="shared" si="0"/>
        <v>1546362</v>
      </c>
      <c r="M38" s="58">
        <f t="shared" si="0"/>
        <v>422828</v>
      </c>
      <c r="N38" s="58">
        <f t="shared" si="0"/>
        <v>1050749</v>
      </c>
      <c r="O38" s="58">
        <f t="shared" si="0"/>
        <v>374944</v>
      </c>
      <c r="P38" s="58">
        <f>SUM(P7:P37)</f>
        <v>4120413</v>
      </c>
      <c r="Q38" s="59">
        <f>SUM(Q7:Q37)</f>
        <v>740973</v>
      </c>
      <c r="R38" s="58">
        <f>SUM(R8:R37)</f>
        <v>5596367</v>
      </c>
      <c r="S38" s="59">
        <f>SUM(S8:S37)</f>
        <v>916226</v>
      </c>
      <c r="T38" s="58">
        <f aca="true" t="shared" si="1" ref="T38:Y38">SUM(T7:T37)</f>
        <v>4064145</v>
      </c>
      <c r="U38" s="59">
        <f t="shared" si="1"/>
        <v>837612</v>
      </c>
      <c r="V38" s="58">
        <f t="shared" si="1"/>
        <v>4642844</v>
      </c>
      <c r="W38" s="59">
        <f t="shared" si="1"/>
        <v>1056126</v>
      </c>
      <c r="X38" s="58">
        <f t="shared" si="1"/>
        <v>8476488</v>
      </c>
      <c r="Y38" s="59">
        <f t="shared" si="1"/>
        <v>1478736</v>
      </c>
      <c r="Z38" s="58">
        <f>SUM(Z7:Z37)</f>
        <v>8964078</v>
      </c>
      <c r="AA38" s="59">
        <f>SUM(AA7:AA37)</f>
        <v>2377761</v>
      </c>
      <c r="AB38" s="58">
        <v>6599727</v>
      </c>
      <c r="AC38" s="59">
        <v>1862522</v>
      </c>
      <c r="AD38" s="58">
        <v>5678950</v>
      </c>
      <c r="AE38" s="59">
        <v>1690363</v>
      </c>
      <c r="AF38" s="58">
        <v>9393684</v>
      </c>
      <c r="AG38" s="59">
        <v>1966089</v>
      </c>
      <c r="AH38" s="60">
        <v>9894068</v>
      </c>
      <c r="AI38" s="61">
        <v>2962928</v>
      </c>
      <c r="AJ38" s="58">
        <v>14432455</v>
      </c>
      <c r="AK38" s="59">
        <v>3532255</v>
      </c>
      <c r="AL38" s="60">
        <v>12661170</v>
      </c>
      <c r="AM38" s="61">
        <v>3710443</v>
      </c>
    </row>
    <row r="39" spans="1:39" ht="16.5" customHeight="1">
      <c r="A39" s="5" t="s">
        <v>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50"/>
      <c r="Q39" s="51"/>
      <c r="R39" s="50"/>
      <c r="S39" s="51"/>
      <c r="T39" s="50"/>
      <c r="U39" s="51"/>
      <c r="V39" s="50"/>
      <c r="W39" s="51"/>
      <c r="X39" s="50"/>
      <c r="Y39" s="51"/>
      <c r="Z39" s="50"/>
      <c r="AA39" s="51"/>
      <c r="AB39" s="50"/>
      <c r="AC39" s="51"/>
      <c r="AD39" s="50"/>
      <c r="AE39" s="51"/>
      <c r="AF39" s="50"/>
      <c r="AG39" s="51"/>
      <c r="AH39" s="56"/>
      <c r="AI39" s="55"/>
      <c r="AJ39" s="50"/>
      <c r="AK39" s="51"/>
      <c r="AL39" s="56"/>
      <c r="AM39" s="55"/>
    </row>
    <row r="40" spans="1:39" ht="16.5" customHeight="1">
      <c r="A40" s="12" t="s">
        <v>24</v>
      </c>
      <c r="B40" s="50">
        <f>216+1955</f>
        <v>2171</v>
      </c>
      <c r="C40" s="50">
        <f>481+1707</f>
        <v>2188</v>
      </c>
      <c r="D40" s="50">
        <v>50124</v>
      </c>
      <c r="E40" s="50">
        <v>8626</v>
      </c>
      <c r="F40" s="50">
        <v>18729</v>
      </c>
      <c r="G40" s="50">
        <v>4210</v>
      </c>
      <c r="H40" s="50">
        <v>4904</v>
      </c>
      <c r="I40" s="50">
        <v>4265</v>
      </c>
      <c r="J40" s="50">
        <v>31256</v>
      </c>
      <c r="K40" s="50">
        <v>7390</v>
      </c>
      <c r="L40" s="50">
        <v>24311</v>
      </c>
      <c r="M40" s="50">
        <v>11133</v>
      </c>
      <c r="N40" s="50">
        <v>37040</v>
      </c>
      <c r="O40" s="50">
        <v>17825</v>
      </c>
      <c r="P40" s="50">
        <v>125094</v>
      </c>
      <c r="Q40" s="51">
        <v>47791</v>
      </c>
      <c r="R40" s="50">
        <v>96581</v>
      </c>
      <c r="S40" s="51">
        <v>41416</v>
      </c>
      <c r="T40" s="50">
        <v>85960</v>
      </c>
      <c r="U40" s="51">
        <v>33500</v>
      </c>
      <c r="V40" s="50">
        <v>80272</v>
      </c>
      <c r="W40" s="51">
        <v>31618</v>
      </c>
      <c r="X40" s="50">
        <v>172760</v>
      </c>
      <c r="Y40" s="51">
        <v>48468</v>
      </c>
      <c r="Z40" s="64">
        <v>148245</v>
      </c>
      <c r="AA40" s="64">
        <v>53965</v>
      </c>
      <c r="AB40" s="52">
        <v>183666</v>
      </c>
      <c r="AC40" s="52">
        <v>62551</v>
      </c>
      <c r="AD40" s="52">
        <v>660789</v>
      </c>
      <c r="AE40" s="52">
        <v>108942</v>
      </c>
      <c r="AF40" s="52">
        <v>271276</v>
      </c>
      <c r="AG40" s="52">
        <v>95717</v>
      </c>
      <c r="AH40" s="57">
        <v>256623</v>
      </c>
      <c r="AI40" s="57">
        <v>96227</v>
      </c>
      <c r="AJ40" s="52">
        <v>250251</v>
      </c>
      <c r="AK40" s="52">
        <v>90670</v>
      </c>
      <c r="AL40" s="57">
        <v>263491</v>
      </c>
      <c r="AM40" s="57">
        <v>94837</v>
      </c>
    </row>
    <row r="41" spans="1:39" ht="16.5" customHeight="1">
      <c r="A41" s="12" t="s">
        <v>10</v>
      </c>
      <c r="B41" s="50">
        <v>1260</v>
      </c>
      <c r="C41" s="50">
        <v>765</v>
      </c>
      <c r="D41" s="50">
        <v>500</v>
      </c>
      <c r="E41" s="50">
        <v>235</v>
      </c>
      <c r="F41" s="50">
        <v>500</v>
      </c>
      <c r="G41" s="50">
        <v>225</v>
      </c>
      <c r="H41" s="50"/>
      <c r="I41" s="50"/>
      <c r="J41" s="50">
        <v>300</v>
      </c>
      <c r="K41" s="50">
        <v>246</v>
      </c>
      <c r="L41" s="63" t="s">
        <v>70</v>
      </c>
      <c r="M41" s="63" t="s">
        <v>70</v>
      </c>
      <c r="N41" s="50">
        <v>500</v>
      </c>
      <c r="O41" s="50">
        <v>303</v>
      </c>
      <c r="P41" s="50">
        <v>270</v>
      </c>
      <c r="Q41" s="51">
        <v>368</v>
      </c>
      <c r="R41" s="50">
        <v>1000</v>
      </c>
      <c r="S41" s="51">
        <v>350</v>
      </c>
      <c r="T41" s="63" t="s">
        <v>70</v>
      </c>
      <c r="U41" s="63" t="s">
        <v>70</v>
      </c>
      <c r="V41" s="50">
        <v>6660</v>
      </c>
      <c r="W41" s="51">
        <v>613</v>
      </c>
      <c r="X41" s="64" t="s">
        <v>70</v>
      </c>
      <c r="Y41" s="64" t="s">
        <v>70</v>
      </c>
      <c r="Z41" s="64" t="s">
        <v>70</v>
      </c>
      <c r="AA41" s="64" t="s">
        <v>70</v>
      </c>
      <c r="AB41" s="64" t="s">
        <v>70</v>
      </c>
      <c r="AC41" s="64" t="s">
        <v>70</v>
      </c>
      <c r="AD41" s="51">
        <v>400</v>
      </c>
      <c r="AE41" s="51">
        <v>205</v>
      </c>
      <c r="AF41" s="64" t="s">
        <v>70</v>
      </c>
      <c r="AG41" s="64" t="s">
        <v>70</v>
      </c>
      <c r="AH41" s="55">
        <v>3948</v>
      </c>
      <c r="AI41" s="55">
        <v>615</v>
      </c>
      <c r="AJ41" s="64">
        <v>1900</v>
      </c>
      <c r="AK41" s="64">
        <v>604</v>
      </c>
      <c r="AL41" s="55">
        <v>10517</v>
      </c>
      <c r="AM41" s="55">
        <v>1103</v>
      </c>
    </row>
    <row r="42" spans="1:39" ht="16.5" customHeight="1">
      <c r="A42" s="12" t="s">
        <v>25</v>
      </c>
      <c r="B42" s="50">
        <v>1800</v>
      </c>
      <c r="C42" s="50">
        <v>1777</v>
      </c>
      <c r="D42" s="50">
        <v>800</v>
      </c>
      <c r="E42" s="50">
        <v>519</v>
      </c>
      <c r="F42" s="50">
        <v>2500</v>
      </c>
      <c r="G42" s="50">
        <v>952</v>
      </c>
      <c r="H42" s="50">
        <v>21140</v>
      </c>
      <c r="I42" s="50">
        <v>4344</v>
      </c>
      <c r="J42" s="50">
        <v>480</v>
      </c>
      <c r="K42" s="50">
        <v>440</v>
      </c>
      <c r="L42" s="50">
        <v>500</v>
      </c>
      <c r="M42" s="50">
        <v>541</v>
      </c>
      <c r="N42" s="50">
        <v>2160</v>
      </c>
      <c r="O42" s="50">
        <v>1032</v>
      </c>
      <c r="P42" s="50">
        <v>18440</v>
      </c>
      <c r="Q42" s="51">
        <v>1831</v>
      </c>
      <c r="R42" s="50">
        <v>565</v>
      </c>
      <c r="S42" s="51">
        <v>278</v>
      </c>
      <c r="T42" s="50">
        <v>1175</v>
      </c>
      <c r="U42" s="51">
        <v>594</v>
      </c>
      <c r="V42" s="50">
        <v>1340</v>
      </c>
      <c r="W42" s="51">
        <v>566</v>
      </c>
      <c r="X42" s="50">
        <v>3080</v>
      </c>
      <c r="Y42" s="51">
        <v>1081</v>
      </c>
      <c r="Z42" s="50">
        <v>2980</v>
      </c>
      <c r="AA42" s="51">
        <v>1137</v>
      </c>
      <c r="AB42" s="50">
        <v>2737</v>
      </c>
      <c r="AC42" s="51">
        <v>1002</v>
      </c>
      <c r="AD42" s="50">
        <v>12476</v>
      </c>
      <c r="AE42" s="51">
        <v>2178</v>
      </c>
      <c r="AF42" s="50">
        <v>8300</v>
      </c>
      <c r="AG42" s="51">
        <v>1836</v>
      </c>
      <c r="AH42" s="56">
        <v>38936</v>
      </c>
      <c r="AI42" s="55">
        <v>4809</v>
      </c>
      <c r="AJ42" s="50">
        <v>9954</v>
      </c>
      <c r="AK42" s="51">
        <v>3520</v>
      </c>
      <c r="AL42" s="56">
        <v>5270</v>
      </c>
      <c r="AM42" s="55">
        <v>2395</v>
      </c>
    </row>
    <row r="43" spans="1:39" ht="16.5" customHeight="1">
      <c r="A43" s="12" t="s">
        <v>26</v>
      </c>
      <c r="B43" s="50">
        <v>13149</v>
      </c>
      <c r="C43" s="50">
        <v>4912</v>
      </c>
      <c r="D43" s="50">
        <v>32776</v>
      </c>
      <c r="E43" s="50">
        <v>9164</v>
      </c>
      <c r="F43" s="50">
        <v>25745</v>
      </c>
      <c r="G43" s="50">
        <v>14618</v>
      </c>
      <c r="H43" s="50">
        <v>19533</v>
      </c>
      <c r="I43" s="50">
        <v>11382</v>
      </c>
      <c r="J43" s="50">
        <v>14670</v>
      </c>
      <c r="K43" s="50">
        <v>8562</v>
      </c>
      <c r="L43" s="50">
        <v>12320</v>
      </c>
      <c r="M43" s="50">
        <v>6055</v>
      </c>
      <c r="N43" s="50">
        <v>30987</v>
      </c>
      <c r="O43" s="50">
        <v>9973</v>
      </c>
      <c r="P43" s="50">
        <v>52908</v>
      </c>
      <c r="Q43" s="51">
        <v>17829</v>
      </c>
      <c r="R43" s="50">
        <v>11755</v>
      </c>
      <c r="S43" s="51">
        <v>5509</v>
      </c>
      <c r="T43" s="50">
        <v>64260</v>
      </c>
      <c r="U43" s="51">
        <v>21545</v>
      </c>
      <c r="V43" s="50">
        <v>24950</v>
      </c>
      <c r="W43" s="51">
        <v>8104</v>
      </c>
      <c r="X43" s="50">
        <v>19366</v>
      </c>
      <c r="Y43" s="51">
        <v>7477</v>
      </c>
      <c r="Z43" s="50">
        <v>49354</v>
      </c>
      <c r="AA43" s="51">
        <v>10713</v>
      </c>
      <c r="AB43" s="50">
        <v>17198</v>
      </c>
      <c r="AC43" s="51">
        <v>4960</v>
      </c>
      <c r="AD43" s="50">
        <v>83097</v>
      </c>
      <c r="AE43" s="51">
        <v>27401</v>
      </c>
      <c r="AF43" s="50">
        <v>18142</v>
      </c>
      <c r="AG43" s="51">
        <v>8829</v>
      </c>
      <c r="AH43" s="56">
        <v>37243</v>
      </c>
      <c r="AI43" s="55">
        <v>14315</v>
      </c>
      <c r="AJ43" s="50">
        <v>114108</v>
      </c>
      <c r="AK43" s="51">
        <v>28259</v>
      </c>
      <c r="AL43" s="56">
        <v>106812</v>
      </c>
      <c r="AM43" s="55">
        <v>33552</v>
      </c>
    </row>
    <row r="44" spans="1:39" ht="16.5" customHeight="1">
      <c r="A44" s="12" t="s">
        <v>18</v>
      </c>
      <c r="B44" s="50">
        <v>600</v>
      </c>
      <c r="C44" s="50">
        <v>201</v>
      </c>
      <c r="D44" s="63" t="s">
        <v>70</v>
      </c>
      <c r="E44" s="63" t="s">
        <v>70</v>
      </c>
      <c r="F44" s="63" t="s">
        <v>70</v>
      </c>
      <c r="G44" s="63" t="s">
        <v>70</v>
      </c>
      <c r="H44" s="63" t="s">
        <v>70</v>
      </c>
      <c r="I44" s="63" t="s">
        <v>70</v>
      </c>
      <c r="J44" s="63" t="s">
        <v>70</v>
      </c>
      <c r="K44" s="63" t="s">
        <v>70</v>
      </c>
      <c r="L44" s="50">
        <v>40</v>
      </c>
      <c r="M44" s="50">
        <v>383</v>
      </c>
      <c r="N44" s="63" t="s">
        <v>70</v>
      </c>
      <c r="O44" s="63" t="s">
        <v>70</v>
      </c>
      <c r="P44" s="50">
        <v>369</v>
      </c>
      <c r="Q44" s="51">
        <v>297</v>
      </c>
      <c r="R44" s="50">
        <v>1710</v>
      </c>
      <c r="S44" s="51">
        <v>401</v>
      </c>
      <c r="T44" s="63" t="s">
        <v>70</v>
      </c>
      <c r="U44" s="63" t="s">
        <v>70</v>
      </c>
      <c r="V44" s="50">
        <v>19905</v>
      </c>
      <c r="W44" s="51">
        <v>2008</v>
      </c>
      <c r="X44" s="50">
        <v>300</v>
      </c>
      <c r="Y44" s="51">
        <v>204</v>
      </c>
      <c r="Z44" s="50">
        <v>71000</v>
      </c>
      <c r="AA44" s="51">
        <v>8470</v>
      </c>
      <c r="AB44" s="63" t="s">
        <v>70</v>
      </c>
      <c r="AC44" s="64" t="s">
        <v>70</v>
      </c>
      <c r="AD44" s="63" t="s">
        <v>70</v>
      </c>
      <c r="AE44" s="64" t="s">
        <v>70</v>
      </c>
      <c r="AF44" s="50">
        <v>107010</v>
      </c>
      <c r="AG44" s="51">
        <v>14926</v>
      </c>
      <c r="AH44" s="56">
        <v>6018</v>
      </c>
      <c r="AI44" s="55">
        <v>1280</v>
      </c>
      <c r="AJ44" s="50">
        <v>16483</v>
      </c>
      <c r="AK44" s="51">
        <v>1932</v>
      </c>
      <c r="AL44" s="56">
        <v>750</v>
      </c>
      <c r="AM44" s="55">
        <v>437</v>
      </c>
    </row>
    <row r="45" spans="1:39" ht="16.5" customHeight="1">
      <c r="A45" s="12" t="s">
        <v>27</v>
      </c>
      <c r="B45" s="63" t="s">
        <v>70</v>
      </c>
      <c r="C45" s="63" t="s">
        <v>70</v>
      </c>
      <c r="D45" s="63" t="s">
        <v>70</v>
      </c>
      <c r="E45" s="63" t="s">
        <v>70</v>
      </c>
      <c r="F45" s="50">
        <v>16060</v>
      </c>
      <c r="G45" s="50">
        <v>5307</v>
      </c>
      <c r="H45" s="50">
        <v>5818</v>
      </c>
      <c r="I45" s="50">
        <v>2237</v>
      </c>
      <c r="J45" s="50">
        <v>1460</v>
      </c>
      <c r="K45" s="50">
        <v>612</v>
      </c>
      <c r="L45" s="50">
        <v>4400</v>
      </c>
      <c r="M45" s="50">
        <v>1825</v>
      </c>
      <c r="N45" s="50">
        <v>1290</v>
      </c>
      <c r="O45" s="50">
        <v>736</v>
      </c>
      <c r="P45" s="50">
        <v>1500</v>
      </c>
      <c r="Q45" s="51">
        <v>750</v>
      </c>
      <c r="R45" s="50">
        <v>9426</v>
      </c>
      <c r="S45" s="51">
        <v>2742</v>
      </c>
      <c r="T45" s="50">
        <v>59990</v>
      </c>
      <c r="U45" s="51">
        <v>14133</v>
      </c>
      <c r="V45" s="63" t="s">
        <v>70</v>
      </c>
      <c r="W45" s="63" t="s">
        <v>70</v>
      </c>
      <c r="X45" s="52">
        <v>310</v>
      </c>
      <c r="Y45" s="52">
        <v>213</v>
      </c>
      <c r="Z45" s="52">
        <v>480</v>
      </c>
      <c r="AA45" s="52">
        <v>217</v>
      </c>
      <c r="AB45" s="52">
        <v>600</v>
      </c>
      <c r="AC45" s="52">
        <v>249</v>
      </c>
      <c r="AD45" s="52">
        <v>51840</v>
      </c>
      <c r="AE45" s="52">
        <v>6179</v>
      </c>
      <c r="AF45" s="52">
        <v>1480</v>
      </c>
      <c r="AG45" s="52">
        <v>663</v>
      </c>
      <c r="AH45" s="57">
        <v>17028</v>
      </c>
      <c r="AI45" s="57">
        <v>3400</v>
      </c>
      <c r="AJ45" s="52">
        <v>16986</v>
      </c>
      <c r="AK45" s="52">
        <v>4413</v>
      </c>
      <c r="AL45" s="57">
        <v>12708</v>
      </c>
      <c r="AM45" s="57">
        <v>6808</v>
      </c>
    </row>
    <row r="46" spans="1:39" ht="16.5" customHeight="1">
      <c r="A46" s="12" t="s">
        <v>28</v>
      </c>
      <c r="B46" s="50">
        <v>474</v>
      </c>
      <c r="C46" s="50">
        <v>449</v>
      </c>
      <c r="D46" s="63" t="s">
        <v>70</v>
      </c>
      <c r="E46" s="63" t="s">
        <v>70</v>
      </c>
      <c r="F46" s="50">
        <v>2274</v>
      </c>
      <c r="G46" s="50">
        <v>1120</v>
      </c>
      <c r="H46" s="63">
        <v>1080</v>
      </c>
      <c r="I46" s="63">
        <v>480</v>
      </c>
      <c r="J46" s="63" t="s">
        <v>70</v>
      </c>
      <c r="K46" s="63" t="s">
        <v>70</v>
      </c>
      <c r="L46" s="50">
        <v>900</v>
      </c>
      <c r="M46" s="50">
        <v>329</v>
      </c>
      <c r="N46" s="50">
        <v>303</v>
      </c>
      <c r="O46" s="50">
        <v>273</v>
      </c>
      <c r="P46" s="50">
        <v>4050</v>
      </c>
      <c r="Q46" s="51">
        <v>2802</v>
      </c>
      <c r="R46" s="50">
        <v>680</v>
      </c>
      <c r="S46" s="51">
        <v>439</v>
      </c>
      <c r="T46" s="50">
        <v>8487</v>
      </c>
      <c r="U46" s="51">
        <v>3351</v>
      </c>
      <c r="V46" s="50">
        <v>14458</v>
      </c>
      <c r="W46" s="51">
        <v>3327</v>
      </c>
      <c r="X46" s="50">
        <v>25970</v>
      </c>
      <c r="Y46" s="51">
        <v>3661</v>
      </c>
      <c r="Z46" s="50">
        <v>31528</v>
      </c>
      <c r="AA46" s="51">
        <v>5745</v>
      </c>
      <c r="AB46" s="50">
        <v>11015</v>
      </c>
      <c r="AC46" s="51">
        <v>8780</v>
      </c>
      <c r="AD46" s="50">
        <v>26234</v>
      </c>
      <c r="AE46" s="51">
        <v>14836</v>
      </c>
      <c r="AF46" s="50">
        <v>2028</v>
      </c>
      <c r="AG46" s="51">
        <v>1063</v>
      </c>
      <c r="AH46" s="56">
        <v>440</v>
      </c>
      <c r="AI46" s="55">
        <v>259</v>
      </c>
      <c r="AJ46" s="50">
        <v>2636</v>
      </c>
      <c r="AK46" s="51">
        <v>1631</v>
      </c>
      <c r="AL46" s="56">
        <v>5550</v>
      </c>
      <c r="AM46" s="55">
        <v>2619</v>
      </c>
    </row>
    <row r="47" spans="1:39" ht="16.5" customHeight="1">
      <c r="A47" s="12" t="s">
        <v>54</v>
      </c>
      <c r="B47" s="63" t="s">
        <v>70</v>
      </c>
      <c r="C47" s="63" t="s">
        <v>70</v>
      </c>
      <c r="D47" s="63" t="s">
        <v>70</v>
      </c>
      <c r="E47" s="63" t="s">
        <v>70</v>
      </c>
      <c r="F47" s="63" t="s">
        <v>70</v>
      </c>
      <c r="G47" s="63" t="s">
        <v>70</v>
      </c>
      <c r="H47" s="63" t="s">
        <v>70</v>
      </c>
      <c r="I47" s="63" t="s">
        <v>70</v>
      </c>
      <c r="J47" s="63" t="s">
        <v>70</v>
      </c>
      <c r="K47" s="63" t="s">
        <v>70</v>
      </c>
      <c r="L47" s="63" t="s">
        <v>70</v>
      </c>
      <c r="M47" s="63" t="s">
        <v>70</v>
      </c>
      <c r="N47" s="63" t="s">
        <v>70</v>
      </c>
      <c r="O47" s="63" t="s">
        <v>70</v>
      </c>
      <c r="P47" s="63" t="s">
        <v>70</v>
      </c>
      <c r="Q47" s="63" t="s">
        <v>70</v>
      </c>
      <c r="R47" s="63" t="s">
        <v>70</v>
      </c>
      <c r="S47" s="63" t="s">
        <v>70</v>
      </c>
      <c r="T47" s="63" t="s">
        <v>70</v>
      </c>
      <c r="U47" s="63" t="s">
        <v>70</v>
      </c>
      <c r="V47" s="63" t="s">
        <v>70</v>
      </c>
      <c r="W47" s="63" t="s">
        <v>70</v>
      </c>
      <c r="X47" s="63" t="s">
        <v>70</v>
      </c>
      <c r="Y47" s="63" t="s">
        <v>70</v>
      </c>
      <c r="Z47" s="52">
        <v>251</v>
      </c>
      <c r="AA47" s="52">
        <v>567</v>
      </c>
      <c r="AB47" s="64" t="s">
        <v>70</v>
      </c>
      <c r="AC47" s="64" t="s">
        <v>70</v>
      </c>
      <c r="AD47" s="64" t="s">
        <v>70</v>
      </c>
      <c r="AE47" s="64" t="s">
        <v>70</v>
      </c>
      <c r="AF47" s="64" t="s">
        <v>70</v>
      </c>
      <c r="AG47" s="64" t="s">
        <v>70</v>
      </c>
      <c r="AH47" s="64" t="s">
        <v>70</v>
      </c>
      <c r="AI47" s="64" t="s">
        <v>70</v>
      </c>
      <c r="AJ47" s="64">
        <v>2180</v>
      </c>
      <c r="AK47" s="64">
        <v>1085</v>
      </c>
      <c r="AL47" s="64">
        <v>816</v>
      </c>
      <c r="AM47" s="64">
        <v>342</v>
      </c>
    </row>
    <row r="48" spans="1:39" ht="16.5" customHeight="1">
      <c r="A48" s="12" t="s">
        <v>29</v>
      </c>
      <c r="B48" s="50">
        <f>22291+83213</f>
        <v>105504</v>
      </c>
      <c r="C48" s="50">
        <f>12595+40635</f>
        <v>53230</v>
      </c>
      <c r="D48" s="50">
        <v>112299</v>
      </c>
      <c r="E48" s="50">
        <v>64698</v>
      </c>
      <c r="F48" s="50">
        <v>130675</v>
      </c>
      <c r="G48" s="50">
        <v>76923</v>
      </c>
      <c r="H48" s="50">
        <v>118030</v>
      </c>
      <c r="I48" s="50">
        <v>72971</v>
      </c>
      <c r="J48" s="50">
        <v>354674</v>
      </c>
      <c r="K48" s="50">
        <v>125449</v>
      </c>
      <c r="L48" s="50">
        <v>659057</v>
      </c>
      <c r="M48" s="50">
        <v>111558</v>
      </c>
      <c r="N48" s="50">
        <v>688294</v>
      </c>
      <c r="O48" s="50">
        <v>145152</v>
      </c>
      <c r="P48" s="50">
        <v>175753</v>
      </c>
      <c r="Q48" s="51">
        <v>62085</v>
      </c>
      <c r="R48" s="50">
        <v>285564</v>
      </c>
      <c r="S48" s="51">
        <v>98175</v>
      </c>
      <c r="T48" s="50">
        <v>337417</v>
      </c>
      <c r="U48" s="51">
        <v>135038</v>
      </c>
      <c r="V48" s="50">
        <v>327221</v>
      </c>
      <c r="W48" s="51">
        <v>155901</v>
      </c>
      <c r="X48" s="50">
        <v>281225</v>
      </c>
      <c r="Y48" s="51">
        <v>156147</v>
      </c>
      <c r="Z48" s="50">
        <v>322100</v>
      </c>
      <c r="AA48" s="51">
        <v>138577</v>
      </c>
      <c r="AB48" s="50">
        <v>291736</v>
      </c>
      <c r="AC48" s="51">
        <v>127031</v>
      </c>
      <c r="AD48" s="50">
        <v>511166</v>
      </c>
      <c r="AE48" s="51">
        <v>146634</v>
      </c>
      <c r="AF48" s="50">
        <v>370358</v>
      </c>
      <c r="AG48" s="51">
        <v>160798</v>
      </c>
      <c r="AH48" s="56">
        <v>346629</v>
      </c>
      <c r="AI48" s="55">
        <v>175153</v>
      </c>
      <c r="AJ48" s="50">
        <v>339450</v>
      </c>
      <c r="AK48" s="51">
        <v>194660</v>
      </c>
      <c r="AL48" s="56">
        <v>431264</v>
      </c>
      <c r="AM48" s="55">
        <v>195806</v>
      </c>
    </row>
    <row r="49" spans="1:39" ht="16.5" customHeight="1">
      <c r="A49" s="13" t="s">
        <v>61</v>
      </c>
      <c r="B49" s="58">
        <f aca="true" t="shared" si="2" ref="B49:O49">SUM(B40:B48)</f>
        <v>124958</v>
      </c>
      <c r="C49" s="58">
        <f t="shared" si="2"/>
        <v>63522</v>
      </c>
      <c r="D49" s="58">
        <f t="shared" si="2"/>
        <v>196499</v>
      </c>
      <c r="E49" s="58">
        <f t="shared" si="2"/>
        <v>83242</v>
      </c>
      <c r="F49" s="58">
        <f t="shared" si="2"/>
        <v>196483</v>
      </c>
      <c r="G49" s="58">
        <f t="shared" si="2"/>
        <v>103355</v>
      </c>
      <c r="H49" s="58">
        <f t="shared" si="2"/>
        <v>170505</v>
      </c>
      <c r="I49" s="58">
        <f t="shared" si="2"/>
        <v>95679</v>
      </c>
      <c r="J49" s="58">
        <f t="shared" si="2"/>
        <v>402840</v>
      </c>
      <c r="K49" s="58">
        <f t="shared" si="2"/>
        <v>142699</v>
      </c>
      <c r="L49" s="58">
        <f t="shared" si="2"/>
        <v>701528</v>
      </c>
      <c r="M49" s="58">
        <f t="shared" si="2"/>
        <v>131824</v>
      </c>
      <c r="N49" s="58">
        <f t="shared" si="2"/>
        <v>760574</v>
      </c>
      <c r="O49" s="58">
        <f t="shared" si="2"/>
        <v>175294</v>
      </c>
      <c r="P49" s="58">
        <f>SUM(P40:P48)</f>
        <v>378384</v>
      </c>
      <c r="Q49" s="59">
        <f>SUM(Q40:Q48)</f>
        <v>133753</v>
      </c>
      <c r="R49" s="58">
        <f>SUM(R40:R48)</f>
        <v>407281</v>
      </c>
      <c r="S49" s="59">
        <f>SUM(S40:S48)</f>
        <v>149310</v>
      </c>
      <c r="T49" s="58">
        <f aca="true" t="shared" si="3" ref="T49:Y49">SUM(T40:T48)</f>
        <v>557289</v>
      </c>
      <c r="U49" s="59">
        <f t="shared" si="3"/>
        <v>208161</v>
      </c>
      <c r="V49" s="58">
        <f t="shared" si="3"/>
        <v>474806</v>
      </c>
      <c r="W49" s="59">
        <f t="shared" si="3"/>
        <v>202137</v>
      </c>
      <c r="X49" s="58">
        <f t="shared" si="3"/>
        <v>503011</v>
      </c>
      <c r="Y49" s="59">
        <f t="shared" si="3"/>
        <v>217251</v>
      </c>
      <c r="Z49" s="58">
        <f>SUM(Z40:Z48)</f>
        <v>625938</v>
      </c>
      <c r="AA49" s="59">
        <f>SUM(AA40:AA48)</f>
        <v>219391</v>
      </c>
      <c r="AB49" s="58">
        <v>506952</v>
      </c>
      <c r="AC49" s="59">
        <v>204573</v>
      </c>
      <c r="AD49" s="58">
        <v>1346002</v>
      </c>
      <c r="AE49" s="59">
        <v>306375</v>
      </c>
      <c r="AF49" s="58">
        <v>778594</v>
      </c>
      <c r="AG49" s="59">
        <v>283832</v>
      </c>
      <c r="AH49" s="60">
        <v>706865</v>
      </c>
      <c r="AI49" s="61">
        <v>296058</v>
      </c>
      <c r="AJ49" s="58">
        <v>753948</v>
      </c>
      <c r="AK49" s="59">
        <v>326774</v>
      </c>
      <c r="AL49" s="60">
        <v>837178</v>
      </c>
      <c r="AM49" s="61">
        <v>337899</v>
      </c>
    </row>
    <row r="50" spans="1:39" ht="16.5" customHeight="1">
      <c r="A50" s="5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0"/>
      <c r="Q50" s="51"/>
      <c r="R50" s="50"/>
      <c r="S50" s="51"/>
      <c r="T50" s="50"/>
      <c r="U50" s="51"/>
      <c r="V50" s="50"/>
      <c r="W50" s="51"/>
      <c r="X50" s="50"/>
      <c r="Y50" s="51"/>
      <c r="Z50" s="50"/>
      <c r="AA50" s="51"/>
      <c r="AB50" s="50"/>
      <c r="AC50" s="51"/>
      <c r="AD50" s="50"/>
      <c r="AE50" s="51"/>
      <c r="AF50" s="50"/>
      <c r="AG50" s="51"/>
      <c r="AH50" s="56"/>
      <c r="AI50" s="77"/>
      <c r="AJ50" s="50"/>
      <c r="AK50" s="51"/>
      <c r="AL50" s="56"/>
      <c r="AM50" s="77"/>
    </row>
    <row r="51" spans="1:39" ht="16.5" customHeight="1">
      <c r="A51" s="12" t="s">
        <v>9</v>
      </c>
      <c r="B51" s="63" t="s">
        <v>70</v>
      </c>
      <c r="C51" s="63" t="s">
        <v>70</v>
      </c>
      <c r="D51" s="63" t="s">
        <v>70</v>
      </c>
      <c r="E51" s="63" t="s">
        <v>70</v>
      </c>
      <c r="F51" s="50">
        <v>6500</v>
      </c>
      <c r="G51" s="50">
        <v>760</v>
      </c>
      <c r="H51" s="63" t="s">
        <v>70</v>
      </c>
      <c r="I51" s="63" t="s">
        <v>70</v>
      </c>
      <c r="J51" s="50">
        <v>1800</v>
      </c>
      <c r="K51" s="50">
        <v>211</v>
      </c>
      <c r="L51" s="63" t="s">
        <v>70</v>
      </c>
      <c r="M51" s="63" t="s">
        <v>70</v>
      </c>
      <c r="N51" s="63" t="s">
        <v>70</v>
      </c>
      <c r="O51" s="63" t="s">
        <v>70</v>
      </c>
      <c r="P51" s="63" t="s">
        <v>70</v>
      </c>
      <c r="Q51" s="63" t="s">
        <v>70</v>
      </c>
      <c r="R51" s="63" t="s">
        <v>70</v>
      </c>
      <c r="S51" s="63" t="s">
        <v>70</v>
      </c>
      <c r="T51" s="50">
        <v>26500</v>
      </c>
      <c r="U51" s="51">
        <v>1114</v>
      </c>
      <c r="V51" s="50">
        <v>1160</v>
      </c>
      <c r="W51" s="51">
        <v>436</v>
      </c>
      <c r="X51" s="50">
        <v>360</v>
      </c>
      <c r="Y51" s="51">
        <v>207</v>
      </c>
      <c r="Z51" s="50">
        <v>7500</v>
      </c>
      <c r="AA51" s="51">
        <v>783</v>
      </c>
      <c r="AB51" s="63" t="s">
        <v>70</v>
      </c>
      <c r="AC51" s="63" t="s">
        <v>70</v>
      </c>
      <c r="AD51" s="50">
        <v>28672</v>
      </c>
      <c r="AE51" s="51">
        <v>1094</v>
      </c>
      <c r="AF51" s="50">
        <v>27416</v>
      </c>
      <c r="AG51" s="51">
        <v>2343</v>
      </c>
      <c r="AH51" s="63" t="s">
        <v>70</v>
      </c>
      <c r="AI51" s="64" t="s">
        <v>70</v>
      </c>
      <c r="AJ51" s="50">
        <v>12000</v>
      </c>
      <c r="AK51" s="51">
        <v>1044</v>
      </c>
      <c r="AL51" s="63">
        <v>2230</v>
      </c>
      <c r="AM51" s="64">
        <v>11435</v>
      </c>
    </row>
    <row r="52" spans="1:39" ht="16.5" customHeight="1">
      <c r="A52" s="12" t="s">
        <v>31</v>
      </c>
      <c r="B52" s="63" t="s">
        <v>70</v>
      </c>
      <c r="C52" s="63" t="s">
        <v>70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3" t="s">
        <v>70</v>
      </c>
      <c r="N52" s="63" t="s">
        <v>70</v>
      </c>
      <c r="O52" s="63" t="s">
        <v>70</v>
      </c>
      <c r="P52" s="63" t="s">
        <v>70</v>
      </c>
      <c r="Q52" s="63" t="s">
        <v>70</v>
      </c>
      <c r="R52" s="63" t="s">
        <v>70</v>
      </c>
      <c r="S52" s="63" t="s">
        <v>70</v>
      </c>
      <c r="T52" s="64" t="s">
        <v>70</v>
      </c>
      <c r="U52" s="64" t="s">
        <v>70</v>
      </c>
      <c r="V52" s="64" t="s">
        <v>70</v>
      </c>
      <c r="W52" s="64" t="s">
        <v>70</v>
      </c>
      <c r="X52" s="64" t="s">
        <v>70</v>
      </c>
      <c r="Y52" s="64" t="s">
        <v>70</v>
      </c>
      <c r="Z52" s="64" t="s">
        <v>70</v>
      </c>
      <c r="AA52" s="64" t="s">
        <v>70</v>
      </c>
      <c r="AB52" s="63" t="s">
        <v>70</v>
      </c>
      <c r="AC52" s="63" t="s">
        <v>70</v>
      </c>
      <c r="AD52" s="63" t="s">
        <v>70</v>
      </c>
      <c r="AE52" s="63" t="s">
        <v>70</v>
      </c>
      <c r="AF52" s="63" t="s">
        <v>70</v>
      </c>
      <c r="AG52" s="63" t="s">
        <v>70</v>
      </c>
      <c r="AH52" s="63" t="s">
        <v>70</v>
      </c>
      <c r="AI52" s="64" t="s">
        <v>70</v>
      </c>
      <c r="AJ52" s="64" t="s">
        <v>70</v>
      </c>
      <c r="AK52" s="64" t="s">
        <v>70</v>
      </c>
      <c r="AL52" s="64" t="s">
        <v>70</v>
      </c>
      <c r="AM52" s="64" t="s">
        <v>70</v>
      </c>
    </row>
    <row r="53" spans="1:39" ht="16.5" customHeight="1">
      <c r="A53" s="12" t="s">
        <v>32</v>
      </c>
      <c r="B53" s="50">
        <v>17402</v>
      </c>
      <c r="C53" s="50">
        <v>35057</v>
      </c>
      <c r="D53" s="50">
        <v>3790</v>
      </c>
      <c r="E53" s="50">
        <v>2444</v>
      </c>
      <c r="F53" s="50">
        <v>10358</v>
      </c>
      <c r="G53" s="50">
        <v>3732</v>
      </c>
      <c r="H53" s="50">
        <v>7586</v>
      </c>
      <c r="I53" s="50">
        <v>3844</v>
      </c>
      <c r="J53" s="50">
        <v>89413</v>
      </c>
      <c r="K53" s="50">
        <v>9276</v>
      </c>
      <c r="L53" s="50">
        <v>8505</v>
      </c>
      <c r="M53" s="50">
        <v>2409</v>
      </c>
      <c r="N53" s="50">
        <v>16571</v>
      </c>
      <c r="O53" s="50">
        <v>4935</v>
      </c>
      <c r="P53" s="50">
        <v>229269</v>
      </c>
      <c r="Q53" s="51">
        <v>17756</v>
      </c>
      <c r="R53" s="50">
        <v>2937</v>
      </c>
      <c r="S53" s="51">
        <v>1454</v>
      </c>
      <c r="T53" s="50">
        <v>12787</v>
      </c>
      <c r="U53" s="51">
        <v>2523</v>
      </c>
      <c r="V53" s="50">
        <v>55770</v>
      </c>
      <c r="W53" s="51">
        <v>10381</v>
      </c>
      <c r="X53" s="50">
        <v>51145</v>
      </c>
      <c r="Y53" s="51">
        <v>17810</v>
      </c>
      <c r="Z53" s="50">
        <v>92500</v>
      </c>
      <c r="AA53" s="51">
        <v>35023</v>
      </c>
      <c r="AB53" s="50">
        <v>131379</v>
      </c>
      <c r="AC53" s="51">
        <v>31566</v>
      </c>
      <c r="AD53" s="50">
        <v>69078</v>
      </c>
      <c r="AE53" s="51">
        <v>60064</v>
      </c>
      <c r="AF53" s="50">
        <v>122127</v>
      </c>
      <c r="AG53" s="51">
        <v>86959</v>
      </c>
      <c r="AH53" s="56">
        <v>178084</v>
      </c>
      <c r="AI53" s="55">
        <v>64648</v>
      </c>
      <c r="AJ53" s="50">
        <v>271974</v>
      </c>
      <c r="AK53" s="51">
        <v>27301</v>
      </c>
      <c r="AL53" s="56">
        <v>312055</v>
      </c>
      <c r="AM53" s="55">
        <v>37617</v>
      </c>
    </row>
    <row r="54" spans="1:39" ht="16.5" customHeight="1">
      <c r="A54" s="13" t="s">
        <v>61</v>
      </c>
      <c r="B54" s="58">
        <f aca="true" t="shared" si="4" ref="B54:O54">SUM(B51:B53)</f>
        <v>17402</v>
      </c>
      <c r="C54" s="58">
        <f t="shared" si="4"/>
        <v>35057</v>
      </c>
      <c r="D54" s="58">
        <f t="shared" si="4"/>
        <v>3790</v>
      </c>
      <c r="E54" s="58">
        <f t="shared" si="4"/>
        <v>2444</v>
      </c>
      <c r="F54" s="58">
        <f t="shared" si="4"/>
        <v>16858</v>
      </c>
      <c r="G54" s="58">
        <f t="shared" si="4"/>
        <v>4492</v>
      </c>
      <c r="H54" s="58">
        <f t="shared" si="4"/>
        <v>7586</v>
      </c>
      <c r="I54" s="58">
        <f t="shared" si="4"/>
        <v>3844</v>
      </c>
      <c r="J54" s="58">
        <f t="shared" si="4"/>
        <v>91213</v>
      </c>
      <c r="K54" s="58">
        <f t="shared" si="4"/>
        <v>9487</v>
      </c>
      <c r="L54" s="58">
        <f t="shared" si="4"/>
        <v>8505</v>
      </c>
      <c r="M54" s="58">
        <f t="shared" si="4"/>
        <v>2409</v>
      </c>
      <c r="N54" s="58">
        <f t="shared" si="4"/>
        <v>16571</v>
      </c>
      <c r="O54" s="58">
        <f t="shared" si="4"/>
        <v>4935</v>
      </c>
      <c r="P54" s="58">
        <f>SUM(P51:P53)</f>
        <v>229269</v>
      </c>
      <c r="Q54" s="59">
        <f>SUM(Q51:Q53)</f>
        <v>17756</v>
      </c>
      <c r="R54" s="58">
        <f>SUM(R51:R53)</f>
        <v>2937</v>
      </c>
      <c r="S54" s="59">
        <f>SUM(S51:S53)</f>
        <v>1454</v>
      </c>
      <c r="T54" s="58">
        <f aca="true" t="shared" si="5" ref="T54:Y54">SUM(T51:T53)</f>
        <v>39287</v>
      </c>
      <c r="U54" s="59">
        <f t="shared" si="5"/>
        <v>3637</v>
      </c>
      <c r="V54" s="58">
        <f t="shared" si="5"/>
        <v>56930</v>
      </c>
      <c r="W54" s="59">
        <f t="shared" si="5"/>
        <v>10817</v>
      </c>
      <c r="X54" s="58">
        <f t="shared" si="5"/>
        <v>51505</v>
      </c>
      <c r="Y54" s="59">
        <f t="shared" si="5"/>
        <v>18017</v>
      </c>
      <c r="Z54" s="58">
        <f>SUM(Z51:Z53)</f>
        <v>100000</v>
      </c>
      <c r="AA54" s="59">
        <f>SUM(AA51:AA53)</f>
        <v>35806</v>
      </c>
      <c r="AB54" s="58">
        <v>131379</v>
      </c>
      <c r="AC54" s="59">
        <v>31566</v>
      </c>
      <c r="AD54" s="58">
        <v>97750</v>
      </c>
      <c r="AE54" s="59">
        <v>61158</v>
      </c>
      <c r="AF54" s="58">
        <v>149543</v>
      </c>
      <c r="AG54" s="59">
        <v>89302</v>
      </c>
      <c r="AH54" s="60">
        <v>178084</v>
      </c>
      <c r="AI54" s="61">
        <v>64648</v>
      </c>
      <c r="AJ54" s="58">
        <v>283974</v>
      </c>
      <c r="AK54" s="59">
        <v>28345</v>
      </c>
      <c r="AL54" s="60">
        <v>314285</v>
      </c>
      <c r="AM54" s="61">
        <v>49052</v>
      </c>
    </row>
    <row r="55" spans="1:39" ht="17.25">
      <c r="A55" s="26" t="s">
        <v>96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Q55" s="9"/>
      <c r="R55" s="1"/>
      <c r="S55" s="9"/>
      <c r="T55" s="1"/>
      <c r="U55" s="9"/>
      <c r="V55" s="1"/>
      <c r="W55" s="9"/>
      <c r="X55" s="1"/>
      <c r="Y55" s="9"/>
      <c r="Z55" s="1"/>
      <c r="AA55" s="9"/>
      <c r="AB55" s="1"/>
      <c r="AC55" s="9"/>
      <c r="AD55" s="1"/>
      <c r="AE55" s="9"/>
      <c r="AF55" s="1"/>
      <c r="AG55" s="9"/>
      <c r="AH55" s="39"/>
      <c r="AI55" s="40"/>
      <c r="AJ55" s="1"/>
      <c r="AK55" s="9"/>
      <c r="AL55" s="39"/>
      <c r="AM55" s="40"/>
    </row>
    <row r="56" spans="1:39" ht="17.25">
      <c r="A56" s="26" t="s">
        <v>77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"/>
      <c r="Q56" s="9"/>
      <c r="R56" s="1"/>
      <c r="S56" s="9"/>
      <c r="T56" s="1"/>
      <c r="U56" s="9"/>
      <c r="V56" s="1"/>
      <c r="W56" s="9"/>
      <c r="X56" s="1"/>
      <c r="Y56" s="9"/>
      <c r="Z56" s="1"/>
      <c r="AA56" s="9"/>
      <c r="AB56" s="1"/>
      <c r="AC56" s="9"/>
      <c r="AD56" s="1"/>
      <c r="AE56" s="9"/>
      <c r="AF56" s="1"/>
      <c r="AG56" s="9"/>
      <c r="AH56" s="39"/>
      <c r="AI56" s="40"/>
      <c r="AJ56" s="1"/>
      <c r="AK56" s="9"/>
      <c r="AL56" s="39"/>
      <c r="AM56" s="40"/>
    </row>
    <row r="57" spans="1:39" ht="17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2"/>
      <c r="W57" s="23" t="s">
        <v>69</v>
      </c>
      <c r="X57" s="22"/>
      <c r="Y57" s="23" t="s">
        <v>71</v>
      </c>
      <c r="Z57" s="22"/>
      <c r="AA57" s="27"/>
      <c r="AB57" s="22"/>
      <c r="AC57" s="27"/>
      <c r="AD57" s="22"/>
      <c r="AE57" s="27"/>
      <c r="AF57" s="22"/>
      <c r="AG57" s="27"/>
      <c r="AH57" s="41"/>
      <c r="AI57" s="34"/>
      <c r="AJ57" s="22"/>
      <c r="AK57" s="27"/>
      <c r="AL57" s="41"/>
      <c r="AM57" s="34" t="s">
        <v>76</v>
      </c>
    </row>
    <row r="58" spans="1:39" ht="17.25" customHeight="1" hidden="1">
      <c r="A58" s="3" t="s">
        <v>0</v>
      </c>
      <c r="B58" s="4">
        <v>1988</v>
      </c>
      <c r="C58" s="4"/>
      <c r="D58" s="4">
        <v>1989</v>
      </c>
      <c r="E58" s="4"/>
      <c r="F58" s="4">
        <v>1990</v>
      </c>
      <c r="G58" s="4"/>
      <c r="H58" s="4">
        <v>1991</v>
      </c>
      <c r="I58" s="4"/>
      <c r="J58" s="4">
        <v>1992</v>
      </c>
      <c r="K58" s="4"/>
      <c r="L58" s="18">
        <v>1993</v>
      </c>
      <c r="M58" s="18"/>
      <c r="N58" s="18">
        <v>1994</v>
      </c>
      <c r="O58" s="18"/>
      <c r="P58" s="18">
        <v>1996</v>
      </c>
      <c r="Q58" s="18"/>
      <c r="R58" s="18">
        <v>1997</v>
      </c>
      <c r="S58" s="18"/>
      <c r="T58" s="18">
        <v>1998</v>
      </c>
      <c r="U58" s="18"/>
      <c r="V58" s="18">
        <v>1999</v>
      </c>
      <c r="W58" s="18"/>
      <c r="X58" s="18">
        <v>1999</v>
      </c>
      <c r="Y58" s="18"/>
      <c r="Z58" s="18">
        <v>1999</v>
      </c>
      <c r="AA58" s="18"/>
      <c r="AB58" s="18">
        <v>1999</v>
      </c>
      <c r="AC58" s="18"/>
      <c r="AD58" s="18">
        <v>1999</v>
      </c>
      <c r="AE58" s="18"/>
      <c r="AF58" s="18">
        <v>1999</v>
      </c>
      <c r="AG58" s="18"/>
      <c r="AH58" s="42">
        <v>1999</v>
      </c>
      <c r="AI58" s="42"/>
      <c r="AJ58" s="18">
        <v>1999</v>
      </c>
      <c r="AK58" s="18"/>
      <c r="AL58" s="42">
        <v>1999</v>
      </c>
      <c r="AM58" s="42"/>
    </row>
    <row r="59" spans="1:39" ht="17.25">
      <c r="A59" s="83" t="s">
        <v>56</v>
      </c>
      <c r="B59" s="78" t="s">
        <v>100</v>
      </c>
      <c r="C59" s="79"/>
      <c r="D59" s="78" t="s">
        <v>101</v>
      </c>
      <c r="E59" s="79"/>
      <c r="F59" s="78" t="s">
        <v>103</v>
      </c>
      <c r="G59" s="79"/>
      <c r="H59" s="78" t="s">
        <v>104</v>
      </c>
      <c r="I59" s="79"/>
      <c r="J59" s="78" t="s">
        <v>105</v>
      </c>
      <c r="K59" s="79"/>
      <c r="L59" s="78" t="s">
        <v>106</v>
      </c>
      <c r="M59" s="79"/>
      <c r="N59" s="78" t="s">
        <v>67</v>
      </c>
      <c r="O59" s="79"/>
      <c r="P59" s="78" t="s">
        <v>68</v>
      </c>
      <c r="Q59" s="79"/>
      <c r="R59" s="78" t="s">
        <v>78</v>
      </c>
      <c r="S59" s="79"/>
      <c r="T59" s="78" t="s">
        <v>79</v>
      </c>
      <c r="U59" s="82"/>
      <c r="V59" s="78" t="s">
        <v>80</v>
      </c>
      <c r="W59" s="79"/>
      <c r="X59" s="78" t="s">
        <v>81</v>
      </c>
      <c r="Y59" s="79"/>
      <c r="Z59" s="78" t="s">
        <v>82</v>
      </c>
      <c r="AA59" s="82"/>
      <c r="AB59" s="78" t="s">
        <v>83</v>
      </c>
      <c r="AC59" s="82"/>
      <c r="AD59" s="78" t="s">
        <v>94</v>
      </c>
      <c r="AE59" s="79"/>
      <c r="AF59" s="78" t="s">
        <v>97</v>
      </c>
      <c r="AG59" s="79"/>
      <c r="AH59" s="80" t="s">
        <v>99</v>
      </c>
      <c r="AI59" s="81"/>
      <c r="AJ59" s="78" t="s">
        <v>108</v>
      </c>
      <c r="AK59" s="79"/>
      <c r="AL59" s="80" t="s">
        <v>109</v>
      </c>
      <c r="AM59" s="81"/>
    </row>
    <row r="60" spans="1:39" ht="17.25">
      <c r="A60" s="84"/>
      <c r="B60" s="10" t="s">
        <v>64</v>
      </c>
      <c r="C60" s="10" t="s">
        <v>63</v>
      </c>
      <c r="D60" s="10" t="s">
        <v>64</v>
      </c>
      <c r="E60" s="10" t="s">
        <v>63</v>
      </c>
      <c r="F60" s="10" t="s">
        <v>64</v>
      </c>
      <c r="G60" s="10" t="s">
        <v>63</v>
      </c>
      <c r="H60" s="10" t="s">
        <v>64</v>
      </c>
      <c r="I60" s="10" t="s">
        <v>63</v>
      </c>
      <c r="J60" s="10" t="s">
        <v>64</v>
      </c>
      <c r="K60" s="10" t="s">
        <v>63</v>
      </c>
      <c r="L60" s="10" t="s">
        <v>66</v>
      </c>
      <c r="M60" s="10" t="s">
        <v>65</v>
      </c>
      <c r="N60" s="10" t="s">
        <v>64</v>
      </c>
      <c r="O60" s="10" t="s">
        <v>63</v>
      </c>
      <c r="P60" s="10" t="s">
        <v>64</v>
      </c>
      <c r="Q60" s="24" t="s">
        <v>63</v>
      </c>
      <c r="R60" s="10" t="s">
        <v>64</v>
      </c>
      <c r="S60" s="11" t="s">
        <v>63</v>
      </c>
      <c r="T60" s="10" t="s">
        <v>64</v>
      </c>
      <c r="U60" s="11" t="s">
        <v>63</v>
      </c>
      <c r="V60" s="10" t="s">
        <v>64</v>
      </c>
      <c r="W60" s="11" t="s">
        <v>63</v>
      </c>
      <c r="X60" s="10" t="s">
        <v>64</v>
      </c>
      <c r="Y60" s="11" t="s">
        <v>63</v>
      </c>
      <c r="Z60" s="10" t="s">
        <v>64</v>
      </c>
      <c r="AA60" s="11" t="s">
        <v>63</v>
      </c>
      <c r="AB60" s="10" t="s">
        <v>64</v>
      </c>
      <c r="AC60" s="11" t="s">
        <v>63</v>
      </c>
      <c r="AD60" s="10" t="s">
        <v>64</v>
      </c>
      <c r="AE60" s="11" t="s">
        <v>63</v>
      </c>
      <c r="AF60" s="10" t="s">
        <v>64</v>
      </c>
      <c r="AG60" s="11" t="s">
        <v>63</v>
      </c>
      <c r="AH60" s="35" t="s">
        <v>64</v>
      </c>
      <c r="AI60" s="36" t="s">
        <v>63</v>
      </c>
      <c r="AJ60" s="10" t="s">
        <v>64</v>
      </c>
      <c r="AK60" s="11" t="s">
        <v>63</v>
      </c>
      <c r="AL60" s="35" t="s">
        <v>64</v>
      </c>
      <c r="AM60" s="36" t="s">
        <v>63</v>
      </c>
    </row>
    <row r="61" spans="1:39" ht="17.25">
      <c r="A61" s="6" t="s">
        <v>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19"/>
      <c r="M61" s="19"/>
      <c r="N61" s="19"/>
      <c r="O61" s="19"/>
      <c r="P61" s="20"/>
      <c r="Q61" s="21"/>
      <c r="R61" s="20"/>
      <c r="S61" s="21"/>
      <c r="T61" s="20"/>
      <c r="U61" s="21"/>
      <c r="V61" s="30"/>
      <c r="W61" s="31"/>
      <c r="X61" s="30"/>
      <c r="Y61" s="31"/>
      <c r="Z61" s="30"/>
      <c r="AA61" s="31"/>
      <c r="AB61" s="30"/>
      <c r="AC61" s="31"/>
      <c r="AD61" s="30"/>
      <c r="AE61" s="31"/>
      <c r="AF61" s="30"/>
      <c r="AG61" s="31"/>
      <c r="AH61" s="43"/>
      <c r="AI61" s="44"/>
      <c r="AJ61" s="30"/>
      <c r="AK61" s="31"/>
      <c r="AL61" s="43"/>
      <c r="AM61" s="44"/>
    </row>
    <row r="62" spans="1:39" ht="17.25">
      <c r="A62" s="12" t="s">
        <v>24</v>
      </c>
      <c r="B62" s="63" t="s">
        <v>70</v>
      </c>
      <c r="C62" s="63" t="s">
        <v>70</v>
      </c>
      <c r="D62" s="62">
        <v>180</v>
      </c>
      <c r="E62" s="62">
        <v>424</v>
      </c>
      <c r="F62" s="62">
        <v>360</v>
      </c>
      <c r="G62" s="62">
        <v>864</v>
      </c>
      <c r="H62" s="63" t="s">
        <v>70</v>
      </c>
      <c r="I62" s="63" t="s">
        <v>70</v>
      </c>
      <c r="J62" s="63" t="s">
        <v>70</v>
      </c>
      <c r="K62" s="63" t="s">
        <v>70</v>
      </c>
      <c r="L62" s="63" t="s">
        <v>70</v>
      </c>
      <c r="M62" s="63" t="s">
        <v>70</v>
      </c>
      <c r="N62" s="63" t="s">
        <v>70</v>
      </c>
      <c r="O62" s="63" t="s">
        <v>70</v>
      </c>
      <c r="P62" s="64" t="s">
        <v>91</v>
      </c>
      <c r="Q62" s="64" t="s">
        <v>91</v>
      </c>
      <c r="R62" s="64" t="s">
        <v>91</v>
      </c>
      <c r="S62" s="64" t="s">
        <v>91</v>
      </c>
      <c r="T62" s="64" t="s">
        <v>91</v>
      </c>
      <c r="U62" s="64" t="s">
        <v>91</v>
      </c>
      <c r="V62" s="64" t="s">
        <v>91</v>
      </c>
      <c r="W62" s="64" t="s">
        <v>91</v>
      </c>
      <c r="X62" s="64" t="s">
        <v>91</v>
      </c>
      <c r="Y62" s="64" t="s">
        <v>91</v>
      </c>
      <c r="Z62" s="64" t="s">
        <v>91</v>
      </c>
      <c r="AA62" s="64" t="s">
        <v>91</v>
      </c>
      <c r="AB62" s="65" t="s">
        <v>91</v>
      </c>
      <c r="AC62" s="65" t="s">
        <v>91</v>
      </c>
      <c r="AD62" s="65" t="s">
        <v>91</v>
      </c>
      <c r="AE62" s="65" t="s">
        <v>91</v>
      </c>
      <c r="AF62" s="65" t="s">
        <v>70</v>
      </c>
      <c r="AG62" s="65" t="s">
        <v>70</v>
      </c>
      <c r="AH62" s="65" t="s">
        <v>70</v>
      </c>
      <c r="AI62" s="65" t="s">
        <v>70</v>
      </c>
      <c r="AJ62" s="64" t="s">
        <v>70</v>
      </c>
      <c r="AK62" s="64" t="s">
        <v>70</v>
      </c>
      <c r="AL62" s="64" t="s">
        <v>70</v>
      </c>
      <c r="AM62" s="64" t="s">
        <v>70</v>
      </c>
    </row>
    <row r="63" spans="1:39" ht="17.25">
      <c r="A63" s="12" t="s">
        <v>34</v>
      </c>
      <c r="B63" s="62">
        <v>1865486</v>
      </c>
      <c r="C63" s="62">
        <v>6834353</v>
      </c>
      <c r="D63" s="62">
        <v>1438720</v>
      </c>
      <c r="E63" s="62">
        <v>6045250</v>
      </c>
      <c r="F63" s="62">
        <v>1567756</v>
      </c>
      <c r="G63" s="62">
        <v>7668165</v>
      </c>
      <c r="H63" s="62">
        <v>1079325</v>
      </c>
      <c r="I63" s="62">
        <v>5515579</v>
      </c>
      <c r="J63" s="62">
        <v>790373</v>
      </c>
      <c r="K63" s="62">
        <v>4000722</v>
      </c>
      <c r="L63" s="50">
        <v>695763</v>
      </c>
      <c r="M63" s="50">
        <v>2468394</v>
      </c>
      <c r="N63" s="50">
        <v>958870</v>
      </c>
      <c r="O63" s="50">
        <v>3179794</v>
      </c>
      <c r="P63" s="50">
        <v>279989</v>
      </c>
      <c r="Q63" s="51">
        <v>1128819</v>
      </c>
      <c r="R63" s="50">
        <v>213658</v>
      </c>
      <c r="S63" s="51">
        <v>932340</v>
      </c>
      <c r="T63" s="50">
        <v>155546</v>
      </c>
      <c r="U63" s="51">
        <v>623788</v>
      </c>
      <c r="V63" s="50">
        <v>115011</v>
      </c>
      <c r="W63" s="51">
        <v>354411</v>
      </c>
      <c r="X63" s="50">
        <v>150532</v>
      </c>
      <c r="Y63" s="51">
        <v>382291</v>
      </c>
      <c r="Z63" s="64" t="s">
        <v>91</v>
      </c>
      <c r="AA63" s="64" t="s">
        <v>91</v>
      </c>
      <c r="AB63" s="64" t="s">
        <v>91</v>
      </c>
      <c r="AC63" s="64" t="s">
        <v>91</v>
      </c>
      <c r="AD63" s="64" t="s">
        <v>91</v>
      </c>
      <c r="AE63" s="64" t="s">
        <v>91</v>
      </c>
      <c r="AF63" s="64" t="s">
        <v>70</v>
      </c>
      <c r="AG63" s="64" t="s">
        <v>70</v>
      </c>
      <c r="AH63" s="64" t="s">
        <v>70</v>
      </c>
      <c r="AI63" s="64" t="s">
        <v>70</v>
      </c>
      <c r="AJ63" s="64" t="s">
        <v>70</v>
      </c>
      <c r="AK63" s="64" t="s">
        <v>70</v>
      </c>
      <c r="AL63" s="64" t="s">
        <v>70</v>
      </c>
      <c r="AM63" s="64" t="s">
        <v>70</v>
      </c>
    </row>
    <row r="64" spans="1:39" ht="17.25">
      <c r="A64" s="12" t="s">
        <v>95</v>
      </c>
      <c r="B64" s="63" t="s">
        <v>70</v>
      </c>
      <c r="C64" s="63" t="s">
        <v>70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3" t="s">
        <v>70</v>
      </c>
      <c r="N64" s="63" t="s">
        <v>70</v>
      </c>
      <c r="O64" s="63" t="s">
        <v>70</v>
      </c>
      <c r="P64" s="63" t="s">
        <v>70</v>
      </c>
      <c r="Q64" s="64" t="s">
        <v>70</v>
      </c>
      <c r="R64" s="63" t="s">
        <v>70</v>
      </c>
      <c r="S64" s="64" t="s">
        <v>70</v>
      </c>
      <c r="T64" s="63" t="s">
        <v>70</v>
      </c>
      <c r="U64" s="64" t="s">
        <v>70</v>
      </c>
      <c r="V64" s="63" t="s">
        <v>70</v>
      </c>
      <c r="W64" s="64" t="s">
        <v>70</v>
      </c>
      <c r="X64" s="63" t="s">
        <v>70</v>
      </c>
      <c r="Y64" s="64" t="s">
        <v>70</v>
      </c>
      <c r="Z64" s="64">
        <v>2750</v>
      </c>
      <c r="AA64" s="64">
        <v>1530</v>
      </c>
      <c r="AB64" s="65" t="s">
        <v>70</v>
      </c>
      <c r="AC64" s="65" t="s">
        <v>70</v>
      </c>
      <c r="AD64" s="64">
        <v>3145</v>
      </c>
      <c r="AE64" s="64">
        <v>3439</v>
      </c>
      <c r="AF64" s="64">
        <v>9010</v>
      </c>
      <c r="AG64" s="64">
        <v>10146</v>
      </c>
      <c r="AH64" s="67">
        <v>11453</v>
      </c>
      <c r="AI64" s="67">
        <v>10399</v>
      </c>
      <c r="AJ64" s="64">
        <v>1880</v>
      </c>
      <c r="AK64" s="64">
        <v>988</v>
      </c>
      <c r="AL64" s="67">
        <v>130</v>
      </c>
      <c r="AM64" s="67">
        <v>464</v>
      </c>
    </row>
    <row r="65" spans="1:39" ht="17.25">
      <c r="A65" s="32" t="s">
        <v>35</v>
      </c>
      <c r="B65" s="62">
        <v>10744</v>
      </c>
      <c r="C65" s="62">
        <v>31540</v>
      </c>
      <c r="D65" s="62">
        <v>7919</v>
      </c>
      <c r="E65" s="62">
        <v>21765</v>
      </c>
      <c r="F65" s="62">
        <v>26972</v>
      </c>
      <c r="G65" s="62">
        <v>59016</v>
      </c>
      <c r="H65" s="62">
        <v>14613</v>
      </c>
      <c r="I65" s="62">
        <v>34891</v>
      </c>
      <c r="J65" s="62">
        <v>13543</v>
      </c>
      <c r="K65" s="62">
        <v>42517</v>
      </c>
      <c r="L65" s="50">
        <v>13743</v>
      </c>
      <c r="M65" s="50">
        <v>43863</v>
      </c>
      <c r="N65" s="50">
        <v>5372</v>
      </c>
      <c r="O65" s="50">
        <v>30673</v>
      </c>
      <c r="P65" s="50">
        <v>49666</v>
      </c>
      <c r="Q65" s="51">
        <v>238378</v>
      </c>
      <c r="R65" s="50">
        <v>7854</v>
      </c>
      <c r="S65" s="51">
        <v>54904</v>
      </c>
      <c r="T65" s="50">
        <v>2752</v>
      </c>
      <c r="U65" s="51">
        <v>35820</v>
      </c>
      <c r="V65" s="50">
        <v>11015</v>
      </c>
      <c r="W65" s="51">
        <v>50680</v>
      </c>
      <c r="X65" s="50">
        <v>10901</v>
      </c>
      <c r="Y65" s="51">
        <v>35079</v>
      </c>
      <c r="Z65" s="64">
        <v>5484</v>
      </c>
      <c r="AA65" s="64">
        <v>16942</v>
      </c>
      <c r="AB65" s="64">
        <v>19150</v>
      </c>
      <c r="AC65" s="64">
        <v>97260</v>
      </c>
      <c r="AD65" s="64">
        <v>34369</v>
      </c>
      <c r="AE65" s="64">
        <v>95069</v>
      </c>
      <c r="AF65" s="64">
        <v>26967</v>
      </c>
      <c r="AG65" s="64">
        <v>65738</v>
      </c>
      <c r="AH65" s="67">
        <v>30729</v>
      </c>
      <c r="AI65" s="67">
        <v>47512</v>
      </c>
      <c r="AJ65" s="64">
        <v>51677</v>
      </c>
      <c r="AK65" s="64">
        <v>45589</v>
      </c>
      <c r="AL65" s="67">
        <v>31134</v>
      </c>
      <c r="AM65" s="67">
        <v>55062</v>
      </c>
    </row>
    <row r="66" spans="1:39" ht="17.25">
      <c r="A66" s="12" t="s">
        <v>36</v>
      </c>
      <c r="B66" s="62">
        <v>14650</v>
      </c>
      <c r="C66" s="62">
        <v>6633</v>
      </c>
      <c r="D66" s="62">
        <v>4300</v>
      </c>
      <c r="E66" s="62">
        <v>2190</v>
      </c>
      <c r="F66" s="62">
        <v>3740</v>
      </c>
      <c r="G66" s="62">
        <v>2325</v>
      </c>
      <c r="H66" s="62">
        <v>12014</v>
      </c>
      <c r="I66" s="62">
        <v>7196</v>
      </c>
      <c r="J66" s="62">
        <v>10000</v>
      </c>
      <c r="K66" s="62">
        <v>5750</v>
      </c>
      <c r="L66" s="50">
        <v>4890</v>
      </c>
      <c r="M66" s="50">
        <v>3147</v>
      </c>
      <c r="N66" s="50">
        <v>12182</v>
      </c>
      <c r="O66" s="50">
        <v>9482</v>
      </c>
      <c r="P66" s="50">
        <v>28080</v>
      </c>
      <c r="Q66" s="51">
        <v>32485</v>
      </c>
      <c r="R66" s="50">
        <v>16550</v>
      </c>
      <c r="S66" s="51">
        <v>11242</v>
      </c>
      <c r="T66" s="50">
        <v>8380</v>
      </c>
      <c r="U66" s="51">
        <v>6846</v>
      </c>
      <c r="V66" s="50">
        <v>7690</v>
      </c>
      <c r="W66" s="51">
        <v>6674</v>
      </c>
      <c r="X66" s="50">
        <v>12185</v>
      </c>
      <c r="Y66" s="51">
        <v>8684</v>
      </c>
      <c r="Z66" s="50">
        <v>200</v>
      </c>
      <c r="AA66" s="51">
        <v>219</v>
      </c>
      <c r="AB66" s="50">
        <v>2520</v>
      </c>
      <c r="AC66" s="51">
        <v>1409</v>
      </c>
      <c r="AD66" s="50">
        <v>6815</v>
      </c>
      <c r="AE66" s="51">
        <v>5595</v>
      </c>
      <c r="AF66" s="50">
        <v>2610</v>
      </c>
      <c r="AG66" s="51">
        <v>2427</v>
      </c>
      <c r="AH66" s="56">
        <v>6295</v>
      </c>
      <c r="AI66" s="55">
        <v>2652</v>
      </c>
      <c r="AJ66" s="50">
        <v>2970</v>
      </c>
      <c r="AK66" s="51">
        <v>3296</v>
      </c>
      <c r="AL66" s="56">
        <v>14790</v>
      </c>
      <c r="AM66" s="55">
        <v>16414</v>
      </c>
    </row>
    <row r="67" spans="1:39" ht="17.25">
      <c r="A67" s="12" t="s">
        <v>37</v>
      </c>
      <c r="B67" s="62">
        <v>171603</v>
      </c>
      <c r="C67" s="62">
        <v>144492</v>
      </c>
      <c r="D67" s="62">
        <v>175854</v>
      </c>
      <c r="E67" s="62">
        <v>176221</v>
      </c>
      <c r="F67" s="62">
        <v>132162</v>
      </c>
      <c r="G67" s="62">
        <v>145194</v>
      </c>
      <c r="H67" s="62">
        <v>168955</v>
      </c>
      <c r="I67" s="62">
        <v>197023</v>
      </c>
      <c r="J67" s="62">
        <v>156748</v>
      </c>
      <c r="K67" s="62">
        <v>221106</v>
      </c>
      <c r="L67" s="50">
        <v>104922</v>
      </c>
      <c r="M67" s="50">
        <v>157115</v>
      </c>
      <c r="N67" s="50">
        <v>70916</v>
      </c>
      <c r="O67" s="50">
        <v>105457</v>
      </c>
      <c r="P67" s="50">
        <v>171148</v>
      </c>
      <c r="Q67" s="51">
        <v>213130</v>
      </c>
      <c r="R67" s="50">
        <v>132245</v>
      </c>
      <c r="S67" s="51">
        <v>163749</v>
      </c>
      <c r="T67" s="50">
        <v>177811</v>
      </c>
      <c r="U67" s="51">
        <v>195760</v>
      </c>
      <c r="V67" s="50">
        <v>146177</v>
      </c>
      <c r="W67" s="51">
        <v>170163</v>
      </c>
      <c r="X67" s="50">
        <v>108450</v>
      </c>
      <c r="Y67" s="51">
        <v>128058</v>
      </c>
      <c r="Z67" s="50">
        <v>103386</v>
      </c>
      <c r="AA67" s="51">
        <v>147137</v>
      </c>
      <c r="AB67" s="50">
        <v>65419</v>
      </c>
      <c r="AC67" s="51">
        <v>105850</v>
      </c>
      <c r="AD67" s="50">
        <v>125259</v>
      </c>
      <c r="AE67" s="51">
        <v>153662</v>
      </c>
      <c r="AF67" s="50">
        <v>226373</v>
      </c>
      <c r="AG67" s="51">
        <v>234828</v>
      </c>
      <c r="AH67" s="56">
        <v>247726</v>
      </c>
      <c r="AI67" s="55">
        <v>222734</v>
      </c>
      <c r="AJ67" s="50">
        <v>146799</v>
      </c>
      <c r="AK67" s="51">
        <v>171138</v>
      </c>
      <c r="AL67" s="56">
        <v>105503</v>
      </c>
      <c r="AM67" s="55">
        <v>125816</v>
      </c>
    </row>
    <row r="68" spans="1:39" ht="17.25">
      <c r="A68" s="13" t="s">
        <v>61</v>
      </c>
      <c r="B68" s="68">
        <f aca="true" t="shared" si="6" ref="B68:O68">SUM(B62:B67)</f>
        <v>2062483</v>
      </c>
      <c r="C68" s="68">
        <f t="shared" si="6"/>
        <v>7017018</v>
      </c>
      <c r="D68" s="68">
        <f t="shared" si="6"/>
        <v>1626973</v>
      </c>
      <c r="E68" s="68">
        <f t="shared" si="6"/>
        <v>6245850</v>
      </c>
      <c r="F68" s="68">
        <f t="shared" si="6"/>
        <v>1730990</v>
      </c>
      <c r="G68" s="68">
        <f t="shared" si="6"/>
        <v>7875564</v>
      </c>
      <c r="H68" s="68">
        <f t="shared" si="6"/>
        <v>1274907</v>
      </c>
      <c r="I68" s="68">
        <f t="shared" si="6"/>
        <v>5754689</v>
      </c>
      <c r="J68" s="68">
        <f t="shared" si="6"/>
        <v>970664</v>
      </c>
      <c r="K68" s="68">
        <f t="shared" si="6"/>
        <v>4270095</v>
      </c>
      <c r="L68" s="58">
        <f t="shared" si="6"/>
        <v>819318</v>
      </c>
      <c r="M68" s="58">
        <f t="shared" si="6"/>
        <v>2672519</v>
      </c>
      <c r="N68" s="58">
        <f t="shared" si="6"/>
        <v>1047340</v>
      </c>
      <c r="O68" s="58">
        <f t="shared" si="6"/>
        <v>3325406</v>
      </c>
      <c r="P68" s="58">
        <f>SUM(P62:P67)</f>
        <v>528883</v>
      </c>
      <c r="Q68" s="59">
        <f>SUM(Q62:Q67)</f>
        <v>1612812</v>
      </c>
      <c r="R68" s="58">
        <f>SUM(R62:R67)</f>
        <v>370307</v>
      </c>
      <c r="S68" s="59">
        <f>SUM(S62:S67)</f>
        <v>1162235</v>
      </c>
      <c r="T68" s="58">
        <f aca="true" t="shared" si="7" ref="T68:Y68">SUM(T62:T67)</f>
        <v>344489</v>
      </c>
      <c r="U68" s="59">
        <f t="shared" si="7"/>
        <v>862214</v>
      </c>
      <c r="V68" s="58">
        <f t="shared" si="7"/>
        <v>279893</v>
      </c>
      <c r="W68" s="59">
        <f t="shared" si="7"/>
        <v>581928</v>
      </c>
      <c r="X68" s="58">
        <f t="shared" si="7"/>
        <v>282068</v>
      </c>
      <c r="Y68" s="59">
        <f t="shared" si="7"/>
        <v>554112</v>
      </c>
      <c r="Z68" s="58">
        <f>SUM(Z62:Z67)</f>
        <v>111820</v>
      </c>
      <c r="AA68" s="59">
        <f>SUM(AA62:AA67)</f>
        <v>165828</v>
      </c>
      <c r="AB68" s="58">
        <v>87089</v>
      </c>
      <c r="AC68" s="59">
        <v>204519</v>
      </c>
      <c r="AD68" s="58">
        <v>169588</v>
      </c>
      <c r="AE68" s="59">
        <v>257765</v>
      </c>
      <c r="AF68" s="58">
        <v>264960</v>
      </c>
      <c r="AG68" s="59">
        <v>313139</v>
      </c>
      <c r="AH68" s="60">
        <v>296203</v>
      </c>
      <c r="AI68" s="61">
        <v>283297</v>
      </c>
      <c r="AJ68" s="58">
        <v>203326</v>
      </c>
      <c r="AK68" s="59">
        <v>221011</v>
      </c>
      <c r="AL68" s="60">
        <v>151557</v>
      </c>
      <c r="AM68" s="61">
        <v>197756</v>
      </c>
    </row>
    <row r="69" spans="1:39" ht="17.25">
      <c r="A69" s="5" t="s">
        <v>38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48"/>
      <c r="M69" s="48"/>
      <c r="N69" s="48"/>
      <c r="O69" s="48"/>
      <c r="P69" s="50"/>
      <c r="Q69" s="51"/>
      <c r="R69" s="50"/>
      <c r="S69" s="51"/>
      <c r="T69" s="50"/>
      <c r="U69" s="51"/>
      <c r="V69" s="50"/>
      <c r="W69" s="51"/>
      <c r="X69" s="50"/>
      <c r="Y69" s="51"/>
      <c r="Z69" s="50"/>
      <c r="AA69" s="51"/>
      <c r="AB69" s="50"/>
      <c r="AC69" s="51"/>
      <c r="AD69" s="50"/>
      <c r="AE69" s="51"/>
      <c r="AF69" s="50"/>
      <c r="AG69" s="51"/>
      <c r="AH69" s="56"/>
      <c r="AI69" s="55"/>
      <c r="AJ69" s="50"/>
      <c r="AK69" s="51"/>
      <c r="AL69" s="56"/>
      <c r="AM69" s="55"/>
    </row>
    <row r="70" spans="1:39" ht="17.25">
      <c r="A70" s="12" t="s">
        <v>62</v>
      </c>
      <c r="B70" s="63" t="s">
        <v>70</v>
      </c>
      <c r="C70" s="63" t="s">
        <v>70</v>
      </c>
      <c r="D70" s="62">
        <v>2692</v>
      </c>
      <c r="E70" s="62">
        <v>1213</v>
      </c>
      <c r="F70" s="63" t="s">
        <v>70</v>
      </c>
      <c r="G70" s="63" t="s">
        <v>70</v>
      </c>
      <c r="H70" s="62">
        <v>5556</v>
      </c>
      <c r="I70" s="62">
        <v>2965</v>
      </c>
      <c r="J70" s="62">
        <v>10419</v>
      </c>
      <c r="K70" s="62">
        <v>4679</v>
      </c>
      <c r="L70" s="50">
        <v>5657</v>
      </c>
      <c r="M70" s="50">
        <v>3766</v>
      </c>
      <c r="N70" s="50">
        <v>8336</v>
      </c>
      <c r="O70" s="50">
        <v>5288</v>
      </c>
      <c r="P70" s="50">
        <v>10741</v>
      </c>
      <c r="Q70" s="51">
        <v>6152</v>
      </c>
      <c r="R70" s="50">
        <v>12436</v>
      </c>
      <c r="S70" s="51">
        <v>6461</v>
      </c>
      <c r="T70" s="50">
        <v>5950</v>
      </c>
      <c r="U70" s="51">
        <v>2407</v>
      </c>
      <c r="V70" s="50">
        <v>5417</v>
      </c>
      <c r="W70" s="51">
        <v>2509</v>
      </c>
      <c r="X70" s="50">
        <v>5665</v>
      </c>
      <c r="Y70" s="51">
        <v>2813</v>
      </c>
      <c r="Z70" s="50">
        <v>18544</v>
      </c>
      <c r="AA70" s="51">
        <v>4845</v>
      </c>
      <c r="AB70" s="50">
        <v>4423</v>
      </c>
      <c r="AC70" s="51">
        <v>980</v>
      </c>
      <c r="AD70" s="50">
        <v>21663</v>
      </c>
      <c r="AE70" s="51">
        <v>8619</v>
      </c>
      <c r="AF70" s="50">
        <v>18653</v>
      </c>
      <c r="AG70" s="51">
        <v>10690</v>
      </c>
      <c r="AH70" s="56">
        <v>14193</v>
      </c>
      <c r="AI70" s="55">
        <v>8064</v>
      </c>
      <c r="AJ70" s="50">
        <v>8436</v>
      </c>
      <c r="AK70" s="51">
        <v>3569</v>
      </c>
      <c r="AL70" s="56">
        <v>12436</v>
      </c>
      <c r="AM70" s="55">
        <v>7110</v>
      </c>
    </row>
    <row r="71" spans="1:39" ht="17.25">
      <c r="A71" s="12" t="s">
        <v>36</v>
      </c>
      <c r="B71" s="63" t="s">
        <v>70</v>
      </c>
      <c r="C71" s="63" t="s">
        <v>70</v>
      </c>
      <c r="D71" s="63" t="s">
        <v>70</v>
      </c>
      <c r="E71" s="63" t="s">
        <v>70</v>
      </c>
      <c r="F71" s="63" t="s">
        <v>70</v>
      </c>
      <c r="G71" s="63" t="s">
        <v>70</v>
      </c>
      <c r="H71" s="63" t="s">
        <v>70</v>
      </c>
      <c r="I71" s="63" t="s">
        <v>70</v>
      </c>
      <c r="J71" s="63" t="s">
        <v>70</v>
      </c>
      <c r="K71" s="63" t="s">
        <v>70</v>
      </c>
      <c r="L71" s="50">
        <v>483</v>
      </c>
      <c r="M71" s="50">
        <v>387</v>
      </c>
      <c r="N71" s="63" t="s">
        <v>70</v>
      </c>
      <c r="O71" s="63" t="s">
        <v>70</v>
      </c>
      <c r="P71" s="50">
        <v>660</v>
      </c>
      <c r="Q71" s="51">
        <v>579</v>
      </c>
      <c r="R71" s="64" t="s">
        <v>91</v>
      </c>
      <c r="S71" s="64" t="s">
        <v>91</v>
      </c>
      <c r="T71" s="64" t="s">
        <v>91</v>
      </c>
      <c r="U71" s="64" t="s">
        <v>91</v>
      </c>
      <c r="V71" s="64" t="s">
        <v>91</v>
      </c>
      <c r="W71" s="64" t="s">
        <v>91</v>
      </c>
      <c r="X71" s="64" t="s">
        <v>91</v>
      </c>
      <c r="Y71" s="64" t="s">
        <v>91</v>
      </c>
      <c r="Z71" s="64" t="s">
        <v>91</v>
      </c>
      <c r="AA71" s="64" t="s">
        <v>91</v>
      </c>
      <c r="AB71" s="65" t="s">
        <v>91</v>
      </c>
      <c r="AC71" s="65" t="s">
        <v>91</v>
      </c>
      <c r="AD71" s="65" t="s">
        <v>91</v>
      </c>
      <c r="AE71" s="65" t="s">
        <v>91</v>
      </c>
      <c r="AF71" s="65" t="s">
        <v>70</v>
      </c>
      <c r="AG71" s="65" t="s">
        <v>70</v>
      </c>
      <c r="AH71" s="65" t="s">
        <v>70</v>
      </c>
      <c r="AI71" s="65" t="s">
        <v>70</v>
      </c>
      <c r="AJ71" s="64" t="s">
        <v>70</v>
      </c>
      <c r="AK71" s="64" t="s">
        <v>70</v>
      </c>
      <c r="AL71" s="64" t="s">
        <v>70</v>
      </c>
      <c r="AM71" s="64" t="s">
        <v>70</v>
      </c>
    </row>
    <row r="72" spans="1:39" ht="17.25">
      <c r="A72" s="12" t="s">
        <v>72</v>
      </c>
      <c r="B72" s="62">
        <v>198548</v>
      </c>
      <c r="C72" s="62">
        <v>88665</v>
      </c>
      <c r="D72" s="62">
        <v>162213</v>
      </c>
      <c r="E72" s="62">
        <v>83900</v>
      </c>
      <c r="F72" s="62">
        <v>191000</v>
      </c>
      <c r="G72" s="62">
        <v>94032</v>
      </c>
      <c r="H72" s="62">
        <v>258632</v>
      </c>
      <c r="I72" s="62">
        <v>127346</v>
      </c>
      <c r="J72" s="62">
        <v>299863</v>
      </c>
      <c r="K72" s="62">
        <v>156397</v>
      </c>
      <c r="L72" s="50">
        <v>376297</v>
      </c>
      <c r="M72" s="50">
        <v>194010</v>
      </c>
      <c r="N72" s="50">
        <v>544640</v>
      </c>
      <c r="O72" s="50">
        <v>226428</v>
      </c>
      <c r="P72" s="50">
        <v>745676</v>
      </c>
      <c r="Q72" s="51">
        <v>286887</v>
      </c>
      <c r="R72" s="50">
        <v>738390</v>
      </c>
      <c r="S72" s="51">
        <v>260234</v>
      </c>
      <c r="T72" s="50">
        <v>947676</v>
      </c>
      <c r="U72" s="51">
        <v>333812</v>
      </c>
      <c r="V72" s="50">
        <v>1010483</v>
      </c>
      <c r="W72" s="51">
        <v>377623</v>
      </c>
      <c r="X72" s="50">
        <v>964620</v>
      </c>
      <c r="Y72" s="51">
        <v>320344</v>
      </c>
      <c r="Z72" s="50">
        <v>780933</v>
      </c>
      <c r="AA72" s="51">
        <v>250353</v>
      </c>
      <c r="AB72" s="50">
        <v>770140</v>
      </c>
      <c r="AC72" s="51">
        <v>277573</v>
      </c>
      <c r="AD72" s="50">
        <v>1098667</v>
      </c>
      <c r="AE72" s="51">
        <v>360004</v>
      </c>
      <c r="AF72" s="50">
        <v>1050774</v>
      </c>
      <c r="AG72" s="51">
        <v>437533</v>
      </c>
      <c r="AH72" s="56">
        <v>1052348</v>
      </c>
      <c r="AI72" s="55">
        <v>444996</v>
      </c>
      <c r="AJ72" s="50">
        <v>1096291</v>
      </c>
      <c r="AK72" s="51">
        <v>455501</v>
      </c>
      <c r="AL72" s="56">
        <v>1113809</v>
      </c>
      <c r="AM72" s="55">
        <v>479226</v>
      </c>
    </row>
    <row r="73" spans="1:39" ht="17.25">
      <c r="A73" s="13" t="s">
        <v>61</v>
      </c>
      <c r="B73" s="68">
        <f aca="true" t="shared" si="8" ref="B73:O73">SUM(B70:B72)</f>
        <v>198548</v>
      </c>
      <c r="C73" s="68">
        <f t="shared" si="8"/>
        <v>88665</v>
      </c>
      <c r="D73" s="68">
        <f t="shared" si="8"/>
        <v>164905</v>
      </c>
      <c r="E73" s="68">
        <f t="shared" si="8"/>
        <v>85113</v>
      </c>
      <c r="F73" s="68">
        <f t="shared" si="8"/>
        <v>191000</v>
      </c>
      <c r="G73" s="68">
        <f t="shared" si="8"/>
        <v>94032</v>
      </c>
      <c r="H73" s="68">
        <f t="shared" si="8"/>
        <v>264188</v>
      </c>
      <c r="I73" s="68">
        <f t="shared" si="8"/>
        <v>130311</v>
      </c>
      <c r="J73" s="68">
        <f t="shared" si="8"/>
        <v>310282</v>
      </c>
      <c r="K73" s="68">
        <f t="shared" si="8"/>
        <v>161076</v>
      </c>
      <c r="L73" s="58">
        <f t="shared" si="8"/>
        <v>382437</v>
      </c>
      <c r="M73" s="58">
        <f t="shared" si="8"/>
        <v>198163</v>
      </c>
      <c r="N73" s="58">
        <f t="shared" si="8"/>
        <v>552976</v>
      </c>
      <c r="O73" s="58">
        <f t="shared" si="8"/>
        <v>231716</v>
      </c>
      <c r="P73" s="58">
        <f>SUM(P70:P72)</f>
        <v>757077</v>
      </c>
      <c r="Q73" s="59">
        <f>SUM(Q70:Q72)</f>
        <v>293618</v>
      </c>
      <c r="R73" s="58">
        <f>SUM(R70:R72)</f>
        <v>750826</v>
      </c>
      <c r="S73" s="59">
        <f>SUM(S70:S72)</f>
        <v>266695</v>
      </c>
      <c r="T73" s="58">
        <f aca="true" t="shared" si="9" ref="T73:Y73">SUM(T70:T72)</f>
        <v>953626</v>
      </c>
      <c r="U73" s="59">
        <f t="shared" si="9"/>
        <v>336219</v>
      </c>
      <c r="V73" s="58">
        <f t="shared" si="9"/>
        <v>1015900</v>
      </c>
      <c r="W73" s="59">
        <f t="shared" si="9"/>
        <v>380132</v>
      </c>
      <c r="X73" s="58">
        <f t="shared" si="9"/>
        <v>970285</v>
      </c>
      <c r="Y73" s="59">
        <f t="shared" si="9"/>
        <v>323157</v>
      </c>
      <c r="Z73" s="58">
        <f>SUM(Z70:Z72)</f>
        <v>799477</v>
      </c>
      <c r="AA73" s="59">
        <f>SUM(AA70:AA72)</f>
        <v>255198</v>
      </c>
      <c r="AB73" s="58">
        <v>774563</v>
      </c>
      <c r="AC73" s="59">
        <v>278553</v>
      </c>
      <c r="AD73" s="58">
        <v>1120330</v>
      </c>
      <c r="AE73" s="59">
        <v>368623</v>
      </c>
      <c r="AF73" s="58">
        <v>1069427</v>
      </c>
      <c r="AG73" s="59">
        <v>448223</v>
      </c>
      <c r="AH73" s="60">
        <v>1066541</v>
      </c>
      <c r="AI73" s="61">
        <v>453060</v>
      </c>
      <c r="AJ73" s="58">
        <v>1104727</v>
      </c>
      <c r="AK73" s="59">
        <v>459070</v>
      </c>
      <c r="AL73" s="60">
        <v>1126245</v>
      </c>
      <c r="AM73" s="61">
        <v>486336</v>
      </c>
    </row>
    <row r="74" spans="1:39" ht="17.25">
      <c r="A74" s="5" t="s">
        <v>39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48"/>
      <c r="M74" s="48"/>
      <c r="N74" s="48"/>
      <c r="O74" s="48"/>
      <c r="P74" s="50"/>
      <c r="Q74" s="51"/>
      <c r="R74" s="50"/>
      <c r="S74" s="51"/>
      <c r="T74" s="50"/>
      <c r="U74" s="51"/>
      <c r="V74" s="50"/>
      <c r="W74" s="51"/>
      <c r="X74" s="50"/>
      <c r="Y74" s="51"/>
      <c r="Z74" s="50"/>
      <c r="AA74" s="51"/>
      <c r="AB74" s="50"/>
      <c r="AC74" s="51"/>
      <c r="AD74" s="50"/>
      <c r="AE74" s="51"/>
      <c r="AF74" s="50"/>
      <c r="AG74" s="51"/>
      <c r="AH74" s="56"/>
      <c r="AI74" s="55"/>
      <c r="AJ74" s="50"/>
      <c r="AK74" s="51"/>
      <c r="AL74" s="56"/>
      <c r="AM74" s="55"/>
    </row>
    <row r="75" spans="1:39" ht="17.25">
      <c r="A75" s="12" t="s">
        <v>40</v>
      </c>
      <c r="B75" s="62">
        <v>28421</v>
      </c>
      <c r="C75" s="62">
        <v>12126</v>
      </c>
      <c r="D75" s="62">
        <v>24795</v>
      </c>
      <c r="E75" s="62">
        <v>9575</v>
      </c>
      <c r="F75" s="62">
        <v>6891</v>
      </c>
      <c r="G75" s="62">
        <v>2787</v>
      </c>
      <c r="H75" s="62">
        <v>14653</v>
      </c>
      <c r="I75" s="62">
        <v>7266</v>
      </c>
      <c r="J75" s="62">
        <v>19280</v>
      </c>
      <c r="K75" s="62">
        <v>9406</v>
      </c>
      <c r="L75" s="50">
        <v>24325</v>
      </c>
      <c r="M75" s="50">
        <v>13406</v>
      </c>
      <c r="N75" s="50">
        <v>17633</v>
      </c>
      <c r="O75" s="50">
        <v>12119</v>
      </c>
      <c r="P75" s="50">
        <v>142544</v>
      </c>
      <c r="Q75" s="51">
        <v>36188</v>
      </c>
      <c r="R75" s="50">
        <v>167895</v>
      </c>
      <c r="S75" s="51">
        <v>43355</v>
      </c>
      <c r="T75" s="50">
        <v>168893</v>
      </c>
      <c r="U75" s="51">
        <v>47749</v>
      </c>
      <c r="V75" s="50">
        <v>166815</v>
      </c>
      <c r="W75" s="51">
        <v>53592</v>
      </c>
      <c r="X75" s="50">
        <v>210661</v>
      </c>
      <c r="Y75" s="51">
        <v>71029</v>
      </c>
      <c r="Z75" s="50">
        <v>152573</v>
      </c>
      <c r="AA75" s="51">
        <v>58306</v>
      </c>
      <c r="AB75" s="50">
        <v>194043</v>
      </c>
      <c r="AC75" s="51">
        <v>64157</v>
      </c>
      <c r="AD75" s="70">
        <v>124570</v>
      </c>
      <c r="AE75" s="70">
        <v>44781</v>
      </c>
      <c r="AF75" s="70">
        <v>182210</v>
      </c>
      <c r="AG75" s="70">
        <v>61124</v>
      </c>
      <c r="AH75" s="71">
        <v>195545</v>
      </c>
      <c r="AI75" s="71">
        <v>67405</v>
      </c>
      <c r="AJ75" s="70">
        <v>217054</v>
      </c>
      <c r="AK75" s="70">
        <v>81957</v>
      </c>
      <c r="AL75" s="71">
        <v>161013</v>
      </c>
      <c r="AM75" s="71">
        <v>65733</v>
      </c>
    </row>
    <row r="76" spans="1:39" ht="17.25">
      <c r="A76" s="12" t="s">
        <v>41</v>
      </c>
      <c r="B76" s="63" t="s">
        <v>70</v>
      </c>
      <c r="C76" s="63" t="s">
        <v>70</v>
      </c>
      <c r="D76" s="63" t="s">
        <v>70</v>
      </c>
      <c r="E76" s="63" t="s">
        <v>70</v>
      </c>
      <c r="F76" s="63" t="s">
        <v>70</v>
      </c>
      <c r="G76" s="63" t="s">
        <v>70</v>
      </c>
      <c r="H76" s="63" t="s">
        <v>70</v>
      </c>
      <c r="I76" s="63" t="s">
        <v>70</v>
      </c>
      <c r="J76" s="62">
        <f>849*1.03</f>
        <v>874.47</v>
      </c>
      <c r="K76" s="62">
        <v>447</v>
      </c>
      <c r="L76" s="63" t="s">
        <v>70</v>
      </c>
      <c r="M76" s="63" t="s">
        <v>70</v>
      </c>
      <c r="N76" s="50">
        <f>1000*1.03</f>
        <v>1030</v>
      </c>
      <c r="O76" s="50">
        <v>410</v>
      </c>
      <c r="P76" s="50">
        <v>77316</v>
      </c>
      <c r="Q76" s="51">
        <v>2878</v>
      </c>
      <c r="R76" s="50">
        <v>1124</v>
      </c>
      <c r="S76" s="51">
        <v>466</v>
      </c>
      <c r="T76" s="50">
        <v>3235</v>
      </c>
      <c r="U76" s="51">
        <v>625</v>
      </c>
      <c r="V76" s="50">
        <v>15475</v>
      </c>
      <c r="W76" s="51">
        <v>2646</v>
      </c>
      <c r="X76" s="50">
        <v>7253</v>
      </c>
      <c r="Y76" s="51">
        <v>1910</v>
      </c>
      <c r="Z76" s="50">
        <v>5508</v>
      </c>
      <c r="AA76" s="51">
        <v>1993</v>
      </c>
      <c r="AB76" s="50">
        <v>176571</v>
      </c>
      <c r="AC76" s="51">
        <v>26760</v>
      </c>
      <c r="AD76" s="70">
        <v>63027</v>
      </c>
      <c r="AE76" s="70">
        <v>7923</v>
      </c>
      <c r="AF76" s="70">
        <v>79690</v>
      </c>
      <c r="AG76" s="70">
        <v>11676</v>
      </c>
      <c r="AH76" s="71">
        <v>12063</v>
      </c>
      <c r="AI76" s="71">
        <v>3747</v>
      </c>
      <c r="AJ76" s="70">
        <v>26923</v>
      </c>
      <c r="AK76" s="70">
        <v>5816</v>
      </c>
      <c r="AL76" s="71">
        <v>14057</v>
      </c>
      <c r="AM76" s="71">
        <v>3328</v>
      </c>
    </row>
    <row r="77" spans="1:39" ht="17.25">
      <c r="A77" s="12" t="s">
        <v>42</v>
      </c>
      <c r="B77" s="62">
        <f>18774*1.03</f>
        <v>19337.22</v>
      </c>
      <c r="C77" s="62">
        <v>9926</v>
      </c>
      <c r="D77" s="62">
        <f>24799*1.03</f>
        <v>25542.97</v>
      </c>
      <c r="E77" s="62">
        <v>4511</v>
      </c>
      <c r="F77" s="62">
        <v>70946</v>
      </c>
      <c r="G77" s="62">
        <v>8437</v>
      </c>
      <c r="H77" s="62">
        <v>66607</v>
      </c>
      <c r="I77" s="62">
        <v>36788</v>
      </c>
      <c r="J77" s="62">
        <f>220065*1.03</f>
        <v>226666.95</v>
      </c>
      <c r="K77" s="62">
        <v>287933</v>
      </c>
      <c r="L77" s="50">
        <f>20017*1.03</f>
        <v>20617.510000000002</v>
      </c>
      <c r="M77" s="50">
        <v>22064</v>
      </c>
      <c r="N77" s="50">
        <f>6273*1.03</f>
        <v>6461.1900000000005</v>
      </c>
      <c r="O77" s="50">
        <v>4969</v>
      </c>
      <c r="P77" s="50">
        <v>62412</v>
      </c>
      <c r="Q77" s="51">
        <v>28338</v>
      </c>
      <c r="R77" s="50">
        <v>48123</v>
      </c>
      <c r="S77" s="51">
        <v>27140</v>
      </c>
      <c r="T77" s="50">
        <v>74955</v>
      </c>
      <c r="U77" s="51">
        <v>40950</v>
      </c>
      <c r="V77" s="50">
        <v>112539</v>
      </c>
      <c r="W77" s="51">
        <v>59152</v>
      </c>
      <c r="X77" s="50">
        <v>147740</v>
      </c>
      <c r="Y77" s="51">
        <v>50930</v>
      </c>
      <c r="Z77" s="50">
        <v>663209</v>
      </c>
      <c r="AA77" s="51">
        <v>155999</v>
      </c>
      <c r="AB77" s="50">
        <v>603727</v>
      </c>
      <c r="AC77" s="51">
        <v>139620</v>
      </c>
      <c r="AD77" s="70">
        <v>989009</v>
      </c>
      <c r="AE77" s="70">
        <v>160929</v>
      </c>
      <c r="AF77" s="70">
        <v>773663</v>
      </c>
      <c r="AG77" s="70">
        <v>140199</v>
      </c>
      <c r="AH77" s="71">
        <v>358740</v>
      </c>
      <c r="AI77" s="71">
        <v>83747</v>
      </c>
      <c r="AJ77" s="70">
        <v>1094299</v>
      </c>
      <c r="AK77" s="70">
        <v>234394</v>
      </c>
      <c r="AL77" s="71">
        <v>424997</v>
      </c>
      <c r="AM77" s="71">
        <v>83729</v>
      </c>
    </row>
    <row r="78" spans="1:39" ht="17.25">
      <c r="A78" s="12" t="s">
        <v>43</v>
      </c>
      <c r="B78" s="63" t="s">
        <v>70</v>
      </c>
      <c r="C78" s="63" t="s">
        <v>70</v>
      </c>
      <c r="D78" s="63" t="s">
        <v>70</v>
      </c>
      <c r="E78" s="63" t="s">
        <v>70</v>
      </c>
      <c r="F78" s="62">
        <v>799</v>
      </c>
      <c r="G78" s="62">
        <v>416</v>
      </c>
      <c r="H78" s="62">
        <v>19044</v>
      </c>
      <c r="I78" s="62">
        <v>2028</v>
      </c>
      <c r="J78" s="62">
        <v>1341</v>
      </c>
      <c r="K78" s="62">
        <v>298</v>
      </c>
      <c r="L78" s="63" t="s">
        <v>70</v>
      </c>
      <c r="M78" s="63" t="s">
        <v>70</v>
      </c>
      <c r="N78" s="50">
        <v>2354</v>
      </c>
      <c r="O78" s="50">
        <v>914</v>
      </c>
      <c r="P78" s="50">
        <v>2844</v>
      </c>
      <c r="Q78" s="51">
        <v>1237</v>
      </c>
      <c r="R78" s="50">
        <v>19215</v>
      </c>
      <c r="S78" s="51">
        <v>2993</v>
      </c>
      <c r="T78" s="50">
        <v>12423</v>
      </c>
      <c r="U78" s="51">
        <v>1025</v>
      </c>
      <c r="V78" s="50">
        <v>14260</v>
      </c>
      <c r="W78" s="51">
        <v>4927</v>
      </c>
      <c r="X78" s="50">
        <v>253409</v>
      </c>
      <c r="Y78" s="51">
        <v>17721</v>
      </c>
      <c r="Z78" s="64" t="s">
        <v>91</v>
      </c>
      <c r="AA78" s="64" t="s">
        <v>91</v>
      </c>
      <c r="AB78" s="64">
        <v>340530</v>
      </c>
      <c r="AC78" s="64">
        <v>24077</v>
      </c>
      <c r="AD78" s="70">
        <v>23466</v>
      </c>
      <c r="AE78" s="70">
        <v>5099</v>
      </c>
      <c r="AF78" s="70">
        <v>41094</v>
      </c>
      <c r="AG78" s="70">
        <v>6882</v>
      </c>
      <c r="AH78" s="71">
        <v>43435</v>
      </c>
      <c r="AI78" s="71">
        <v>18616</v>
      </c>
      <c r="AJ78" s="70">
        <v>5667</v>
      </c>
      <c r="AK78" s="70">
        <v>2670</v>
      </c>
      <c r="AL78" s="71">
        <v>20083</v>
      </c>
      <c r="AM78" s="71">
        <v>9457</v>
      </c>
    </row>
    <row r="79" spans="1:39" ht="17.25">
      <c r="A79" s="13" t="s">
        <v>61</v>
      </c>
      <c r="B79" s="68">
        <f aca="true" t="shared" si="10" ref="B79:O79">SUM(B75:B78)</f>
        <v>47758.22</v>
      </c>
      <c r="C79" s="68">
        <f t="shared" si="10"/>
        <v>22052</v>
      </c>
      <c r="D79" s="68">
        <f t="shared" si="10"/>
        <v>50337.97</v>
      </c>
      <c r="E79" s="68">
        <f t="shared" si="10"/>
        <v>14086</v>
      </c>
      <c r="F79" s="68">
        <f t="shared" si="10"/>
        <v>78636</v>
      </c>
      <c r="G79" s="68">
        <f t="shared" si="10"/>
        <v>11640</v>
      </c>
      <c r="H79" s="68">
        <f t="shared" si="10"/>
        <v>100304</v>
      </c>
      <c r="I79" s="68">
        <f t="shared" si="10"/>
        <v>46082</v>
      </c>
      <c r="J79" s="68">
        <f t="shared" si="10"/>
        <v>248162.42</v>
      </c>
      <c r="K79" s="68">
        <f t="shared" si="10"/>
        <v>298084</v>
      </c>
      <c r="L79" s="58">
        <f t="shared" si="10"/>
        <v>44942.51</v>
      </c>
      <c r="M79" s="58">
        <f t="shared" si="10"/>
        <v>35470</v>
      </c>
      <c r="N79" s="58">
        <f t="shared" si="10"/>
        <v>27478.190000000002</v>
      </c>
      <c r="O79" s="58">
        <f t="shared" si="10"/>
        <v>18412</v>
      </c>
      <c r="P79" s="58">
        <f>SUM(P75:P78)</f>
        <v>285116</v>
      </c>
      <c r="Q79" s="59">
        <f>SUM(Q75:Q78)</f>
        <v>68641</v>
      </c>
      <c r="R79" s="58">
        <f>SUM(R75:R78)</f>
        <v>236357</v>
      </c>
      <c r="S79" s="59">
        <f aca="true" t="shared" si="11" ref="S79:Y79">SUM(S75:S78)</f>
        <v>73954</v>
      </c>
      <c r="T79" s="58">
        <f t="shared" si="11"/>
        <v>259506</v>
      </c>
      <c r="U79" s="59">
        <f t="shared" si="11"/>
        <v>90349</v>
      </c>
      <c r="V79" s="58">
        <f t="shared" si="11"/>
        <v>309089</v>
      </c>
      <c r="W79" s="59">
        <f t="shared" si="11"/>
        <v>120317</v>
      </c>
      <c r="X79" s="58">
        <f t="shared" si="11"/>
        <v>619063</v>
      </c>
      <c r="Y79" s="59">
        <f t="shared" si="11"/>
        <v>141590</v>
      </c>
      <c r="Z79" s="58">
        <f aca="true" t="shared" si="12" ref="Z79:AI79">SUM(Z75:Z78)</f>
        <v>821290</v>
      </c>
      <c r="AA79" s="59">
        <f t="shared" si="12"/>
        <v>216298</v>
      </c>
      <c r="AB79" s="58">
        <f t="shared" si="12"/>
        <v>1314871</v>
      </c>
      <c r="AC79" s="59">
        <f t="shared" si="12"/>
        <v>254614</v>
      </c>
      <c r="AD79" s="72">
        <f t="shared" si="12"/>
        <v>1200072</v>
      </c>
      <c r="AE79" s="72">
        <f t="shared" si="12"/>
        <v>218732</v>
      </c>
      <c r="AF79" s="72">
        <f t="shared" si="12"/>
        <v>1076657</v>
      </c>
      <c r="AG79" s="72">
        <f t="shared" si="12"/>
        <v>219881</v>
      </c>
      <c r="AH79" s="73">
        <f t="shared" si="12"/>
        <v>609783</v>
      </c>
      <c r="AI79" s="73">
        <f t="shared" si="12"/>
        <v>173515</v>
      </c>
      <c r="AJ79" s="72">
        <v>1343943</v>
      </c>
      <c r="AK79" s="72">
        <v>324837</v>
      </c>
      <c r="AL79" s="73">
        <v>620150</v>
      </c>
      <c r="AM79" s="73">
        <v>162247</v>
      </c>
    </row>
    <row r="80" spans="1:39" ht="17.25">
      <c r="A80" s="5" t="s">
        <v>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48"/>
      <c r="M80" s="48"/>
      <c r="N80" s="48"/>
      <c r="O80" s="48"/>
      <c r="P80" s="50"/>
      <c r="Q80" s="51"/>
      <c r="R80" s="50"/>
      <c r="S80" s="51"/>
      <c r="T80" s="50"/>
      <c r="U80" s="51"/>
      <c r="V80" s="50"/>
      <c r="W80" s="51"/>
      <c r="X80" s="50"/>
      <c r="Y80" s="51"/>
      <c r="Z80" s="50"/>
      <c r="AA80" s="51"/>
      <c r="AB80" s="50"/>
      <c r="AC80" s="51"/>
      <c r="AD80" s="50"/>
      <c r="AE80" s="51"/>
      <c r="AF80" s="50"/>
      <c r="AG80" s="51"/>
      <c r="AH80" s="56"/>
      <c r="AI80" s="55"/>
      <c r="AJ80" s="50"/>
      <c r="AK80" s="51"/>
      <c r="AL80" s="56"/>
      <c r="AM80" s="55"/>
    </row>
    <row r="81" spans="1:39" ht="17.25">
      <c r="A81" s="12" t="s">
        <v>45</v>
      </c>
      <c r="B81" s="62">
        <v>2050</v>
      </c>
      <c r="C81" s="62">
        <v>1418</v>
      </c>
      <c r="D81" s="62">
        <v>2696</v>
      </c>
      <c r="E81" s="62">
        <v>1727</v>
      </c>
      <c r="F81" s="62">
        <v>5277</v>
      </c>
      <c r="G81" s="62">
        <v>4428</v>
      </c>
      <c r="H81" s="62">
        <v>3951</v>
      </c>
      <c r="I81" s="62">
        <v>2439</v>
      </c>
      <c r="J81" s="62">
        <v>6406</v>
      </c>
      <c r="K81" s="62">
        <v>4558</v>
      </c>
      <c r="L81" s="50">
        <v>4798</v>
      </c>
      <c r="M81" s="50">
        <v>3490</v>
      </c>
      <c r="N81" s="50">
        <v>22674</v>
      </c>
      <c r="O81" s="50">
        <v>12476</v>
      </c>
      <c r="P81" s="50">
        <v>2267</v>
      </c>
      <c r="Q81" s="51">
        <v>1596</v>
      </c>
      <c r="R81" s="50">
        <v>13432</v>
      </c>
      <c r="S81" s="51">
        <v>8915</v>
      </c>
      <c r="T81" s="50">
        <v>4276</v>
      </c>
      <c r="U81" s="51">
        <v>2336</v>
      </c>
      <c r="V81" s="50">
        <v>5851</v>
      </c>
      <c r="W81" s="51">
        <v>3135</v>
      </c>
      <c r="X81" s="50">
        <v>11215</v>
      </c>
      <c r="Y81" s="51">
        <v>4990</v>
      </c>
      <c r="Z81" s="50">
        <v>7032</v>
      </c>
      <c r="AA81" s="51">
        <v>6072</v>
      </c>
      <c r="AB81" s="50">
        <v>11747</v>
      </c>
      <c r="AC81" s="51">
        <v>5369</v>
      </c>
      <c r="AD81" s="70">
        <v>6545</v>
      </c>
      <c r="AE81" s="70">
        <v>3717</v>
      </c>
      <c r="AF81" s="70">
        <v>2848</v>
      </c>
      <c r="AG81" s="70">
        <v>3912</v>
      </c>
      <c r="AH81" s="71">
        <v>3652</v>
      </c>
      <c r="AI81" s="71">
        <v>4550</v>
      </c>
      <c r="AJ81" s="70">
        <v>2385</v>
      </c>
      <c r="AK81" s="70">
        <v>4706</v>
      </c>
      <c r="AL81" s="71">
        <v>3499</v>
      </c>
      <c r="AM81" s="71">
        <v>5436</v>
      </c>
    </row>
    <row r="82" spans="1:39" ht="17.25">
      <c r="A82" s="12" t="s">
        <v>24</v>
      </c>
      <c r="B82" s="62">
        <v>991471</v>
      </c>
      <c r="C82" s="62">
        <v>583261</v>
      </c>
      <c r="D82" s="62">
        <v>895148</v>
      </c>
      <c r="E82" s="62">
        <v>585140</v>
      </c>
      <c r="F82" s="62">
        <v>1143312</v>
      </c>
      <c r="G82" s="62">
        <v>817717</v>
      </c>
      <c r="H82" s="62">
        <v>1168338</v>
      </c>
      <c r="I82" s="62">
        <v>826532</v>
      </c>
      <c r="J82" s="62">
        <v>1303303</v>
      </c>
      <c r="K82" s="62">
        <v>928680</v>
      </c>
      <c r="L82" s="50">
        <v>1326769</v>
      </c>
      <c r="M82" s="50">
        <v>906692</v>
      </c>
      <c r="N82" s="50">
        <v>998345</v>
      </c>
      <c r="O82" s="50">
        <v>676639</v>
      </c>
      <c r="P82" s="50">
        <v>762688</v>
      </c>
      <c r="Q82" s="51">
        <v>585637</v>
      </c>
      <c r="R82" s="50">
        <v>769173</v>
      </c>
      <c r="S82" s="51">
        <v>638036</v>
      </c>
      <c r="T82" s="50">
        <v>649302</v>
      </c>
      <c r="U82" s="51">
        <v>479766</v>
      </c>
      <c r="V82" s="50">
        <v>231645</v>
      </c>
      <c r="W82" s="51">
        <v>185746</v>
      </c>
      <c r="X82" s="50">
        <v>301277</v>
      </c>
      <c r="Y82" s="51">
        <v>185166</v>
      </c>
      <c r="Z82" s="64">
        <v>129414</v>
      </c>
      <c r="AA82" s="64">
        <v>94446</v>
      </c>
      <c r="AB82" s="64">
        <v>65293</v>
      </c>
      <c r="AC82" s="64">
        <v>68212</v>
      </c>
      <c r="AD82" s="70">
        <v>92302</v>
      </c>
      <c r="AE82" s="70">
        <v>91006</v>
      </c>
      <c r="AF82" s="70">
        <v>87579</v>
      </c>
      <c r="AG82" s="70">
        <v>95010</v>
      </c>
      <c r="AH82" s="71">
        <v>127304</v>
      </c>
      <c r="AI82" s="71">
        <v>149978</v>
      </c>
      <c r="AJ82" s="70">
        <v>150159</v>
      </c>
      <c r="AK82" s="70">
        <v>177627</v>
      </c>
      <c r="AL82" s="71">
        <v>178701</v>
      </c>
      <c r="AM82" s="71">
        <v>197320</v>
      </c>
    </row>
    <row r="83" spans="1:39" ht="17.25">
      <c r="A83" s="12" t="s">
        <v>46</v>
      </c>
      <c r="B83" s="63" t="s">
        <v>70</v>
      </c>
      <c r="C83" s="63" t="s">
        <v>70</v>
      </c>
      <c r="D83" s="63" t="s">
        <v>70</v>
      </c>
      <c r="E83" s="63" t="s">
        <v>70</v>
      </c>
      <c r="F83" s="63" t="s">
        <v>70</v>
      </c>
      <c r="G83" s="63" t="s">
        <v>70</v>
      </c>
      <c r="H83" s="63" t="s">
        <v>70</v>
      </c>
      <c r="I83" s="63" t="s">
        <v>70</v>
      </c>
      <c r="J83" s="62">
        <v>2914</v>
      </c>
      <c r="K83" s="62">
        <v>459</v>
      </c>
      <c r="L83" s="63" t="s">
        <v>70</v>
      </c>
      <c r="M83" s="63" t="s">
        <v>70</v>
      </c>
      <c r="N83" s="63" t="s">
        <v>70</v>
      </c>
      <c r="O83" s="63" t="s">
        <v>70</v>
      </c>
      <c r="P83" s="64" t="s">
        <v>91</v>
      </c>
      <c r="Q83" s="64" t="s">
        <v>91</v>
      </c>
      <c r="R83" s="64" t="s">
        <v>91</v>
      </c>
      <c r="S83" s="64" t="s">
        <v>91</v>
      </c>
      <c r="T83" s="64" t="s">
        <v>91</v>
      </c>
      <c r="U83" s="64" t="s">
        <v>91</v>
      </c>
      <c r="V83" s="64" t="s">
        <v>91</v>
      </c>
      <c r="W83" s="64" t="s">
        <v>91</v>
      </c>
      <c r="X83" s="64" t="s">
        <v>91</v>
      </c>
      <c r="Y83" s="64" t="s">
        <v>91</v>
      </c>
      <c r="Z83" s="64" t="s">
        <v>91</v>
      </c>
      <c r="AA83" s="64" t="s">
        <v>91</v>
      </c>
      <c r="AB83" s="65" t="s">
        <v>91</v>
      </c>
      <c r="AC83" s="65" t="s">
        <v>91</v>
      </c>
      <c r="AD83" s="65" t="s">
        <v>91</v>
      </c>
      <c r="AE83" s="65" t="s">
        <v>91</v>
      </c>
      <c r="AF83" s="65" t="s">
        <v>70</v>
      </c>
      <c r="AG83" s="65" t="s">
        <v>70</v>
      </c>
      <c r="AH83" s="65" t="s">
        <v>70</v>
      </c>
      <c r="AI83" s="65" t="s">
        <v>70</v>
      </c>
      <c r="AJ83" s="64" t="s">
        <v>70</v>
      </c>
      <c r="AK83" s="64" t="s">
        <v>70</v>
      </c>
      <c r="AL83" s="64" t="s">
        <v>70</v>
      </c>
      <c r="AM83" s="64" t="s">
        <v>70</v>
      </c>
    </row>
    <row r="84" spans="1:39" ht="17.25">
      <c r="A84" s="12" t="s">
        <v>10</v>
      </c>
      <c r="B84" s="62">
        <v>107285</v>
      </c>
      <c r="C84" s="62">
        <v>44402</v>
      </c>
      <c r="D84" s="62">
        <v>141836</v>
      </c>
      <c r="E84" s="62">
        <v>76778</v>
      </c>
      <c r="F84" s="62">
        <v>166840</v>
      </c>
      <c r="G84" s="62">
        <v>96357</v>
      </c>
      <c r="H84" s="62">
        <v>200765</v>
      </c>
      <c r="I84" s="62">
        <v>126951</v>
      </c>
      <c r="J84" s="62">
        <v>110852</v>
      </c>
      <c r="K84" s="62">
        <v>72054</v>
      </c>
      <c r="L84" s="50">
        <v>65058</v>
      </c>
      <c r="M84" s="50">
        <v>42377</v>
      </c>
      <c r="N84" s="50">
        <v>87748</v>
      </c>
      <c r="O84" s="50">
        <v>50816</v>
      </c>
      <c r="P84" s="50">
        <v>105601</v>
      </c>
      <c r="Q84" s="51">
        <v>64552</v>
      </c>
      <c r="R84" s="50">
        <v>139154</v>
      </c>
      <c r="S84" s="51">
        <v>95539</v>
      </c>
      <c r="T84" s="50">
        <v>201221</v>
      </c>
      <c r="U84" s="51">
        <v>132494</v>
      </c>
      <c r="V84" s="50">
        <v>219435</v>
      </c>
      <c r="W84" s="51">
        <v>143940</v>
      </c>
      <c r="X84" s="50">
        <v>266806</v>
      </c>
      <c r="Y84" s="51">
        <v>178572</v>
      </c>
      <c r="Z84" s="50">
        <v>294018</v>
      </c>
      <c r="AA84" s="51">
        <v>186334</v>
      </c>
      <c r="AB84" s="50">
        <v>314220</v>
      </c>
      <c r="AC84" s="51">
        <v>199403</v>
      </c>
      <c r="AD84" s="70">
        <v>340587</v>
      </c>
      <c r="AE84" s="70">
        <v>222214</v>
      </c>
      <c r="AF84" s="70">
        <v>338595</v>
      </c>
      <c r="AG84" s="70">
        <v>224838</v>
      </c>
      <c r="AH84" s="71">
        <v>423214</v>
      </c>
      <c r="AI84" s="71">
        <v>264623</v>
      </c>
      <c r="AJ84" s="70">
        <v>463783</v>
      </c>
      <c r="AK84" s="70">
        <v>286590</v>
      </c>
      <c r="AL84" s="71">
        <v>410124</v>
      </c>
      <c r="AM84" s="71">
        <v>284427</v>
      </c>
    </row>
    <row r="85" spans="1:39" ht="17.25">
      <c r="A85" s="12" t="s">
        <v>11</v>
      </c>
      <c r="B85" s="62">
        <v>48209</v>
      </c>
      <c r="C85" s="62">
        <v>24999</v>
      </c>
      <c r="D85" s="62">
        <v>112717</v>
      </c>
      <c r="E85" s="62">
        <v>57983</v>
      </c>
      <c r="F85" s="62">
        <f>124828+21175</f>
        <v>146003</v>
      </c>
      <c r="G85" s="62">
        <f>65182+8720</f>
        <v>73902</v>
      </c>
      <c r="H85" s="62">
        <v>144929</v>
      </c>
      <c r="I85" s="62">
        <v>71591</v>
      </c>
      <c r="J85" s="62">
        <v>189124</v>
      </c>
      <c r="K85" s="62">
        <v>92301</v>
      </c>
      <c r="L85" s="50">
        <v>180537</v>
      </c>
      <c r="M85" s="50">
        <v>85295</v>
      </c>
      <c r="N85" s="50">
        <v>189127</v>
      </c>
      <c r="O85" s="50">
        <v>90495</v>
      </c>
      <c r="P85" s="50">
        <v>215155</v>
      </c>
      <c r="Q85" s="51">
        <v>129089</v>
      </c>
      <c r="R85" s="50">
        <v>212012</v>
      </c>
      <c r="S85" s="51">
        <v>105472</v>
      </c>
      <c r="T85" s="50">
        <v>232379</v>
      </c>
      <c r="U85" s="51">
        <v>114055</v>
      </c>
      <c r="V85" s="50">
        <v>232251</v>
      </c>
      <c r="W85" s="51">
        <v>114418</v>
      </c>
      <c r="X85" s="50">
        <v>194414</v>
      </c>
      <c r="Y85" s="51">
        <v>106058</v>
      </c>
      <c r="Z85" s="50">
        <v>235154</v>
      </c>
      <c r="AA85" s="51">
        <v>115245</v>
      </c>
      <c r="AB85" s="50">
        <v>296021</v>
      </c>
      <c r="AC85" s="51">
        <v>141150</v>
      </c>
      <c r="AD85" s="70">
        <v>229151</v>
      </c>
      <c r="AE85" s="70">
        <v>136948</v>
      </c>
      <c r="AF85" s="70">
        <v>311802</v>
      </c>
      <c r="AG85" s="70">
        <v>169645</v>
      </c>
      <c r="AH85" s="71">
        <v>255897</v>
      </c>
      <c r="AI85" s="71">
        <v>125966</v>
      </c>
      <c r="AJ85" s="70">
        <v>325250</v>
      </c>
      <c r="AK85" s="70">
        <v>167035</v>
      </c>
      <c r="AL85" s="71">
        <v>254141</v>
      </c>
      <c r="AM85" s="71">
        <v>142427</v>
      </c>
    </row>
    <row r="86" spans="1:39" ht="17.25">
      <c r="A86" s="12" t="s">
        <v>13</v>
      </c>
      <c r="B86" s="62">
        <v>1813</v>
      </c>
      <c r="C86" s="62">
        <v>1892</v>
      </c>
      <c r="D86" s="62">
        <v>408</v>
      </c>
      <c r="E86" s="62">
        <v>340</v>
      </c>
      <c r="F86" s="63" t="s">
        <v>70</v>
      </c>
      <c r="G86" s="63" t="s">
        <v>70</v>
      </c>
      <c r="H86" s="62">
        <v>240</v>
      </c>
      <c r="I86" s="62">
        <v>208</v>
      </c>
      <c r="J86" s="62">
        <v>1632</v>
      </c>
      <c r="K86" s="62">
        <v>1600</v>
      </c>
      <c r="L86" s="63" t="s">
        <v>70</v>
      </c>
      <c r="M86" s="63" t="s">
        <v>70</v>
      </c>
      <c r="N86" s="50">
        <v>204</v>
      </c>
      <c r="O86" s="50">
        <v>210</v>
      </c>
      <c r="P86" s="64" t="s">
        <v>91</v>
      </c>
      <c r="Q86" s="64" t="s">
        <v>91</v>
      </c>
      <c r="R86" s="64" t="s">
        <v>91</v>
      </c>
      <c r="S86" s="64" t="s">
        <v>91</v>
      </c>
      <c r="T86" s="64" t="s">
        <v>91</v>
      </c>
      <c r="U86" s="64" t="s">
        <v>91</v>
      </c>
      <c r="V86" s="64" t="s">
        <v>91</v>
      </c>
      <c r="W86" s="64" t="s">
        <v>91</v>
      </c>
      <c r="X86" s="64" t="s">
        <v>91</v>
      </c>
      <c r="Y86" s="64" t="s">
        <v>91</v>
      </c>
      <c r="Z86" s="64" t="s">
        <v>91</v>
      </c>
      <c r="AA86" s="64" t="s">
        <v>91</v>
      </c>
      <c r="AB86" s="65" t="s">
        <v>91</v>
      </c>
      <c r="AC86" s="65" t="s">
        <v>91</v>
      </c>
      <c r="AD86" s="65" t="s">
        <v>91</v>
      </c>
      <c r="AE86" s="65" t="s">
        <v>91</v>
      </c>
      <c r="AF86" s="65">
        <v>9819</v>
      </c>
      <c r="AG86" s="65">
        <v>1230</v>
      </c>
      <c r="AH86" s="66">
        <v>4575</v>
      </c>
      <c r="AI86" s="66">
        <v>512</v>
      </c>
      <c r="AJ86" s="64" t="s">
        <v>70</v>
      </c>
      <c r="AK86" s="64" t="s">
        <v>70</v>
      </c>
      <c r="AL86" s="64" t="s">
        <v>70</v>
      </c>
      <c r="AM86" s="64" t="s">
        <v>70</v>
      </c>
    </row>
    <row r="87" spans="1:39" ht="17.25">
      <c r="A87" s="12" t="s">
        <v>27</v>
      </c>
      <c r="B87" s="62">
        <v>8225</v>
      </c>
      <c r="C87" s="62">
        <v>14717</v>
      </c>
      <c r="D87" s="62">
        <v>17018</v>
      </c>
      <c r="E87" s="62">
        <v>11662</v>
      </c>
      <c r="F87" s="62">
        <v>6343</v>
      </c>
      <c r="G87" s="62">
        <v>8560</v>
      </c>
      <c r="H87" s="62">
        <v>4978</v>
      </c>
      <c r="I87" s="62">
        <v>3868</v>
      </c>
      <c r="J87" s="62">
        <v>409</v>
      </c>
      <c r="K87" s="62">
        <v>317</v>
      </c>
      <c r="L87" s="50">
        <v>1644</v>
      </c>
      <c r="M87" s="50">
        <v>1884</v>
      </c>
      <c r="N87" s="63" t="s">
        <v>70</v>
      </c>
      <c r="O87" s="63" t="s">
        <v>70</v>
      </c>
      <c r="P87" s="50">
        <v>37999</v>
      </c>
      <c r="Q87" s="51">
        <v>6015</v>
      </c>
      <c r="R87" s="50">
        <v>28027</v>
      </c>
      <c r="S87" s="51">
        <v>10010</v>
      </c>
      <c r="T87" s="50">
        <v>17172</v>
      </c>
      <c r="U87" s="51">
        <v>6879</v>
      </c>
      <c r="V87" s="50">
        <v>46714</v>
      </c>
      <c r="W87" s="51">
        <v>13613</v>
      </c>
      <c r="X87" s="50">
        <v>17527</v>
      </c>
      <c r="Y87" s="51">
        <v>6444</v>
      </c>
      <c r="Z87" s="50">
        <v>23926</v>
      </c>
      <c r="AA87" s="51">
        <v>9441</v>
      </c>
      <c r="AB87" s="50">
        <v>10738</v>
      </c>
      <c r="AC87" s="51">
        <v>5490</v>
      </c>
      <c r="AD87" s="70">
        <v>9966</v>
      </c>
      <c r="AE87" s="70">
        <v>4819</v>
      </c>
      <c r="AF87" s="70">
        <v>16729</v>
      </c>
      <c r="AG87" s="70">
        <v>9863</v>
      </c>
      <c r="AH87" s="71">
        <v>28401</v>
      </c>
      <c r="AI87" s="71">
        <v>13506</v>
      </c>
      <c r="AJ87" s="70">
        <v>39665</v>
      </c>
      <c r="AK87" s="70">
        <v>19130</v>
      </c>
      <c r="AL87" s="71">
        <v>32542</v>
      </c>
      <c r="AM87" s="71">
        <v>12400</v>
      </c>
    </row>
    <row r="88" spans="1:39" ht="17.25">
      <c r="A88" s="12" t="s">
        <v>47</v>
      </c>
      <c r="B88" s="62">
        <v>68081</v>
      </c>
      <c r="C88" s="62">
        <v>92559</v>
      </c>
      <c r="D88" s="62">
        <v>81489</v>
      </c>
      <c r="E88" s="62">
        <v>122902</v>
      </c>
      <c r="F88" s="62">
        <v>62841</v>
      </c>
      <c r="G88" s="62">
        <v>91555</v>
      </c>
      <c r="H88" s="62">
        <v>64438</v>
      </c>
      <c r="I88" s="62">
        <v>94844</v>
      </c>
      <c r="J88" s="62">
        <v>71469</v>
      </c>
      <c r="K88" s="62">
        <v>89683</v>
      </c>
      <c r="L88" s="50">
        <v>73282</v>
      </c>
      <c r="M88" s="50">
        <v>98825</v>
      </c>
      <c r="N88" s="50">
        <v>127208</v>
      </c>
      <c r="O88" s="50">
        <v>121984</v>
      </c>
      <c r="P88" s="50">
        <v>99234</v>
      </c>
      <c r="Q88" s="51">
        <v>78699</v>
      </c>
      <c r="R88" s="50">
        <v>143472</v>
      </c>
      <c r="S88" s="51">
        <v>96323</v>
      </c>
      <c r="T88" s="50">
        <v>79364</v>
      </c>
      <c r="U88" s="51">
        <v>62638</v>
      </c>
      <c r="V88" s="50">
        <v>145349</v>
      </c>
      <c r="W88" s="51">
        <v>92854</v>
      </c>
      <c r="X88" s="50">
        <v>148336</v>
      </c>
      <c r="Y88" s="51">
        <v>98659</v>
      </c>
      <c r="Z88" s="50">
        <v>49212</v>
      </c>
      <c r="AA88" s="51">
        <v>46149</v>
      </c>
      <c r="AB88" s="50">
        <v>63658</v>
      </c>
      <c r="AC88" s="51">
        <v>92139</v>
      </c>
      <c r="AD88" s="70">
        <v>39323</v>
      </c>
      <c r="AE88" s="70">
        <v>63781</v>
      </c>
      <c r="AF88" s="70">
        <v>53783</v>
      </c>
      <c r="AG88" s="70">
        <v>49677</v>
      </c>
      <c r="AH88" s="71">
        <v>53650</v>
      </c>
      <c r="AI88" s="71">
        <v>33717</v>
      </c>
      <c r="AJ88" s="70">
        <v>65881</v>
      </c>
      <c r="AK88" s="70">
        <v>42151</v>
      </c>
      <c r="AL88" s="71">
        <v>52362</v>
      </c>
      <c r="AM88" s="71">
        <v>35617</v>
      </c>
    </row>
    <row r="89" spans="1:39" ht="17.25">
      <c r="A89" s="12" t="s">
        <v>88</v>
      </c>
      <c r="B89" s="63" t="s">
        <v>70</v>
      </c>
      <c r="C89" s="63" t="s">
        <v>70</v>
      </c>
      <c r="D89" s="63" t="s">
        <v>70</v>
      </c>
      <c r="E89" s="63" t="s">
        <v>70</v>
      </c>
      <c r="F89" s="63" t="s">
        <v>70</v>
      </c>
      <c r="G89" s="63" t="s">
        <v>70</v>
      </c>
      <c r="H89" s="63" t="s">
        <v>70</v>
      </c>
      <c r="I89" s="63" t="s">
        <v>70</v>
      </c>
      <c r="J89" s="63" t="s">
        <v>70</v>
      </c>
      <c r="K89" s="63" t="s">
        <v>70</v>
      </c>
      <c r="L89" s="63" t="s">
        <v>70</v>
      </c>
      <c r="M89" s="63" t="s">
        <v>70</v>
      </c>
      <c r="N89" s="63" t="s">
        <v>70</v>
      </c>
      <c r="O89" s="63" t="s">
        <v>70</v>
      </c>
      <c r="P89" s="63" t="s">
        <v>70</v>
      </c>
      <c r="Q89" s="64" t="s">
        <v>70</v>
      </c>
      <c r="R89" s="63" t="s">
        <v>70</v>
      </c>
      <c r="S89" s="64" t="s">
        <v>70</v>
      </c>
      <c r="T89" s="63" t="s">
        <v>70</v>
      </c>
      <c r="U89" s="64" t="s">
        <v>70</v>
      </c>
      <c r="V89" s="63" t="s">
        <v>70</v>
      </c>
      <c r="W89" s="64" t="s">
        <v>70</v>
      </c>
      <c r="X89" s="63" t="s">
        <v>70</v>
      </c>
      <c r="Y89" s="64" t="s">
        <v>70</v>
      </c>
      <c r="Z89" s="63">
        <v>57564</v>
      </c>
      <c r="AA89" s="64">
        <v>44080</v>
      </c>
      <c r="AB89" s="50">
        <v>60779</v>
      </c>
      <c r="AC89" s="51">
        <v>32022</v>
      </c>
      <c r="AD89" s="70">
        <v>105188</v>
      </c>
      <c r="AE89" s="70">
        <v>62840</v>
      </c>
      <c r="AF89" s="70">
        <v>55144</v>
      </c>
      <c r="AG89" s="70">
        <v>47279</v>
      </c>
      <c r="AH89" s="71">
        <v>77762</v>
      </c>
      <c r="AI89" s="71">
        <v>51420</v>
      </c>
      <c r="AJ89" s="70">
        <v>75233</v>
      </c>
      <c r="AK89" s="70">
        <v>62492</v>
      </c>
      <c r="AL89" s="71">
        <v>64036</v>
      </c>
      <c r="AM89" s="71">
        <v>55264</v>
      </c>
    </row>
    <row r="90" spans="1:39" ht="17.25">
      <c r="A90" s="12" t="s">
        <v>48</v>
      </c>
      <c r="B90" s="63" t="s">
        <v>70</v>
      </c>
      <c r="C90" s="63" t="s">
        <v>70</v>
      </c>
      <c r="D90" s="63" t="s">
        <v>70</v>
      </c>
      <c r="E90" s="63" t="s">
        <v>70</v>
      </c>
      <c r="F90" s="63" t="s">
        <v>70</v>
      </c>
      <c r="G90" s="63" t="s">
        <v>70</v>
      </c>
      <c r="H90" s="63" t="s">
        <v>70</v>
      </c>
      <c r="I90" s="63" t="s">
        <v>70</v>
      </c>
      <c r="J90" s="63" t="s">
        <v>70</v>
      </c>
      <c r="K90" s="63" t="s">
        <v>70</v>
      </c>
      <c r="L90" s="63" t="s">
        <v>70</v>
      </c>
      <c r="M90" s="63" t="s">
        <v>70</v>
      </c>
      <c r="N90" s="63" t="s">
        <v>70</v>
      </c>
      <c r="O90" s="63" t="s">
        <v>70</v>
      </c>
      <c r="P90" s="64" t="s">
        <v>91</v>
      </c>
      <c r="Q90" s="64" t="s">
        <v>91</v>
      </c>
      <c r="R90" s="64" t="s">
        <v>91</v>
      </c>
      <c r="S90" s="64" t="s">
        <v>91</v>
      </c>
      <c r="T90" s="64" t="s">
        <v>91</v>
      </c>
      <c r="U90" s="64" t="s">
        <v>91</v>
      </c>
      <c r="V90" s="64" t="s">
        <v>91</v>
      </c>
      <c r="W90" s="64" t="s">
        <v>91</v>
      </c>
      <c r="X90" s="64" t="s">
        <v>91</v>
      </c>
      <c r="Y90" s="64" t="s">
        <v>91</v>
      </c>
      <c r="Z90" s="64" t="s">
        <v>91</v>
      </c>
      <c r="AA90" s="64" t="s">
        <v>91</v>
      </c>
      <c r="AB90" s="65" t="s">
        <v>91</v>
      </c>
      <c r="AC90" s="65" t="s">
        <v>91</v>
      </c>
      <c r="AD90" s="65" t="s">
        <v>91</v>
      </c>
      <c r="AE90" s="65" t="s">
        <v>91</v>
      </c>
      <c r="AF90" s="65" t="s">
        <v>70</v>
      </c>
      <c r="AG90" s="65" t="s">
        <v>70</v>
      </c>
      <c r="AH90" s="65" t="s">
        <v>70</v>
      </c>
      <c r="AI90" s="65" t="s">
        <v>70</v>
      </c>
      <c r="AJ90" s="64" t="s">
        <v>70</v>
      </c>
      <c r="AK90" s="64" t="s">
        <v>70</v>
      </c>
      <c r="AL90" s="64" t="s">
        <v>70</v>
      </c>
      <c r="AM90" s="64" t="s">
        <v>70</v>
      </c>
    </row>
    <row r="91" spans="1:39" ht="17.25">
      <c r="A91" s="12" t="s">
        <v>73</v>
      </c>
      <c r="B91" s="63" t="s">
        <v>70</v>
      </c>
      <c r="C91" s="63" t="s">
        <v>70</v>
      </c>
      <c r="D91" s="63" t="s">
        <v>70</v>
      </c>
      <c r="E91" s="63" t="s">
        <v>70</v>
      </c>
      <c r="F91" s="63" t="s">
        <v>70</v>
      </c>
      <c r="G91" s="63" t="s">
        <v>70</v>
      </c>
      <c r="H91" s="62">
        <v>201</v>
      </c>
      <c r="I91" s="62">
        <v>432</v>
      </c>
      <c r="J91" s="62">
        <v>200</v>
      </c>
      <c r="K91" s="62">
        <v>576</v>
      </c>
      <c r="L91" s="63" t="s">
        <v>70</v>
      </c>
      <c r="M91" s="63" t="s">
        <v>70</v>
      </c>
      <c r="N91" s="63" t="s">
        <v>70</v>
      </c>
      <c r="O91" s="63" t="s">
        <v>70</v>
      </c>
      <c r="P91" s="64" t="s">
        <v>91</v>
      </c>
      <c r="Q91" s="64" t="s">
        <v>91</v>
      </c>
      <c r="R91" s="50">
        <v>27</v>
      </c>
      <c r="S91" s="51">
        <v>213</v>
      </c>
      <c r="T91" s="64" t="s">
        <v>91</v>
      </c>
      <c r="U91" s="64" t="s">
        <v>91</v>
      </c>
      <c r="V91" s="64" t="s">
        <v>91</v>
      </c>
      <c r="W91" s="64" t="s">
        <v>91</v>
      </c>
      <c r="X91" s="64" t="s">
        <v>91</v>
      </c>
      <c r="Y91" s="64" t="s">
        <v>91</v>
      </c>
      <c r="Z91" s="64">
        <v>90</v>
      </c>
      <c r="AA91" s="64">
        <v>248</v>
      </c>
      <c r="AB91" s="64">
        <v>12572</v>
      </c>
      <c r="AC91" s="64">
        <v>17983</v>
      </c>
      <c r="AD91" s="70">
        <v>3143</v>
      </c>
      <c r="AE91" s="70">
        <v>8263</v>
      </c>
      <c r="AF91" s="70">
        <v>504</v>
      </c>
      <c r="AG91" s="70">
        <v>1664</v>
      </c>
      <c r="AH91" s="71">
        <v>13521</v>
      </c>
      <c r="AI91" s="71">
        <v>8070</v>
      </c>
      <c r="AJ91" s="70">
        <v>1111</v>
      </c>
      <c r="AK91" s="70">
        <v>6274</v>
      </c>
      <c r="AL91" s="71">
        <v>109</v>
      </c>
      <c r="AM91" s="71">
        <v>288</v>
      </c>
    </row>
    <row r="92" spans="1:39" ht="17.25">
      <c r="A92" s="12" t="s">
        <v>49</v>
      </c>
      <c r="B92" s="62">
        <v>817678</v>
      </c>
      <c r="C92" s="62">
        <v>792811</v>
      </c>
      <c r="D92" s="62">
        <v>996583</v>
      </c>
      <c r="E92" s="62">
        <v>1143866</v>
      </c>
      <c r="F92" s="62">
        <v>1188199</v>
      </c>
      <c r="G92" s="62">
        <v>1267022</v>
      </c>
      <c r="H92" s="62">
        <v>1589898</v>
      </c>
      <c r="I92" s="62">
        <v>1467915</v>
      </c>
      <c r="J92" s="62">
        <v>1488011</v>
      </c>
      <c r="K92" s="62">
        <v>1273520</v>
      </c>
      <c r="L92" s="50">
        <v>1704213</v>
      </c>
      <c r="M92" s="50">
        <v>1367590</v>
      </c>
      <c r="N92" s="50">
        <v>1976158</v>
      </c>
      <c r="O92" s="50">
        <v>1714721</v>
      </c>
      <c r="P92" s="50">
        <v>1668469</v>
      </c>
      <c r="Q92" s="51">
        <v>1761070</v>
      </c>
      <c r="R92" s="50">
        <v>1865846</v>
      </c>
      <c r="S92" s="51">
        <v>1946594</v>
      </c>
      <c r="T92" s="50">
        <v>2349440</v>
      </c>
      <c r="U92" s="51">
        <v>2283154</v>
      </c>
      <c r="V92" s="50">
        <v>2814572</v>
      </c>
      <c r="W92" s="51">
        <v>2539501</v>
      </c>
      <c r="X92" s="50">
        <v>2458787</v>
      </c>
      <c r="Y92" s="51">
        <v>2163524</v>
      </c>
      <c r="Z92" s="50">
        <v>2908614</v>
      </c>
      <c r="AA92" s="51">
        <v>2482642</v>
      </c>
      <c r="AB92" s="50">
        <v>3418298</v>
      </c>
      <c r="AC92" s="51">
        <v>2598230</v>
      </c>
      <c r="AD92" s="70">
        <v>4149061</v>
      </c>
      <c r="AE92" s="70">
        <v>3069194</v>
      </c>
      <c r="AF92" s="70">
        <v>4288008</v>
      </c>
      <c r="AG92" s="70">
        <v>3213573</v>
      </c>
      <c r="AH92" s="71">
        <v>4835689</v>
      </c>
      <c r="AI92" s="71">
        <v>3845061</v>
      </c>
      <c r="AJ92" s="70">
        <v>5940137</v>
      </c>
      <c r="AK92" s="70">
        <v>4466500</v>
      </c>
      <c r="AL92" s="71">
        <v>6311872</v>
      </c>
      <c r="AM92" s="71">
        <v>4747486</v>
      </c>
    </row>
    <row r="93" spans="1:39" ht="17.25">
      <c r="A93" s="12" t="s">
        <v>50</v>
      </c>
      <c r="B93" s="62">
        <f>34656*1.03</f>
        <v>35695.68</v>
      </c>
      <c r="C93" s="62">
        <v>27697</v>
      </c>
      <c r="D93" s="62">
        <f>16470*1.03</f>
        <v>16964.100000000002</v>
      </c>
      <c r="E93" s="62">
        <v>29773</v>
      </c>
      <c r="F93" s="62">
        <v>33761</v>
      </c>
      <c r="G93" s="62">
        <v>42364</v>
      </c>
      <c r="H93" s="62">
        <f>14974*1.03</f>
        <v>15423.220000000001</v>
      </c>
      <c r="I93" s="62">
        <v>47336</v>
      </c>
      <c r="J93" s="62">
        <f>17588*1.03</f>
        <v>18115.64</v>
      </c>
      <c r="K93" s="62">
        <v>22138</v>
      </c>
      <c r="L93" s="50">
        <f>8305*1.03</f>
        <v>8554.15</v>
      </c>
      <c r="M93" s="50">
        <v>4686</v>
      </c>
      <c r="N93" s="50">
        <f>122165*1.03</f>
        <v>125829.95</v>
      </c>
      <c r="O93" s="50">
        <v>79720</v>
      </c>
      <c r="P93" s="50">
        <v>126577</v>
      </c>
      <c r="Q93" s="51">
        <v>107580</v>
      </c>
      <c r="R93" s="50">
        <v>92603</v>
      </c>
      <c r="S93" s="51">
        <v>56921</v>
      </c>
      <c r="T93" s="50">
        <v>94875</v>
      </c>
      <c r="U93" s="51">
        <v>52990</v>
      </c>
      <c r="V93" s="50">
        <v>80996</v>
      </c>
      <c r="W93" s="51">
        <v>68385</v>
      </c>
      <c r="X93" s="50">
        <v>163301</v>
      </c>
      <c r="Y93" s="51">
        <v>92044</v>
      </c>
      <c r="Z93" s="50">
        <v>740518</v>
      </c>
      <c r="AA93" s="51">
        <v>186926</v>
      </c>
      <c r="AB93" s="50">
        <v>492437</v>
      </c>
      <c r="AC93" s="51">
        <v>150367</v>
      </c>
      <c r="AD93" s="70">
        <v>139591</v>
      </c>
      <c r="AE93" s="70">
        <v>79615</v>
      </c>
      <c r="AF93" s="70">
        <v>152858</v>
      </c>
      <c r="AG93" s="70">
        <v>89363</v>
      </c>
      <c r="AH93" s="71">
        <v>400381</v>
      </c>
      <c r="AI93" s="71">
        <v>324255</v>
      </c>
      <c r="AJ93" s="70">
        <v>308213</v>
      </c>
      <c r="AK93" s="70">
        <v>293364</v>
      </c>
      <c r="AL93" s="71">
        <v>161107</v>
      </c>
      <c r="AM93" s="71">
        <v>95883</v>
      </c>
    </row>
    <row r="94" spans="1:39" ht="17.25">
      <c r="A94" s="12" t="s">
        <v>74</v>
      </c>
      <c r="B94" s="62">
        <v>2358547</v>
      </c>
      <c r="C94" s="62">
        <v>1342247</v>
      </c>
      <c r="D94" s="62">
        <v>2683230</v>
      </c>
      <c r="E94" s="62">
        <v>1527553</v>
      </c>
      <c r="F94" s="62">
        <v>2913064</v>
      </c>
      <c r="G94" s="62">
        <v>1706763</v>
      </c>
      <c r="H94" s="62">
        <v>2661299</v>
      </c>
      <c r="I94" s="62">
        <v>1773901</v>
      </c>
      <c r="J94" s="62">
        <v>2559281</v>
      </c>
      <c r="K94" s="62">
        <v>1790022</v>
      </c>
      <c r="L94" s="50">
        <v>2188978</v>
      </c>
      <c r="M94" s="50">
        <v>1510834</v>
      </c>
      <c r="N94" s="50">
        <v>2198002</v>
      </c>
      <c r="O94" s="50">
        <v>1434597</v>
      </c>
      <c r="P94" s="50">
        <v>2548443</v>
      </c>
      <c r="Q94" s="51">
        <v>1686896</v>
      </c>
      <c r="R94" s="50">
        <v>2561225</v>
      </c>
      <c r="S94" s="51">
        <v>1757787</v>
      </c>
      <c r="T94" s="50">
        <v>2616857</v>
      </c>
      <c r="U94" s="51">
        <v>1722810</v>
      </c>
      <c r="V94" s="50">
        <v>2302684</v>
      </c>
      <c r="W94" s="51">
        <v>1344896</v>
      </c>
      <c r="X94" s="50">
        <v>2382900</v>
      </c>
      <c r="Y94" s="51">
        <v>1402546</v>
      </c>
      <c r="Z94" s="50">
        <v>2533929</v>
      </c>
      <c r="AA94" s="51">
        <v>1406226</v>
      </c>
      <c r="AB94" s="50">
        <v>2524326</v>
      </c>
      <c r="AC94" s="51">
        <v>1311909</v>
      </c>
      <c r="AD94" s="70">
        <v>2416279</v>
      </c>
      <c r="AE94" s="70">
        <v>1308576</v>
      </c>
      <c r="AF94" s="70">
        <v>2356432</v>
      </c>
      <c r="AG94" s="70">
        <v>1352820</v>
      </c>
      <c r="AH94" s="71">
        <v>2327166</v>
      </c>
      <c r="AI94" s="71">
        <v>1441607</v>
      </c>
      <c r="AJ94" s="70">
        <v>2544736</v>
      </c>
      <c r="AK94" s="70">
        <v>1501620</v>
      </c>
      <c r="AL94" s="71">
        <v>2696980</v>
      </c>
      <c r="AM94" s="71">
        <v>1503560</v>
      </c>
    </row>
    <row r="95" spans="1:39" ht="17.25">
      <c r="A95" s="13" t="s">
        <v>61</v>
      </c>
      <c r="B95" s="68">
        <f aca="true" t="shared" si="13" ref="B95:O95">SUM(B81:B94)</f>
        <v>4439054.68</v>
      </c>
      <c r="C95" s="68">
        <f t="shared" si="13"/>
        <v>2926003</v>
      </c>
      <c r="D95" s="68">
        <f t="shared" si="13"/>
        <v>4948089.1</v>
      </c>
      <c r="E95" s="68">
        <f t="shared" si="13"/>
        <v>3557724</v>
      </c>
      <c r="F95" s="68">
        <f t="shared" si="13"/>
        <v>5665640</v>
      </c>
      <c r="G95" s="68">
        <f t="shared" si="13"/>
        <v>4108668</v>
      </c>
      <c r="H95" s="68">
        <f t="shared" si="13"/>
        <v>5854460.220000001</v>
      </c>
      <c r="I95" s="68">
        <f t="shared" si="13"/>
        <v>4416017</v>
      </c>
      <c r="J95" s="68">
        <f t="shared" si="13"/>
        <v>5751716.640000001</v>
      </c>
      <c r="K95" s="68">
        <f t="shared" si="13"/>
        <v>4275908</v>
      </c>
      <c r="L95" s="58">
        <f t="shared" si="13"/>
        <v>5553833.15</v>
      </c>
      <c r="M95" s="58">
        <f t="shared" si="13"/>
        <v>4021673</v>
      </c>
      <c r="N95" s="58">
        <f t="shared" si="13"/>
        <v>5725295.95</v>
      </c>
      <c r="O95" s="58">
        <f t="shared" si="13"/>
        <v>4181658</v>
      </c>
      <c r="P95" s="58">
        <f>SUM(P81:P94)</f>
        <v>5566433</v>
      </c>
      <c r="Q95" s="59">
        <f>SUM(Q81:Q94)</f>
        <v>4421134</v>
      </c>
      <c r="R95" s="58">
        <f>SUM(R81:R94)</f>
        <v>5824971</v>
      </c>
      <c r="S95" s="59">
        <f>SUM(S81:S94)</f>
        <v>4715810</v>
      </c>
      <c r="T95" s="58">
        <f aca="true" t="shared" si="14" ref="T95:Y95">SUM(T81:T94)</f>
        <v>6244886</v>
      </c>
      <c r="U95" s="59">
        <f t="shared" si="14"/>
        <v>4857122</v>
      </c>
      <c r="V95" s="58">
        <f t="shared" si="14"/>
        <v>6079497</v>
      </c>
      <c r="W95" s="59">
        <f t="shared" si="14"/>
        <v>4506488</v>
      </c>
      <c r="X95" s="58">
        <f t="shared" si="14"/>
        <v>5944563</v>
      </c>
      <c r="Y95" s="59">
        <f t="shared" si="14"/>
        <v>4238003</v>
      </c>
      <c r="Z95" s="58">
        <f aca="true" t="shared" si="15" ref="Z95:AI95">SUM(Z81:Z94)</f>
        <v>6979471</v>
      </c>
      <c r="AA95" s="59">
        <f t="shared" si="15"/>
        <v>4577809</v>
      </c>
      <c r="AB95" s="58">
        <f t="shared" si="15"/>
        <v>7270089</v>
      </c>
      <c r="AC95" s="59">
        <f t="shared" si="15"/>
        <v>4622274</v>
      </c>
      <c r="AD95" s="72">
        <f t="shared" si="15"/>
        <v>7531136</v>
      </c>
      <c r="AE95" s="72">
        <f t="shared" si="15"/>
        <v>5050973</v>
      </c>
      <c r="AF95" s="72">
        <f t="shared" si="15"/>
        <v>7674101</v>
      </c>
      <c r="AG95" s="72">
        <f t="shared" si="15"/>
        <v>5258874</v>
      </c>
      <c r="AH95" s="73">
        <f t="shared" si="15"/>
        <v>8551212</v>
      </c>
      <c r="AI95" s="73">
        <f t="shared" si="15"/>
        <v>6263265</v>
      </c>
      <c r="AJ95" s="72">
        <v>9916553</v>
      </c>
      <c r="AK95" s="72">
        <v>7027489</v>
      </c>
      <c r="AL95" s="73">
        <v>10165473</v>
      </c>
      <c r="AM95" s="73">
        <v>7080354</v>
      </c>
    </row>
    <row r="96" spans="1:39" ht="17.25">
      <c r="A96" s="5" t="s">
        <v>55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50"/>
      <c r="M96" s="50"/>
      <c r="N96" s="50"/>
      <c r="O96" s="50"/>
      <c r="P96" s="50"/>
      <c r="Q96" s="51"/>
      <c r="R96" s="50"/>
      <c r="S96" s="51"/>
      <c r="T96" s="50"/>
      <c r="U96" s="51"/>
      <c r="V96" s="50"/>
      <c r="W96" s="51"/>
      <c r="X96" s="50"/>
      <c r="Y96" s="51"/>
      <c r="Z96" s="50"/>
      <c r="AA96" s="51"/>
      <c r="AB96" s="50"/>
      <c r="AC96" s="51"/>
      <c r="AD96" s="50"/>
      <c r="AE96" s="51"/>
      <c r="AF96" s="50"/>
      <c r="AG96" s="51"/>
      <c r="AH96" s="56"/>
      <c r="AI96" s="55"/>
      <c r="AJ96" s="50"/>
      <c r="AK96" s="51"/>
      <c r="AL96" s="56"/>
      <c r="AM96" s="55"/>
    </row>
    <row r="97" spans="1:39" ht="17.25">
      <c r="A97" s="32" t="s">
        <v>107</v>
      </c>
      <c r="B97" s="62">
        <v>184</v>
      </c>
      <c r="C97" s="62">
        <v>297</v>
      </c>
      <c r="D97" s="62">
        <v>1418</v>
      </c>
      <c r="E97" s="62">
        <v>1992</v>
      </c>
      <c r="F97" s="63" t="s">
        <v>70</v>
      </c>
      <c r="G97" s="63" t="s">
        <v>70</v>
      </c>
      <c r="H97" s="63" t="s">
        <v>70</v>
      </c>
      <c r="I97" s="63" t="s">
        <v>70</v>
      </c>
      <c r="J97" s="63" t="s">
        <v>70</v>
      </c>
      <c r="K97" s="63" t="s">
        <v>70</v>
      </c>
      <c r="L97" s="63" t="s">
        <v>70</v>
      </c>
      <c r="M97" s="63" t="s">
        <v>70</v>
      </c>
      <c r="N97" s="63" t="s">
        <v>70</v>
      </c>
      <c r="O97" s="63" t="s">
        <v>70</v>
      </c>
      <c r="P97" s="63" t="s">
        <v>70</v>
      </c>
      <c r="Q97" s="63" t="s">
        <v>70</v>
      </c>
      <c r="R97" s="63" t="s">
        <v>70</v>
      </c>
      <c r="S97" s="63" t="s">
        <v>70</v>
      </c>
      <c r="T97" s="63" t="s">
        <v>70</v>
      </c>
      <c r="U97" s="63" t="s">
        <v>70</v>
      </c>
      <c r="V97" s="63" t="s">
        <v>70</v>
      </c>
      <c r="W97" s="63" t="s">
        <v>70</v>
      </c>
      <c r="X97" s="63" t="s">
        <v>70</v>
      </c>
      <c r="Y97" s="63" t="s">
        <v>70</v>
      </c>
      <c r="Z97" s="63" t="s">
        <v>70</v>
      </c>
      <c r="AA97" s="63" t="s">
        <v>70</v>
      </c>
      <c r="AB97" s="63" t="s">
        <v>70</v>
      </c>
      <c r="AC97" s="63" t="s">
        <v>70</v>
      </c>
      <c r="AD97" s="63" t="s">
        <v>70</v>
      </c>
      <c r="AE97" s="63" t="s">
        <v>70</v>
      </c>
      <c r="AF97" s="63" t="s">
        <v>70</v>
      </c>
      <c r="AG97" s="63" t="s">
        <v>70</v>
      </c>
      <c r="AH97" s="63" t="s">
        <v>70</v>
      </c>
      <c r="AI97" s="63" t="s">
        <v>70</v>
      </c>
      <c r="AJ97" s="64" t="s">
        <v>70</v>
      </c>
      <c r="AK97" s="64" t="s">
        <v>70</v>
      </c>
      <c r="AL97" s="64" t="s">
        <v>70</v>
      </c>
      <c r="AM97" s="64" t="s">
        <v>70</v>
      </c>
    </row>
    <row r="98" spans="1:39" ht="17.25">
      <c r="A98" s="32" t="s">
        <v>98</v>
      </c>
      <c r="B98" s="63" t="s">
        <v>70</v>
      </c>
      <c r="C98" s="63" t="s">
        <v>70</v>
      </c>
      <c r="D98" s="63" t="s">
        <v>70</v>
      </c>
      <c r="E98" s="63" t="s">
        <v>70</v>
      </c>
      <c r="F98" s="63" t="s">
        <v>70</v>
      </c>
      <c r="G98" s="63" t="s">
        <v>70</v>
      </c>
      <c r="H98" s="63" t="s">
        <v>70</v>
      </c>
      <c r="I98" s="63" t="s">
        <v>70</v>
      </c>
      <c r="J98" s="63" t="s">
        <v>70</v>
      </c>
      <c r="K98" s="63" t="s">
        <v>70</v>
      </c>
      <c r="L98" s="63" t="s">
        <v>70</v>
      </c>
      <c r="M98" s="63" t="s">
        <v>70</v>
      </c>
      <c r="N98" s="63" t="s">
        <v>70</v>
      </c>
      <c r="O98" s="63" t="s">
        <v>70</v>
      </c>
      <c r="P98" s="50">
        <v>31287</v>
      </c>
      <c r="Q98" s="51">
        <v>12712</v>
      </c>
      <c r="R98" s="50">
        <v>144465</v>
      </c>
      <c r="S98" s="51">
        <v>40496</v>
      </c>
      <c r="T98" s="50">
        <v>24966</v>
      </c>
      <c r="U98" s="51">
        <v>13634</v>
      </c>
      <c r="V98" s="50">
        <v>20106</v>
      </c>
      <c r="W98" s="51">
        <v>6253</v>
      </c>
      <c r="X98" s="50">
        <v>61431</v>
      </c>
      <c r="Y98" s="51">
        <v>18849</v>
      </c>
      <c r="Z98" s="64">
        <v>110285</v>
      </c>
      <c r="AA98" s="64">
        <v>28086</v>
      </c>
      <c r="AB98" s="64">
        <v>49917</v>
      </c>
      <c r="AC98" s="64">
        <v>20462</v>
      </c>
      <c r="AD98" s="70">
        <v>138879</v>
      </c>
      <c r="AE98" s="70">
        <v>38685</v>
      </c>
      <c r="AF98" s="70">
        <v>328445</v>
      </c>
      <c r="AG98" s="70">
        <v>84518</v>
      </c>
      <c r="AH98" s="71">
        <v>236468</v>
      </c>
      <c r="AI98" s="71">
        <v>68915</v>
      </c>
      <c r="AJ98" s="70">
        <v>310373</v>
      </c>
      <c r="AK98" s="70">
        <v>84229</v>
      </c>
      <c r="AL98" s="71">
        <v>427074</v>
      </c>
      <c r="AM98" s="71">
        <v>108200</v>
      </c>
    </row>
    <row r="99" spans="1:39" ht="17.25">
      <c r="A99" s="47" t="s">
        <v>92</v>
      </c>
      <c r="B99" s="63">
        <v>2166</v>
      </c>
      <c r="C99" s="63">
        <v>2550</v>
      </c>
      <c r="D99" s="63">
        <v>2280</v>
      </c>
      <c r="E99" s="63">
        <v>1835</v>
      </c>
      <c r="F99" s="63">
        <v>4324</v>
      </c>
      <c r="G99" s="63">
        <v>4490</v>
      </c>
      <c r="H99" s="63">
        <v>1280471</v>
      </c>
      <c r="I99" s="63">
        <v>141650</v>
      </c>
      <c r="J99" s="63">
        <v>21669</v>
      </c>
      <c r="K99" s="63">
        <v>4145</v>
      </c>
      <c r="L99" s="50">
        <v>31921</v>
      </c>
      <c r="M99" s="50">
        <v>7583</v>
      </c>
      <c r="N99" s="50">
        <v>133121</v>
      </c>
      <c r="O99" s="50">
        <v>38366</v>
      </c>
      <c r="P99" s="50">
        <v>37840</v>
      </c>
      <c r="Q99" s="51">
        <v>21049</v>
      </c>
      <c r="R99" s="50">
        <v>13185</v>
      </c>
      <c r="S99" s="51">
        <v>10716</v>
      </c>
      <c r="T99" s="50">
        <v>26354</v>
      </c>
      <c r="U99" s="51">
        <v>16318</v>
      </c>
      <c r="V99" s="50">
        <v>17461</v>
      </c>
      <c r="W99" s="51">
        <v>14803</v>
      </c>
      <c r="X99" s="50">
        <v>58742</v>
      </c>
      <c r="Y99" s="51">
        <v>25559</v>
      </c>
      <c r="Z99" s="50">
        <v>121474</v>
      </c>
      <c r="AA99" s="51">
        <v>37521</v>
      </c>
      <c r="AB99" s="50">
        <v>91906</v>
      </c>
      <c r="AC99" s="51">
        <v>26654</v>
      </c>
      <c r="AD99" s="70">
        <v>158454</v>
      </c>
      <c r="AE99" s="70">
        <v>34501</v>
      </c>
      <c r="AF99" s="70">
        <v>50606</v>
      </c>
      <c r="AG99" s="70">
        <v>26522</v>
      </c>
      <c r="AH99" s="71">
        <v>129751</v>
      </c>
      <c r="AI99" s="71">
        <v>27768</v>
      </c>
      <c r="AJ99" s="70">
        <v>124319</v>
      </c>
      <c r="AK99" s="70">
        <v>32721</v>
      </c>
      <c r="AL99" s="71">
        <v>37239</v>
      </c>
      <c r="AM99" s="71">
        <v>23843</v>
      </c>
    </row>
    <row r="100" spans="1:39" ht="17.25">
      <c r="A100" s="14" t="s">
        <v>52</v>
      </c>
      <c r="B100" s="74">
        <f>SUM(B97:B99)</f>
        <v>2350</v>
      </c>
      <c r="C100" s="74">
        <f aca="true" t="shared" si="16" ref="C100:AA100">SUM(C97:C99)</f>
        <v>2847</v>
      </c>
      <c r="D100" s="74">
        <f t="shared" si="16"/>
        <v>3698</v>
      </c>
      <c r="E100" s="74">
        <f t="shared" si="16"/>
        <v>3827</v>
      </c>
      <c r="F100" s="74">
        <f t="shared" si="16"/>
        <v>4324</v>
      </c>
      <c r="G100" s="74">
        <f t="shared" si="16"/>
        <v>4490</v>
      </c>
      <c r="H100" s="74">
        <f t="shared" si="16"/>
        <v>1280471</v>
      </c>
      <c r="I100" s="74">
        <f t="shared" si="16"/>
        <v>141650</v>
      </c>
      <c r="J100" s="74">
        <f t="shared" si="16"/>
        <v>21669</v>
      </c>
      <c r="K100" s="74">
        <f t="shared" si="16"/>
        <v>4145</v>
      </c>
      <c r="L100" s="59">
        <f t="shared" si="16"/>
        <v>31921</v>
      </c>
      <c r="M100" s="59">
        <f t="shared" si="16"/>
        <v>7583</v>
      </c>
      <c r="N100" s="59">
        <f t="shared" si="16"/>
        <v>133121</v>
      </c>
      <c r="O100" s="59">
        <f t="shared" si="16"/>
        <v>38366</v>
      </c>
      <c r="P100" s="59">
        <f t="shared" si="16"/>
        <v>69127</v>
      </c>
      <c r="Q100" s="59">
        <f t="shared" si="16"/>
        <v>33761</v>
      </c>
      <c r="R100" s="59">
        <f t="shared" si="16"/>
        <v>157650</v>
      </c>
      <c r="S100" s="59">
        <f t="shared" si="16"/>
        <v>51212</v>
      </c>
      <c r="T100" s="59">
        <f t="shared" si="16"/>
        <v>51320</v>
      </c>
      <c r="U100" s="59">
        <f t="shared" si="16"/>
        <v>29952</v>
      </c>
      <c r="V100" s="59">
        <f t="shared" si="16"/>
        <v>37567</v>
      </c>
      <c r="W100" s="59">
        <f t="shared" si="16"/>
        <v>21056</v>
      </c>
      <c r="X100" s="59">
        <f t="shared" si="16"/>
        <v>120173</v>
      </c>
      <c r="Y100" s="59">
        <f t="shared" si="16"/>
        <v>44408</v>
      </c>
      <c r="Z100" s="59">
        <f t="shared" si="16"/>
        <v>231759</v>
      </c>
      <c r="AA100" s="59">
        <f t="shared" si="16"/>
        <v>65607</v>
      </c>
      <c r="AB100" s="59">
        <f aca="true" t="shared" si="17" ref="AB100:AI100">SUM(AB97:AB99)</f>
        <v>141823</v>
      </c>
      <c r="AC100" s="59">
        <f t="shared" si="17"/>
        <v>47116</v>
      </c>
      <c r="AD100" s="72">
        <f t="shared" si="17"/>
        <v>297333</v>
      </c>
      <c r="AE100" s="72">
        <f t="shared" si="17"/>
        <v>73186</v>
      </c>
      <c r="AF100" s="72">
        <f t="shared" si="17"/>
        <v>379051</v>
      </c>
      <c r="AG100" s="72">
        <f t="shared" si="17"/>
        <v>111040</v>
      </c>
      <c r="AH100" s="73">
        <f t="shared" si="17"/>
        <v>366219</v>
      </c>
      <c r="AI100" s="73">
        <f t="shared" si="17"/>
        <v>96683</v>
      </c>
      <c r="AJ100" s="72">
        <v>434692</v>
      </c>
      <c r="AK100" s="72">
        <v>116950</v>
      </c>
      <c r="AL100" s="73">
        <v>464313</v>
      </c>
      <c r="AM100" s="73">
        <v>132043</v>
      </c>
    </row>
    <row r="101" spans="1:39" ht="30" customHeight="1">
      <c r="A101" s="10" t="s">
        <v>51</v>
      </c>
      <c r="B101" s="58">
        <f>B95+B79+B73+B68+B54+B49+B38+B100</f>
        <v>8907525.899999999</v>
      </c>
      <c r="C101" s="58">
        <f aca="true" t="shared" si="18" ref="C101:AA101">C95+C79+C73+C68+C54+C49+C38+C100</f>
        <v>10482399</v>
      </c>
      <c r="D101" s="58">
        <f t="shared" si="18"/>
        <v>9736115.07</v>
      </c>
      <c r="E101" s="58">
        <f t="shared" si="18"/>
        <v>10386673</v>
      </c>
      <c r="F101" s="58">
        <f t="shared" si="18"/>
        <v>11532594</v>
      </c>
      <c r="G101" s="58">
        <f t="shared" si="18"/>
        <v>12808971</v>
      </c>
      <c r="H101" s="58">
        <f t="shared" si="18"/>
        <v>10548629.22</v>
      </c>
      <c r="I101" s="58">
        <f t="shared" si="18"/>
        <v>11027947</v>
      </c>
      <c r="J101" s="58">
        <f t="shared" si="18"/>
        <v>13081151.06</v>
      </c>
      <c r="K101" s="58">
        <f t="shared" si="18"/>
        <v>9772967</v>
      </c>
      <c r="L101" s="58">
        <f t="shared" si="18"/>
        <v>9088846.66</v>
      </c>
      <c r="M101" s="58">
        <f t="shared" si="18"/>
        <v>7492469</v>
      </c>
      <c r="N101" s="58">
        <f t="shared" si="18"/>
        <v>9314105.14</v>
      </c>
      <c r="O101" s="58">
        <f t="shared" si="18"/>
        <v>8350731</v>
      </c>
      <c r="P101" s="58">
        <f t="shared" si="18"/>
        <v>11934702</v>
      </c>
      <c r="Q101" s="59">
        <f t="shared" si="18"/>
        <v>7322448</v>
      </c>
      <c r="R101" s="58">
        <f t="shared" si="18"/>
        <v>13346696</v>
      </c>
      <c r="S101" s="59">
        <f t="shared" si="18"/>
        <v>7336896</v>
      </c>
      <c r="T101" s="58">
        <f t="shared" si="18"/>
        <v>12514548</v>
      </c>
      <c r="U101" s="59">
        <f t="shared" si="18"/>
        <v>7225266</v>
      </c>
      <c r="V101" s="58">
        <f t="shared" si="18"/>
        <v>12896526</v>
      </c>
      <c r="W101" s="59">
        <f t="shared" si="18"/>
        <v>6879001</v>
      </c>
      <c r="X101" s="58">
        <f t="shared" si="18"/>
        <v>16967156</v>
      </c>
      <c r="Y101" s="59">
        <f t="shared" si="18"/>
        <v>7015274</v>
      </c>
      <c r="Z101" s="58">
        <f t="shared" si="18"/>
        <v>18633833</v>
      </c>
      <c r="AA101" s="59">
        <f t="shared" si="18"/>
        <v>7913698</v>
      </c>
      <c r="AB101" s="58">
        <f aca="true" t="shared" si="19" ref="AB101:AM101">AB95+AB79+AB73+AB68+AB54+AB49+AB38+AB100</f>
        <v>16826493</v>
      </c>
      <c r="AC101" s="59">
        <f t="shared" si="19"/>
        <v>7505737</v>
      </c>
      <c r="AD101" s="75">
        <f t="shared" si="19"/>
        <v>17441161</v>
      </c>
      <c r="AE101" s="75">
        <f t="shared" si="19"/>
        <v>8027175</v>
      </c>
      <c r="AF101" s="75">
        <f t="shared" si="19"/>
        <v>20786017</v>
      </c>
      <c r="AG101" s="75">
        <f t="shared" si="19"/>
        <v>8690380</v>
      </c>
      <c r="AH101" s="76">
        <f t="shared" si="19"/>
        <v>21668975</v>
      </c>
      <c r="AI101" s="76">
        <f t="shared" si="19"/>
        <v>10593454</v>
      </c>
      <c r="AJ101" s="76">
        <f t="shared" si="19"/>
        <v>28473618</v>
      </c>
      <c r="AK101" s="76">
        <f t="shared" si="19"/>
        <v>12036731</v>
      </c>
      <c r="AL101" s="76">
        <f t="shared" si="19"/>
        <v>26340371</v>
      </c>
      <c r="AM101" s="76">
        <f t="shared" si="19"/>
        <v>12156130</v>
      </c>
    </row>
    <row r="102" spans="1:37" ht="17.25">
      <c r="A102" s="26" t="s">
        <v>96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"/>
      <c r="Q102" s="9"/>
      <c r="R102" s="1"/>
      <c r="S102" s="9"/>
      <c r="T102" s="9"/>
      <c r="U102" s="9"/>
      <c r="V102" s="1"/>
      <c r="W102" s="9"/>
      <c r="X102" s="1"/>
      <c r="Y102" s="9"/>
      <c r="Z102" s="1"/>
      <c r="AA102" s="9"/>
      <c r="AB102" s="1"/>
      <c r="AC102" s="9"/>
      <c r="AD102" s="1"/>
      <c r="AE102" s="9"/>
      <c r="AF102" s="9"/>
      <c r="AG102" s="9"/>
      <c r="AH102" s="9"/>
      <c r="AI102" s="9"/>
      <c r="AJ102" s="1"/>
      <c r="AK102" s="9"/>
    </row>
    <row r="103" spans="1:37" ht="17.25">
      <c r="A103" s="26" t="s">
        <v>77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"/>
      <c r="Q103" s="9"/>
      <c r="R103" s="1"/>
      <c r="S103" s="9"/>
      <c r="T103" s="9"/>
      <c r="U103" s="9"/>
      <c r="V103" s="1"/>
      <c r="W103" s="9"/>
      <c r="X103" s="1"/>
      <c r="Y103" s="9"/>
      <c r="Z103" s="1"/>
      <c r="AA103" s="9"/>
      <c r="AB103" s="1"/>
      <c r="AC103" s="9"/>
      <c r="AD103" s="1"/>
      <c r="AE103" s="9"/>
      <c r="AF103" s="9"/>
      <c r="AG103" s="9"/>
      <c r="AH103" s="9"/>
      <c r="AI103" s="9"/>
      <c r="AJ103" s="1"/>
      <c r="AK103" s="9"/>
    </row>
  </sheetData>
  <sheetProtection/>
  <mergeCells count="40">
    <mergeCell ref="A59:A60"/>
    <mergeCell ref="R4:S4"/>
    <mergeCell ref="L59:M59"/>
    <mergeCell ref="A4:A5"/>
    <mergeCell ref="L4:M4"/>
    <mergeCell ref="N4:O4"/>
    <mergeCell ref="R59:S59"/>
    <mergeCell ref="P59:Q59"/>
    <mergeCell ref="P4:Q4"/>
    <mergeCell ref="V59:W59"/>
    <mergeCell ref="V4:W4"/>
    <mergeCell ref="AL4:AM4"/>
    <mergeCell ref="AL59:AM59"/>
    <mergeCell ref="X4:Y4"/>
    <mergeCell ref="X59:Y59"/>
    <mergeCell ref="T4:U4"/>
    <mergeCell ref="T59:U59"/>
    <mergeCell ref="Z4:AA4"/>
    <mergeCell ref="Z59:AA59"/>
    <mergeCell ref="AJ4:AK4"/>
    <mergeCell ref="AJ59:AK59"/>
    <mergeCell ref="AB4:AC4"/>
    <mergeCell ref="AB59:AC59"/>
    <mergeCell ref="AD4:AE4"/>
    <mergeCell ref="AD59:AE59"/>
    <mergeCell ref="AF4:AG4"/>
    <mergeCell ref="AH4:AI4"/>
    <mergeCell ref="J4:K4"/>
    <mergeCell ref="H4:I4"/>
    <mergeCell ref="F4:G4"/>
    <mergeCell ref="D4:E4"/>
    <mergeCell ref="B4:C4"/>
    <mergeCell ref="B59:C59"/>
    <mergeCell ref="D59:E59"/>
    <mergeCell ref="F59:G59"/>
    <mergeCell ref="AF59:AG59"/>
    <mergeCell ref="AH59:AI59"/>
    <mergeCell ref="H59:I59"/>
    <mergeCell ref="J59:K59"/>
    <mergeCell ref="N59:O59"/>
  </mergeCells>
  <printOptions horizontalCentered="1"/>
  <pageMargins left="0.5905511811023623" right="0.5905511811023623" top="0.3937007874015748" bottom="0.3937007874015748" header="0.4724409448818898" footer="0.5118110236220472"/>
  <pageSetup fitToHeight="2" horizontalDpi="300" verticalDpi="300" orientation="landscape" paperSize="9" scale="5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2009-03-17T06:25:42Z</cp:lastPrinted>
  <dcterms:created xsi:type="dcterms:W3CDTF">2000-05-31T06:08:02Z</dcterms:created>
  <dcterms:modified xsi:type="dcterms:W3CDTF">2009-03-17T06:25:45Z</dcterms:modified>
  <cp:category/>
  <cp:version/>
  <cp:contentType/>
  <cp:contentStatus/>
</cp:coreProperties>
</file>