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vsn.lin.go.jp\alicfiles\100 野菜振興部\101 需給業務課\01 ベジ探\099  年報２【野菜統計要覧】\00_統計要覧（保存版）\2020\統計要覧\統計要覧_HP原稿\"/>
    </mc:Choice>
  </mc:AlternateContent>
  <bookViews>
    <workbookView xWindow="0" yWindow="0" windowWidth="19590" windowHeight="4455" activeTab="1"/>
  </bookViews>
  <sheets>
    <sheet name="Ⅸ　野菜の輸入統計" sheetId="16" r:id="rId1"/>
    <sheet name="Ⅸ－１数量、シェア" sheetId="17" r:id="rId2"/>
    <sheet name="Ⅸ－２数量、金額" sheetId="18" r:id="rId3"/>
    <sheet name="Ⅸ－３数量、金額、単価" sheetId="20" r:id="rId4"/>
    <sheet name="Ⅸ－４ 数量、単価" sheetId="23" r:id="rId5"/>
    <sheet name="Ⅸ－５ (2)" sheetId="24" r:id="rId6"/>
    <sheet name="Ⅸ－６-1" sheetId="25" r:id="rId7"/>
    <sheet name="Ⅸ－６－２" sheetId="26" r:id="rId8"/>
    <sheet name="Ⅸ－６－３（数量）" sheetId="27" r:id="rId9"/>
    <sheet name="Ⅸ－６－３（金額)" sheetId="28" r:id="rId10"/>
    <sheet name="Ⅹ－１" sheetId="30" r:id="rId11"/>
    <sheet name="Ⅹ-2（数量、金額、単価）" sheetId="29" r:id="rId12"/>
  </sheets>
  <externalReferences>
    <externalReference r:id="rId13"/>
  </externalReferences>
  <definedNames>
    <definedName name="_" localSheetId="4" hidden="1">#REF!</definedName>
    <definedName name="_" localSheetId="5" hidden="1">#REF!</definedName>
    <definedName name="_" localSheetId="10" hidden="1">#REF!</definedName>
    <definedName name="_" localSheetId="11">#REF!</definedName>
    <definedName name="_" hidden="1">#REF!</definedName>
    <definedName name="_1" localSheetId="4">#REF!</definedName>
    <definedName name="_1" localSheetId="5">#REF!</definedName>
    <definedName name="_1" localSheetId="10">#REF!</definedName>
    <definedName name="_1" localSheetId="11">#REF!</definedName>
    <definedName name="_1">#REF!</definedName>
    <definedName name="_123" localSheetId="4">#REF!</definedName>
    <definedName name="_123" localSheetId="5">#REF!</definedName>
    <definedName name="_123" localSheetId="10">#REF!</definedName>
    <definedName name="_123" localSheetId="11">#REF!</definedName>
    <definedName name="_123">#REF!</definedName>
    <definedName name="_9" localSheetId="4">#REF!</definedName>
    <definedName name="_9" localSheetId="5">#REF!</definedName>
    <definedName name="_9" localSheetId="10">#REF!</definedName>
    <definedName name="_9">#REF!</definedName>
    <definedName name="_CNT2" localSheetId="4">#REF!</definedName>
    <definedName name="_CNT2" localSheetId="5">#REF!</definedName>
    <definedName name="_CNT2" localSheetId="10">#REF!</definedName>
    <definedName name="_CNT2">#REF!</definedName>
    <definedName name="_CNT3" localSheetId="4">#REF!</definedName>
    <definedName name="_CNT3" localSheetId="5">#REF!</definedName>
    <definedName name="_CNT3" localSheetId="10">#REF!</definedName>
    <definedName name="_CNT3">#REF!</definedName>
    <definedName name="_end2" localSheetId="4">#REF!</definedName>
    <definedName name="_end2" localSheetId="5">#REF!</definedName>
    <definedName name="_end2" localSheetId="10">#REF!</definedName>
    <definedName name="_end2">#REF!</definedName>
    <definedName name="_Key1" localSheetId="4" hidden="1">#REF!</definedName>
    <definedName name="_Key1" localSheetId="5" hidden="1">#REF!</definedName>
    <definedName name="_Key1" localSheetId="10" hidden="1">#REF!</definedName>
    <definedName name="_Key1" hidden="1">#REF!</definedName>
    <definedName name="_Order1" hidden="1">0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hidden="1">#REF!</definedName>
    <definedName name="\0">#N/A</definedName>
    <definedName name="ANK" localSheetId="4">#REF!</definedName>
    <definedName name="ANK" localSheetId="5">#REF!</definedName>
    <definedName name="ANK" localSheetId="10">#REF!</definedName>
    <definedName name="ANK" localSheetId="11">#REF!</definedName>
    <definedName name="ANK">#REF!</definedName>
    <definedName name="AuthorName" localSheetId="10">#REF!</definedName>
    <definedName name="AuthorName">#REF!</definedName>
    <definedName name="BOXEND">#N/A</definedName>
    <definedName name="CNT" localSheetId="4">#REF!</definedName>
    <definedName name="CNT" localSheetId="5">#REF!</definedName>
    <definedName name="CNT" localSheetId="10">#REF!</definedName>
    <definedName name="CNT" localSheetId="11">#REF!</definedName>
    <definedName name="CNT">#REF!</definedName>
    <definedName name="COPYSTART" localSheetId="4">#REF!</definedName>
    <definedName name="COPYSTART" localSheetId="5">#REF!</definedName>
    <definedName name="COPYSTART" localSheetId="10">#REF!</definedName>
    <definedName name="COPYSTART" localSheetId="11">#REF!</definedName>
    <definedName name="COPYSTART">#REF!</definedName>
    <definedName name="CreateDate" localSheetId="10">#REF!</definedName>
    <definedName name="CreateDate">#REF!</definedName>
    <definedName name="CurrentDate" localSheetId="10">#REF!</definedName>
    <definedName name="CurrentDate">#REF!</definedName>
    <definedName name="CurrentID" localSheetId="10">#REF!</definedName>
    <definedName name="CurrentID">#REF!</definedName>
    <definedName name="CurrentPage" localSheetId="10">#REF!</definedName>
    <definedName name="CurrentPage">#REF!</definedName>
    <definedName name="END" localSheetId="4">#REF!</definedName>
    <definedName name="END" localSheetId="5">#REF!</definedName>
    <definedName name="END" localSheetId="10">#REF!</definedName>
    <definedName name="END">#REF!</definedName>
    <definedName name="FooterText" localSheetId="10">#REF!</definedName>
    <definedName name="FooterText">#REF!</definedName>
    <definedName name="GOKEI" localSheetId="4">#REF!</definedName>
    <definedName name="GOKEI" localSheetId="5">#REF!</definedName>
    <definedName name="GOKEI" localSheetId="10">#REF!</definedName>
    <definedName name="GOKEI">#REF!</definedName>
    <definedName name="gokei2" localSheetId="4">#REF!</definedName>
    <definedName name="gokei2" localSheetId="5">#REF!</definedName>
    <definedName name="gokei2" localSheetId="10">#REF!</definedName>
    <definedName name="gokei2">#REF!</definedName>
    <definedName name="HeaderText" localSheetId="10">#REF!</definedName>
    <definedName name="HeaderText">#REF!</definedName>
    <definedName name="JUMP" localSheetId="4">#REF!</definedName>
    <definedName name="JUMP" localSheetId="5">#REF!</definedName>
    <definedName name="JUMP" localSheetId="10">#REF!</definedName>
    <definedName name="JUMP">#REF!</definedName>
    <definedName name="LASTLINE" localSheetId="4">#REF!</definedName>
    <definedName name="LASTLINE" localSheetId="5">#REF!</definedName>
    <definedName name="LASTLINE" localSheetId="10">#REF!</definedName>
    <definedName name="LASTLINE">#REF!</definedName>
    <definedName name="MAX">#N/A</definedName>
    <definedName name="MAXA4">#N/A</definedName>
    <definedName name="MAXB4">#N/A</definedName>
    <definedName name="MAXCOL" localSheetId="4">#REF!</definedName>
    <definedName name="MAXCOL" localSheetId="5">#REF!</definedName>
    <definedName name="MAXCOL" localSheetId="10">#REF!</definedName>
    <definedName name="MAXCOL" localSheetId="11">#REF!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 localSheetId="4">#REF!</definedName>
    <definedName name="OTGOKEI" localSheetId="5">#REF!</definedName>
    <definedName name="OTGOKEI" localSheetId="10">#REF!</definedName>
    <definedName name="OTGOKEI" localSheetId="11">#REF!</definedName>
    <definedName name="OTGOKEI">#REF!</definedName>
    <definedName name="OTHER" localSheetId="4">#REF!</definedName>
    <definedName name="OTHER" localSheetId="5">#REF!</definedName>
    <definedName name="OTHER" localSheetId="10">#REF!</definedName>
    <definedName name="OTHER" localSheetId="11">#REF!</definedName>
    <definedName name="OTHER">#REF!</definedName>
    <definedName name="PARM" localSheetId="4">#REF!</definedName>
    <definedName name="PARM" localSheetId="5">#REF!</definedName>
    <definedName name="PARM" localSheetId="10">#REF!</definedName>
    <definedName name="PARM" localSheetId="11">#REF!</definedName>
    <definedName name="PARM">#REF!</definedName>
    <definedName name="ROW">#N/A</definedName>
    <definedName name="START" localSheetId="4">#REF!</definedName>
    <definedName name="START" localSheetId="5">#REF!</definedName>
    <definedName name="START" localSheetId="10">#REF!</definedName>
    <definedName name="START" localSheetId="11">#REF!</definedName>
    <definedName name="START">#REF!</definedName>
    <definedName name="Title" localSheetId="10">#REF!</definedName>
    <definedName name="Title">#REF!</definedName>
    <definedName name="TOTALSTART" localSheetId="4">#REF!</definedName>
    <definedName name="TOTALSTART" localSheetId="5">#REF!</definedName>
    <definedName name="TOTALSTART" localSheetId="10">#REF!</definedName>
    <definedName name="TOTALSTART" localSheetId="11">#REF!</definedName>
    <definedName name="TOTALSTART">#REF!</definedName>
    <definedName name="エラー処理" localSheetId="4">#REF!</definedName>
    <definedName name="エラー処理" localSheetId="5">#REF!</definedName>
    <definedName name="エラー処理" localSheetId="10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 localSheetId="4">#REF!</definedName>
    <definedName name="その他計算" localSheetId="5">#REF!</definedName>
    <definedName name="その他計算" localSheetId="10">#REF!</definedName>
    <definedName name="その他計算" localSheetId="11">#REF!</definedName>
    <definedName name="その他計算">#REF!</definedName>
    <definedName name="その他小計" localSheetId="4">#REF!</definedName>
    <definedName name="その他小計" localSheetId="5">#REF!</definedName>
    <definedName name="その他小計" localSheetId="10">#REF!</definedName>
    <definedName name="その他小計" localSheetId="11">#REF!</definedName>
    <definedName name="その他小計">#REF!</definedName>
    <definedName name="タイトル金額" localSheetId="4">#REF!</definedName>
    <definedName name="タイトル金額" localSheetId="5">#REF!</definedName>
    <definedName name="タイトル金額" localSheetId="10">#REF!</definedName>
    <definedName name="タイトル金額" localSheetId="11">#REF!</definedName>
    <definedName name="タイトル金額">#REF!</definedName>
    <definedName name="タイトル数量" localSheetId="4">#REF!</definedName>
    <definedName name="タイトル数量" localSheetId="5">#REF!</definedName>
    <definedName name="タイトル数量" localSheetId="10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 localSheetId="4">#REF!</definedName>
    <definedName name="印刷開始" localSheetId="5">#REF!</definedName>
    <definedName name="印刷開始" localSheetId="10">#REF!</definedName>
    <definedName name="印刷開始" localSheetId="11">#REF!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 localSheetId="4">#REF!</definedName>
    <definedName name="回転" localSheetId="5">#REF!</definedName>
    <definedName name="回転" localSheetId="10">#REF!</definedName>
    <definedName name="回転" localSheetId="11">#REF!</definedName>
    <definedName name="回転">#REF!</definedName>
    <definedName name="回転先" localSheetId="4">#REF!</definedName>
    <definedName name="回転先" localSheetId="5">#REF!</definedName>
    <definedName name="回転先" localSheetId="10">#REF!</definedName>
    <definedName name="回転先" localSheetId="11">#REF!</definedName>
    <definedName name="回転先">#REF!</definedName>
    <definedName name="開始">#N/A</definedName>
    <definedName name="期間" localSheetId="4">#REF!</definedName>
    <definedName name="期間" localSheetId="5">#REF!</definedName>
    <definedName name="期間" localSheetId="10">#REF!</definedName>
    <definedName name="期間" localSheetId="11">#REF!</definedName>
    <definedName name="期間">#REF!</definedName>
    <definedName name="金額SAVE" localSheetId="4">#REF!</definedName>
    <definedName name="金額SAVE" localSheetId="5">#REF!</definedName>
    <definedName name="金額SAVE" localSheetId="10">#REF!</definedName>
    <definedName name="金額SAVE" localSheetId="11">#REF!</definedName>
    <definedName name="金額SAVE">#REF!</definedName>
    <definedName name="罫線処理">#N/A</definedName>
    <definedName name="計算式" localSheetId="4">#REF!</definedName>
    <definedName name="計算式" localSheetId="5">#REF!</definedName>
    <definedName name="計算式" localSheetId="10">#REF!</definedName>
    <definedName name="計算式" localSheetId="11">#REF!</definedName>
    <definedName name="計算式">#REF!</definedName>
    <definedName name="件数">#N/A</definedName>
    <definedName name="見出金額" localSheetId="4">#REF!</definedName>
    <definedName name="見出金額" localSheetId="5">#REF!</definedName>
    <definedName name="見出金額" localSheetId="10">#REF!</definedName>
    <definedName name="見出金額" localSheetId="11">#REF!</definedName>
    <definedName name="見出金額">#REF!</definedName>
    <definedName name="見出処理" localSheetId="4">#REF!</definedName>
    <definedName name="見出処理" localSheetId="5">#REF!</definedName>
    <definedName name="見出処理" localSheetId="10">#REF!</definedName>
    <definedName name="見出処理" localSheetId="11">#REF!</definedName>
    <definedName name="見出処理">#REF!</definedName>
    <definedName name="見出数量" localSheetId="4">#REF!</definedName>
    <definedName name="見出数量" localSheetId="5">#REF!</definedName>
    <definedName name="見出数量" localSheetId="10">#REF!</definedName>
    <definedName name="見出数量" localSheetId="11">#REF!</definedName>
    <definedName name="見出数量">#REF!</definedName>
    <definedName name="合計処理" localSheetId="4">#REF!</definedName>
    <definedName name="合計処理" localSheetId="5">#REF!</definedName>
    <definedName name="合計処理" localSheetId="10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 localSheetId="4">#REF!</definedName>
    <definedName name="小計処理" localSheetId="5">#REF!</definedName>
    <definedName name="小計処理" localSheetId="10">#REF!</definedName>
    <definedName name="小計処理" localSheetId="11">#REF!</definedName>
    <definedName name="小計処理">#REF!</definedName>
    <definedName name="小計処理2" localSheetId="4">#REF!</definedName>
    <definedName name="小計処理2" localSheetId="5">#REF!</definedName>
    <definedName name="小計処理2" localSheetId="10">#REF!</definedName>
    <definedName name="小計処理2" localSheetId="11">#REF!</definedName>
    <definedName name="小計処理2">#REF!</definedName>
    <definedName name="上移動">#N/A</definedName>
    <definedName name="剰余">#N/A</definedName>
    <definedName name="数量SAVE" localSheetId="4">#REF!</definedName>
    <definedName name="数量SAVE" localSheetId="5">#REF!</definedName>
    <definedName name="数量SAVE" localSheetId="10">#REF!</definedName>
    <definedName name="数量SAVE" localSheetId="11">#REF!</definedName>
    <definedName name="数量SAVE">#REF!</definedName>
    <definedName name="単位金額" localSheetId="4">#REF!</definedName>
    <definedName name="単位金額" localSheetId="5">#REF!</definedName>
    <definedName name="単位金額" localSheetId="10">#REF!</definedName>
    <definedName name="単位金額" localSheetId="11">#REF!</definedName>
    <definedName name="単位金額">#REF!</definedName>
    <definedName name="単位数量" localSheetId="4">#REF!</definedName>
    <definedName name="単位数量" localSheetId="5">#REF!</definedName>
    <definedName name="単位数量" localSheetId="10">#REF!</definedName>
    <definedName name="単位数量" localSheetId="11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 localSheetId="4">#REF!</definedName>
    <definedName name="表印刷準備" localSheetId="5">#REF!</definedName>
    <definedName name="表印刷準備" localSheetId="10">#REF!</definedName>
    <definedName name="表印刷準備" localSheetId="11">#REF!</definedName>
    <definedName name="表印刷準備">#REF!</definedName>
    <definedName name="表印刷準備処理">#N/A</definedName>
    <definedName name="表作成" localSheetId="4">#REF!</definedName>
    <definedName name="表作成" localSheetId="5">#REF!</definedName>
    <definedName name="表作成" localSheetId="10">#REF!</definedName>
    <definedName name="表作成" localSheetId="11">#REF!</definedName>
    <definedName name="表作成">#REF!</definedName>
    <definedName name="表作成2" localSheetId="4">#REF!</definedName>
    <definedName name="表作成2" localSheetId="5">#REF!</definedName>
    <definedName name="表作成2" localSheetId="10">#REF!</definedName>
    <definedName name="表作成2" localSheetId="11">#REF!</definedName>
    <definedName name="表作成2">#REF!</definedName>
    <definedName name="複写元" localSheetId="4">#REF!</definedName>
    <definedName name="複写元" localSheetId="5">#REF!</definedName>
    <definedName name="複写元" localSheetId="10">#REF!</definedName>
    <definedName name="複写元" localSheetId="11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 localSheetId="4">#REF!</definedName>
    <definedName name="頁溢処理" localSheetId="5">#REF!</definedName>
    <definedName name="頁溢処理" localSheetId="10">#REF!</definedName>
    <definedName name="頁溢処理" localSheetId="11">#REF!</definedName>
    <definedName name="頁溢処理">#REF!</definedName>
    <definedName name="頁溢処理2" localSheetId="4">#REF!</definedName>
    <definedName name="頁溢処理2" localSheetId="5">#REF!</definedName>
    <definedName name="頁溢処理2" localSheetId="10">#REF!</definedName>
    <definedName name="頁溢処理2" localSheetId="11">#REF!</definedName>
    <definedName name="頁溢処理2">#REF!</definedName>
    <definedName name="頁数">#N/A</definedName>
    <definedName name="本文" localSheetId="10">#REF!</definedName>
    <definedName name="本文">#REF!</definedName>
    <definedName name="戻り" localSheetId="4">#REF!</definedName>
    <definedName name="戻り" localSheetId="5">#REF!</definedName>
    <definedName name="戻り" localSheetId="10">#REF!</definedName>
    <definedName name="戻り" localSheetId="11">#REF!</definedName>
    <definedName name="戻り">#REF!</definedName>
    <definedName name="類別名" localSheetId="4">#REF!</definedName>
    <definedName name="類別名" localSheetId="5">#REF!</definedName>
    <definedName name="類別名" localSheetId="10">#REF!</definedName>
    <definedName name="類別名" localSheetId="11">#REF!</definedName>
    <definedName name="類別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6" i="29" l="1"/>
  <c r="W74" i="29"/>
  <c r="AI74" i="29" s="1"/>
  <c r="V74" i="29"/>
  <c r="AH74" i="29" s="1"/>
  <c r="U74" i="29"/>
  <c r="AG74" i="29" s="1"/>
  <c r="T74" i="29"/>
  <c r="S74" i="29"/>
  <c r="AE74" i="29" s="1"/>
  <c r="R74" i="29"/>
  <c r="AD74" i="29" s="1"/>
  <c r="Q74" i="29"/>
  <c r="AC74" i="29" s="1"/>
  <c r="P74" i="29"/>
  <c r="O74" i="29"/>
  <c r="AA74" i="29" s="1"/>
  <c r="N74" i="29"/>
  <c r="Z74" i="29" s="1"/>
  <c r="K74" i="29"/>
  <c r="J74" i="29"/>
  <c r="I74" i="29"/>
  <c r="H74" i="29"/>
  <c r="AF74" i="29" s="1"/>
  <c r="G74" i="29"/>
  <c r="F74" i="29"/>
  <c r="E74" i="29"/>
  <c r="D74" i="29"/>
  <c r="AB74" i="29" s="1"/>
  <c r="C74" i="29"/>
  <c r="B74" i="29"/>
  <c r="W52" i="29"/>
  <c r="V52" i="29"/>
  <c r="V40" i="29" s="1"/>
  <c r="AH40" i="29" s="1"/>
  <c r="U52" i="29"/>
  <c r="T52" i="29"/>
  <c r="S52" i="29"/>
  <c r="R52" i="29"/>
  <c r="R40" i="29" s="1"/>
  <c r="AD40" i="29" s="1"/>
  <c r="Q52" i="29"/>
  <c r="P52" i="29"/>
  <c r="O52" i="29"/>
  <c r="N52" i="29"/>
  <c r="N40" i="29" s="1"/>
  <c r="Z40" i="29" s="1"/>
  <c r="K52" i="29"/>
  <c r="J52" i="29"/>
  <c r="I52" i="29"/>
  <c r="H52" i="29"/>
  <c r="H40" i="29" s="1"/>
  <c r="G52" i="29"/>
  <c r="F52" i="29"/>
  <c r="E52" i="29"/>
  <c r="D52" i="29"/>
  <c r="D40" i="29" s="1"/>
  <c r="C52" i="29"/>
  <c r="B52" i="29"/>
  <c r="W40" i="29"/>
  <c r="AI40" i="29" s="1"/>
  <c r="U40" i="29"/>
  <c r="AG40" i="29" s="1"/>
  <c r="T40" i="29"/>
  <c r="AF40" i="29" s="1"/>
  <c r="S40" i="29"/>
  <c r="AE40" i="29" s="1"/>
  <c r="Q40" i="29"/>
  <c r="AC40" i="29" s="1"/>
  <c r="P40" i="29"/>
  <c r="P96" i="29" s="1"/>
  <c r="O40" i="29"/>
  <c r="AA40" i="29" s="1"/>
  <c r="K40" i="29"/>
  <c r="J40" i="29"/>
  <c r="J96" i="29" s="1"/>
  <c r="I40" i="29"/>
  <c r="G40" i="29"/>
  <c r="F40" i="29"/>
  <c r="F96" i="29" s="1"/>
  <c r="E40" i="29"/>
  <c r="C40" i="29"/>
  <c r="B40" i="29"/>
  <c r="B96" i="29" s="1"/>
  <c r="W5" i="29"/>
  <c r="W96" i="29" s="1"/>
  <c r="V5" i="29"/>
  <c r="V96" i="29" s="1"/>
  <c r="AH96" i="29" s="1"/>
  <c r="U5" i="29"/>
  <c r="U96" i="29" s="1"/>
  <c r="AG96" i="29" s="1"/>
  <c r="T5" i="29"/>
  <c r="S5" i="29"/>
  <c r="S96" i="29" s="1"/>
  <c r="R5" i="29"/>
  <c r="R96" i="29" s="1"/>
  <c r="AD96" i="29" s="1"/>
  <c r="Q5" i="29"/>
  <c r="Q96" i="29" s="1"/>
  <c r="AC96" i="29" s="1"/>
  <c r="P5" i="29"/>
  <c r="O5" i="29"/>
  <c r="O96" i="29" s="1"/>
  <c r="N5" i="29"/>
  <c r="K5" i="29"/>
  <c r="K96" i="29" s="1"/>
  <c r="J5" i="29"/>
  <c r="I5" i="29"/>
  <c r="I96" i="29" s="1"/>
  <c r="H5" i="29"/>
  <c r="G5" i="29"/>
  <c r="G96" i="29" s="1"/>
  <c r="F5" i="29"/>
  <c r="E5" i="29"/>
  <c r="E96" i="29" s="1"/>
  <c r="D5" i="29"/>
  <c r="AB5" i="29" s="1"/>
  <c r="C5" i="29"/>
  <c r="C96" i="29" s="1"/>
  <c r="B5" i="29"/>
  <c r="K44" i="30"/>
  <c r="J44" i="30"/>
  <c r="I44" i="30"/>
  <c r="H44" i="30"/>
  <c r="G44" i="30"/>
  <c r="F44" i="30"/>
  <c r="E44" i="30"/>
  <c r="D44" i="30"/>
  <c r="C44" i="30"/>
  <c r="B44" i="30"/>
  <c r="K43" i="30"/>
  <c r="J43" i="30"/>
  <c r="I43" i="30"/>
  <c r="H43" i="30"/>
  <c r="G43" i="30"/>
  <c r="F43" i="30"/>
  <c r="E43" i="30"/>
  <c r="D43" i="30"/>
  <c r="C43" i="30"/>
  <c r="B43" i="30"/>
  <c r="K42" i="30"/>
  <c r="J42" i="30"/>
  <c r="J40" i="30" s="1"/>
  <c r="I42" i="30"/>
  <c r="H42" i="30"/>
  <c r="G42" i="30"/>
  <c r="F42" i="30"/>
  <c r="F40" i="30" s="1"/>
  <c r="E42" i="30"/>
  <c r="D42" i="30"/>
  <c r="C42" i="30"/>
  <c r="B42" i="30"/>
  <c r="B40" i="30" s="1"/>
  <c r="K40" i="30"/>
  <c r="I40" i="30"/>
  <c r="H40" i="30"/>
  <c r="G40" i="30"/>
  <c r="E40" i="30"/>
  <c r="D40" i="30"/>
  <c r="C40" i="30"/>
  <c r="K39" i="30"/>
  <c r="J39" i="30"/>
  <c r="I39" i="30"/>
  <c r="H39" i="30"/>
  <c r="G39" i="30"/>
  <c r="F39" i="30"/>
  <c r="E39" i="30"/>
  <c r="D39" i="30"/>
  <c r="C39" i="30"/>
  <c r="B39" i="30"/>
  <c r="K38" i="30"/>
  <c r="J38" i="30"/>
  <c r="I38" i="30"/>
  <c r="H38" i="30"/>
  <c r="G38" i="30"/>
  <c r="F38" i="30"/>
  <c r="E38" i="30"/>
  <c r="D38" i="30"/>
  <c r="C38" i="30"/>
  <c r="B38" i="30"/>
  <c r="K37" i="30"/>
  <c r="J37" i="30"/>
  <c r="I37" i="30"/>
  <c r="H37" i="30"/>
  <c r="G37" i="30"/>
  <c r="F37" i="30"/>
  <c r="E37" i="30"/>
  <c r="D37" i="30"/>
  <c r="C37" i="30"/>
  <c r="B37" i="30"/>
  <c r="K36" i="30"/>
  <c r="J36" i="30"/>
  <c r="I36" i="30"/>
  <c r="H36" i="30"/>
  <c r="H45" i="30" s="1"/>
  <c r="G36" i="30"/>
  <c r="F36" i="30"/>
  <c r="E36" i="30"/>
  <c r="D36" i="30"/>
  <c r="D45" i="30" s="1"/>
  <c r="C36" i="30"/>
  <c r="B36" i="30"/>
  <c r="K35" i="30"/>
  <c r="K45" i="30" s="1"/>
  <c r="J35" i="30"/>
  <c r="J45" i="30" s="1"/>
  <c r="I35" i="30"/>
  <c r="I45" i="30" s="1"/>
  <c r="H35" i="30"/>
  <c r="G35" i="30"/>
  <c r="G45" i="30" s="1"/>
  <c r="F35" i="30"/>
  <c r="F45" i="30" s="1"/>
  <c r="E35" i="30"/>
  <c r="E45" i="30" s="1"/>
  <c r="D35" i="30"/>
  <c r="C35" i="30"/>
  <c r="C45" i="30" s="1"/>
  <c r="B35" i="30"/>
  <c r="B45" i="30" s="1"/>
  <c r="K10" i="30"/>
  <c r="J10" i="30"/>
  <c r="I10" i="30"/>
  <c r="H10" i="30"/>
  <c r="G10" i="30"/>
  <c r="F10" i="30"/>
  <c r="E10" i="30"/>
  <c r="D10" i="30"/>
  <c r="C10" i="30"/>
  <c r="B10" i="30"/>
  <c r="K9" i="30"/>
  <c r="J9" i="30"/>
  <c r="I9" i="30"/>
  <c r="H9" i="30"/>
  <c r="G9" i="30"/>
  <c r="F9" i="30"/>
  <c r="E9" i="30"/>
  <c r="D9" i="30"/>
  <c r="C9" i="30"/>
  <c r="B9" i="30"/>
  <c r="K7" i="30"/>
  <c r="J7" i="30"/>
  <c r="I7" i="30"/>
  <c r="H7" i="30"/>
  <c r="G7" i="30"/>
  <c r="F7" i="30"/>
  <c r="E7" i="30"/>
  <c r="D7" i="30"/>
  <c r="C7" i="30"/>
  <c r="B7" i="30"/>
  <c r="K6" i="30"/>
  <c r="J6" i="30"/>
  <c r="I6" i="30"/>
  <c r="H6" i="30"/>
  <c r="H15" i="30" s="1"/>
  <c r="G6" i="30"/>
  <c r="F6" i="30"/>
  <c r="E6" i="30"/>
  <c r="D6" i="30"/>
  <c r="D15" i="30" s="1"/>
  <c r="C6" i="30"/>
  <c r="B6" i="30"/>
  <c r="K5" i="30"/>
  <c r="K15" i="30" s="1"/>
  <c r="J5" i="30"/>
  <c r="J15" i="30" s="1"/>
  <c r="I5" i="30"/>
  <c r="I15" i="30" s="1"/>
  <c r="H5" i="30"/>
  <c r="G5" i="30"/>
  <c r="G15" i="30" s="1"/>
  <c r="F5" i="30"/>
  <c r="F15" i="30" s="1"/>
  <c r="E5" i="30"/>
  <c r="E15" i="30" s="1"/>
  <c r="D5" i="30"/>
  <c r="C5" i="30"/>
  <c r="C15" i="30" s="1"/>
  <c r="B5" i="30"/>
  <c r="B15" i="30" s="1"/>
  <c r="H96" i="29" l="1"/>
  <c r="N96" i="29"/>
  <c r="Z96" i="29" s="1"/>
  <c r="AA96" i="29"/>
  <c r="AE96" i="29"/>
  <c r="AI96" i="29"/>
  <c r="AF96" i="29"/>
  <c r="AF5" i="29"/>
  <c r="Z5" i="29"/>
  <c r="AD5" i="29"/>
  <c r="AH5" i="29"/>
  <c r="AB40" i="29"/>
  <c r="D96" i="29"/>
  <c r="AB96" i="29" s="1"/>
  <c r="AA5" i="29"/>
  <c r="AE5" i="29"/>
  <c r="AI5" i="29"/>
  <c r="AC5" i="29"/>
  <c r="AG5" i="29"/>
</calcChain>
</file>

<file path=xl/sharedStrings.xml><?xml version="1.0" encoding="utf-8"?>
<sst xmlns="http://schemas.openxmlformats.org/spreadsheetml/2006/main" count="9124" uniqueCount="494">
  <si>
    <t>（単位：トン）</t>
  </si>
  <si>
    <t>類　　　別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</si>
  <si>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</si>
  <si>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</si>
  <si>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</si>
  <si>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</si>
  <si>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</si>
  <si>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</si>
  <si>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</si>
  <si>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</si>
  <si>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生　鮮　野　菜</t>
  </si>
  <si>
    <t>冷　凍　野　菜</t>
  </si>
  <si>
    <t>塩 蔵 等 野 菜</t>
  </si>
  <si>
    <t>トマト 加 工 品</t>
  </si>
  <si>
    <t>その他 調製野菜</t>
  </si>
  <si>
    <t>そ　の　他</t>
  </si>
  <si>
    <t>（その他の内訳）</t>
  </si>
  <si>
    <t>乾　燥　野　菜</t>
  </si>
  <si>
    <t>酢 調 製 野 菜</t>
  </si>
  <si>
    <t>そ　  の  　 他</t>
  </si>
  <si>
    <t>合　　　計</t>
  </si>
  <si>
    <t>年別シェア</t>
  </si>
  <si>
    <t>（単位：％）</t>
  </si>
  <si>
    <t>（単位：百万円）</t>
  </si>
  <si>
    <t>（１）数　量</t>
    <phoneticPr fontId="4"/>
  </si>
  <si>
    <t>（２）金　額</t>
    <phoneticPr fontId="4"/>
  </si>
  <si>
    <t>輸入国総数</t>
  </si>
  <si>
    <t>生鮮野菜</t>
  </si>
  <si>
    <t>中国</t>
  </si>
  <si>
    <t>アメリカ</t>
  </si>
  <si>
    <t>メキシコ</t>
  </si>
  <si>
    <t>韓国</t>
  </si>
  <si>
    <t>台湾</t>
  </si>
  <si>
    <t>オランダ</t>
  </si>
  <si>
    <t>タイ</t>
  </si>
  <si>
    <t>ベトナム</t>
  </si>
  <si>
    <t>フィリピン</t>
  </si>
  <si>
    <t>スペイン</t>
  </si>
  <si>
    <t>オマーン</t>
  </si>
  <si>
    <t>ホンジュラス</t>
  </si>
  <si>
    <t>カナダ</t>
  </si>
  <si>
    <t>ペルー</t>
  </si>
  <si>
    <t>グアテマラ</t>
  </si>
  <si>
    <t>フランス</t>
  </si>
  <si>
    <t>冷凍野菜</t>
  </si>
  <si>
    <t>ベルギー</t>
  </si>
  <si>
    <t>エクアドル</t>
  </si>
  <si>
    <t>エジプト</t>
  </si>
  <si>
    <t>チリ</t>
  </si>
  <si>
    <t>イタリア</t>
  </si>
  <si>
    <t>ドイツ</t>
  </si>
  <si>
    <t>モロッコ</t>
  </si>
  <si>
    <t>ポルトガル</t>
  </si>
  <si>
    <t>塩蔵等野菜</t>
  </si>
  <si>
    <t>インド</t>
  </si>
  <si>
    <t>ラオス</t>
  </si>
  <si>
    <t>スリランカ</t>
  </si>
  <si>
    <t>ミャンマー</t>
  </si>
  <si>
    <t>乾燥野菜</t>
  </si>
  <si>
    <t>ブルガリア</t>
  </si>
  <si>
    <t>酢調製野菜</t>
  </si>
  <si>
    <t>トルコ</t>
  </si>
  <si>
    <t>ポーランド</t>
  </si>
  <si>
    <t>トマト加工品</t>
  </si>
  <si>
    <t>その他調製野菜</t>
  </si>
  <si>
    <t>デンマーク</t>
  </si>
  <si>
    <t>その他</t>
  </si>
  <si>
    <t>野菜総計</t>
  </si>
  <si>
    <t>資料：　農畜産業振興機構「ベジ探」　、　原資料：　財務省「貿易統計」</t>
  </si>
  <si>
    <t>ロシア</t>
  </si>
  <si>
    <t>イスラエル</t>
  </si>
  <si>
    <t>（１）数量</t>
    <rPh sb="3" eb="5">
      <t>スウリョウ</t>
    </rPh>
    <phoneticPr fontId="4"/>
  </si>
  <si>
    <t>（単位：トン）</t>
    <phoneticPr fontId="11"/>
  </si>
  <si>
    <t>ばれいしょ</t>
  </si>
  <si>
    <t>トマト</t>
  </si>
  <si>
    <t>たまねぎ</t>
  </si>
  <si>
    <t>シャロット</t>
  </si>
  <si>
    <t>にんにく</t>
  </si>
  <si>
    <t>ねぎ</t>
  </si>
  <si>
    <t>リーキ、わけぎ等</t>
  </si>
  <si>
    <t>カリフラワー</t>
  </si>
  <si>
    <t>芽キャベツ</t>
  </si>
  <si>
    <t>ブロッコリー</t>
  </si>
  <si>
    <t>はくさい</t>
  </si>
  <si>
    <t>結球レタス</t>
  </si>
  <si>
    <t>その他レタス</t>
  </si>
  <si>
    <t>チコリー</t>
  </si>
  <si>
    <t>エンダイブ等</t>
  </si>
  <si>
    <t>にんじん及びかぶ</t>
  </si>
  <si>
    <t>にんじん</t>
  </si>
  <si>
    <t>かぶ</t>
  </si>
  <si>
    <t>ごぼう</t>
  </si>
  <si>
    <t>その他根菜類</t>
  </si>
  <si>
    <t>きゅうり及びガーキン</t>
  </si>
  <si>
    <t>えんどう</t>
  </si>
  <si>
    <t>ささげ、いんげん等</t>
  </si>
  <si>
    <t>アーティチョーク</t>
  </si>
  <si>
    <t>アスパラガス</t>
  </si>
  <si>
    <t>なす</t>
  </si>
  <si>
    <t>セルリー</t>
  </si>
  <si>
    <t>きのこ（はらたけ属）</t>
  </si>
  <si>
    <t>まつたけ</t>
  </si>
  <si>
    <t>しいたけ</t>
  </si>
  <si>
    <t>トリフ</t>
  </si>
  <si>
    <t>ジャンボピーマン</t>
  </si>
  <si>
    <t>その他とうがらし属等</t>
  </si>
  <si>
    <t>ほうれんそう等</t>
  </si>
  <si>
    <t>スイートコーン</t>
  </si>
  <si>
    <t>かぼちゃ</t>
  </si>
  <si>
    <t>れんこん</t>
  </si>
  <si>
    <t>さといも</t>
  </si>
  <si>
    <t>ながいも</t>
  </si>
  <si>
    <t>その他のいも類</t>
  </si>
  <si>
    <t>しょうが</t>
  </si>
  <si>
    <t>メロン</t>
  </si>
  <si>
    <t>すいか</t>
  </si>
  <si>
    <t>いちご</t>
  </si>
  <si>
    <t>その他の生鮮野菜</t>
  </si>
  <si>
    <t>いんげん豆等</t>
  </si>
  <si>
    <t>えだまめ</t>
  </si>
  <si>
    <t>その他の豆</t>
  </si>
  <si>
    <t>混合冷凍野菜</t>
  </si>
  <si>
    <t>たけのこ</t>
  </si>
  <si>
    <t>ヤングコーンコブ</t>
  </si>
  <si>
    <t>その他の冷凍野菜</t>
  </si>
  <si>
    <t>こなす</t>
  </si>
  <si>
    <t>らっきょう</t>
  </si>
  <si>
    <t>わらび</t>
  </si>
  <si>
    <t>その他の塩蔵野菜</t>
  </si>
  <si>
    <t>きくらげ</t>
  </si>
  <si>
    <t>きのこ（椎茸、きくらげ、トリフ以外）</t>
  </si>
  <si>
    <t>ぜんまい</t>
  </si>
  <si>
    <t>だいこん</t>
  </si>
  <si>
    <t>かんぴょう</t>
  </si>
  <si>
    <t>ベリー</t>
  </si>
  <si>
    <t>しょうが（乾燥、全形）</t>
  </si>
  <si>
    <t>その他の乾燥野菜</t>
  </si>
  <si>
    <t>その他の酢調製野菜</t>
  </si>
  <si>
    <t>トマトピューレ等関割</t>
  </si>
  <si>
    <t>ピューレ等関割以外</t>
  </si>
  <si>
    <t>トマトケチャップ</t>
  </si>
  <si>
    <t>トマトソース</t>
  </si>
  <si>
    <t>トマトジュース</t>
  </si>
  <si>
    <t>混合野菜ジュース</t>
  </si>
  <si>
    <t>その他のトマト加工品</t>
  </si>
  <si>
    <t>均質調製野菜</t>
  </si>
  <si>
    <t>サワークラウト</t>
  </si>
  <si>
    <t>さやえんどう</t>
  </si>
  <si>
    <t>ささげ・いんげん等</t>
  </si>
  <si>
    <t>きのこ（加糖、無糖・気密・気密以外）</t>
  </si>
  <si>
    <t>トリフ（気密容器、気密容器以外）</t>
  </si>
  <si>
    <t>マッシュルーム</t>
  </si>
  <si>
    <t>しょうが（小売容器）</t>
  </si>
  <si>
    <t>しょうが（その他）</t>
  </si>
  <si>
    <t>しょうが(破砕又は粉砕したもの、生鮮を含む）</t>
  </si>
  <si>
    <t>ジャム</t>
  </si>
  <si>
    <t>調製いちご</t>
  </si>
  <si>
    <t>にんにくの粉</t>
  </si>
  <si>
    <t>野菜スープ</t>
  </si>
  <si>
    <t>にんじんジュース</t>
  </si>
  <si>
    <t>野菜ジュース</t>
  </si>
  <si>
    <t>その他の調製野菜</t>
  </si>
  <si>
    <t>かんしょ（生鮮・乾燥）</t>
  </si>
  <si>
    <t>かんしょ（冷凍）</t>
  </si>
  <si>
    <t>総合計</t>
  </si>
  <si>
    <t>ながいも等</t>
  </si>
  <si>
    <t>（２）金 額</t>
    <phoneticPr fontId="4"/>
  </si>
  <si>
    <t>（３）単　価</t>
    <rPh sb="3" eb="4">
      <t>タン</t>
    </rPh>
    <rPh sb="5" eb="6">
      <t>アタイ</t>
    </rPh>
    <phoneticPr fontId="4"/>
  </si>
  <si>
    <t>（1)　中国 （数量）</t>
  </si>
  <si>
    <t>（１)　中国 （単価）</t>
  </si>
  <si>
    <t>（単位：円／Ｋg）</t>
  </si>
  <si>
    <t>キャベツ</t>
  </si>
  <si>
    <t>その他のいも</t>
  </si>
  <si>
    <t>きのこ</t>
  </si>
  <si>
    <t>（２)　アメリカ （数量）</t>
  </si>
  <si>
    <t>（２)　アメリカ （単価）</t>
  </si>
  <si>
    <t>（３)　タイ （数量）</t>
  </si>
  <si>
    <t>（３)　タイ （単価）</t>
  </si>
  <si>
    <t>（５)　イタリア （単価）</t>
  </si>
  <si>
    <t>（４)　イタリア （数量）</t>
    <phoneticPr fontId="4"/>
  </si>
  <si>
    <t>（５)　ﾆｭｰｼﾞｰﾗﾝﾄﾞ （数量）</t>
    <phoneticPr fontId="4"/>
  </si>
  <si>
    <t>（５)　ﾆｭｰｼﾞｰﾗﾝﾄﾞ （単価）</t>
    <phoneticPr fontId="4"/>
  </si>
  <si>
    <t>（１３)　エクアドル （数量）</t>
    <phoneticPr fontId="4"/>
  </si>
  <si>
    <t>（１３)　エクアドル （単価）</t>
    <phoneticPr fontId="4"/>
  </si>
  <si>
    <t>（１４)　スペイン （数量）</t>
    <phoneticPr fontId="4"/>
  </si>
  <si>
    <t>（１４)　スペイン （単価）</t>
    <phoneticPr fontId="4"/>
  </si>
  <si>
    <t>スイートコーン(乾燥・播種用を除く)</t>
  </si>
  <si>
    <t>（１７)　ｵｰｽﾄﾗﾘｱ （数量）</t>
    <phoneticPr fontId="4"/>
  </si>
  <si>
    <t>（１７)　ｵｰｽﾄﾗﾘｱ （単価）</t>
    <phoneticPr fontId="4"/>
  </si>
  <si>
    <t>（1） たまねぎ（生鮮）</t>
  </si>
  <si>
    <t>(1) たまねぎ（生鮮）</t>
  </si>
  <si>
    <t>合計</t>
  </si>
  <si>
    <t>ﾆｭｰｼﾞｰﾗﾝﾄﾞ</t>
  </si>
  <si>
    <t>ｵｰｽﾄﾗﾘｱ</t>
  </si>
  <si>
    <t>平均</t>
  </si>
  <si>
    <t>ﾆｭｰｶﾚﾄﾞﾆｱ（仏）</t>
  </si>
  <si>
    <t>トンガ</t>
  </si>
  <si>
    <t>ｲﾝﾄﾞﾈｼｱ</t>
  </si>
  <si>
    <t>パキスタン</t>
  </si>
  <si>
    <t>香港</t>
  </si>
  <si>
    <t>ｱﾙｾﾞﾝﾁﾝ</t>
  </si>
  <si>
    <t>ガーナ</t>
  </si>
  <si>
    <t>（単位：トン）</t>
    <rPh sb="1" eb="3">
      <t>タンイ</t>
    </rPh>
    <phoneticPr fontId="4"/>
  </si>
  <si>
    <t>類別・品目</t>
  </si>
  <si>
    <t>第1位</t>
  </si>
  <si>
    <t>第2位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</si>
  <si>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</si>
  <si>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</si>
  <si>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</si>
  <si>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</si>
  <si>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</si>
  <si>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</si>
  <si>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</si>
  <si>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</si>
  <si>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東京（本関）</t>
  </si>
  <si>
    <t>神戸（本関）</t>
  </si>
  <si>
    <t>横浜（本関）</t>
  </si>
  <si>
    <t>博多</t>
  </si>
  <si>
    <t>名古屋（本関）</t>
  </si>
  <si>
    <t>大阪（本関）</t>
  </si>
  <si>
    <t>成田国際</t>
  </si>
  <si>
    <t>下関</t>
  </si>
  <si>
    <t>堺泉北</t>
  </si>
  <si>
    <t>広島</t>
  </si>
  <si>
    <t>川崎</t>
  </si>
  <si>
    <t>千葉</t>
  </si>
  <si>
    <t>塩釜</t>
  </si>
  <si>
    <t>清水</t>
  </si>
  <si>
    <t>新潟</t>
  </si>
  <si>
    <t>豊橋</t>
  </si>
  <si>
    <t>小松島</t>
  </si>
  <si>
    <t>高知</t>
  </si>
  <si>
    <t>門司（本関）</t>
  </si>
  <si>
    <t>八戸</t>
  </si>
  <si>
    <t>苫小牧</t>
  </si>
  <si>
    <t>四日市</t>
  </si>
  <si>
    <t>和歌山</t>
  </si>
  <si>
    <t>志布志</t>
  </si>
  <si>
    <t>鹿児島</t>
  </si>
  <si>
    <t>鹿島</t>
  </si>
  <si>
    <t>関西空港</t>
  </si>
  <si>
    <t>羽田空港</t>
  </si>
  <si>
    <t>直江津</t>
  </si>
  <si>
    <t>酒田</t>
  </si>
  <si>
    <t>　① 数　量</t>
    <rPh sb="3" eb="4">
      <t>カズ</t>
    </rPh>
    <rPh sb="5" eb="6">
      <t>リョウ</t>
    </rPh>
    <phoneticPr fontId="4"/>
  </si>
  <si>
    <t>その他あぶらな属</t>
  </si>
  <si>
    <t>きのこ（まつたけ及びﾄﾘﾌ除く）</t>
  </si>
  <si>
    <t>福岡空港</t>
  </si>
  <si>
    <t>沖縄（本関）</t>
  </si>
  <si>
    <t>中部空港</t>
  </si>
  <si>
    <t>尼崎</t>
  </si>
  <si>
    <t>千歳空港</t>
  </si>
  <si>
    <t>境港</t>
  </si>
  <si>
    <t>石狩</t>
  </si>
  <si>
    <t>秋田船川</t>
  </si>
  <si>
    <t>札幌</t>
  </si>
  <si>
    <t>京都</t>
  </si>
  <si>
    <t>姫路</t>
  </si>
  <si>
    <t>高松</t>
  </si>
  <si>
    <t>長崎（本関）</t>
  </si>
  <si>
    <t>伏木</t>
  </si>
  <si>
    <t>川内</t>
  </si>
  <si>
    <t>三池</t>
  </si>
  <si>
    <t>福山</t>
  </si>
  <si>
    <t>熊本空港</t>
  </si>
  <si>
    <t>筑波</t>
  </si>
  <si>
    <t>滋賀</t>
  </si>
  <si>
    <t>宇部</t>
  </si>
  <si>
    <t>水島</t>
  </si>
  <si>
    <t>小樽</t>
  </si>
  <si>
    <t>日立</t>
  </si>
  <si>
    <t>品　　目</t>
  </si>
  <si>
    <t>年別シェア（数量）</t>
    <rPh sb="0" eb="2">
      <t>ネンベツ</t>
    </rPh>
    <rPh sb="6" eb="8">
      <t>スウリョウ</t>
    </rPh>
    <phoneticPr fontId="2"/>
  </si>
  <si>
    <t>（単位：％）</t>
    <rPh sb="1" eb="3">
      <t>タンイ</t>
    </rPh>
    <phoneticPr fontId="2"/>
  </si>
  <si>
    <t>（単位：千円）</t>
    <rPh sb="1" eb="3">
      <t>タンイ</t>
    </rPh>
    <rPh sb="4" eb="6">
      <t>センエン</t>
    </rPh>
    <phoneticPr fontId="2"/>
  </si>
  <si>
    <t>年別シェア（金額）</t>
    <rPh sb="0" eb="2">
      <t>ネンベツ</t>
    </rPh>
    <rPh sb="6" eb="7">
      <t>キン</t>
    </rPh>
    <rPh sb="7" eb="8">
      <t>ガク</t>
    </rPh>
    <phoneticPr fontId="2"/>
  </si>
  <si>
    <t>生　鮮 　野　菜</t>
  </si>
  <si>
    <t>冷　凍 　野　菜</t>
  </si>
  <si>
    <t>そ  　  の　    他</t>
  </si>
  <si>
    <t>乾　燥 　野　菜</t>
  </si>
  <si>
    <t>　（１）数　量</t>
    <rPh sb="4" eb="5">
      <t>カズ</t>
    </rPh>
    <rPh sb="6" eb="7">
      <t>リョウ</t>
    </rPh>
    <phoneticPr fontId="3"/>
  </si>
  <si>
    <t>　（２）金　額</t>
    <phoneticPr fontId="3"/>
  </si>
  <si>
    <t>たまねぎ及びシャロット</t>
  </si>
  <si>
    <t>リーキその他ねぎ属</t>
  </si>
  <si>
    <t>キャベツ等</t>
  </si>
  <si>
    <t>きのこ（その他、はらたけ属以外）</t>
  </si>
  <si>
    <t>ピーマン等</t>
  </si>
  <si>
    <t>トマトケチャップ等</t>
  </si>
  <si>
    <t>きのこ(はらたけ属)</t>
  </si>
  <si>
    <t>きのこ(はらたけ属以外)</t>
  </si>
  <si>
    <t>トリフ（調製、酢調製以外）</t>
  </si>
  <si>
    <t>しょうが（生鮮、塩蔵、酢調整、その他）</t>
  </si>
  <si>
    <t>数　量</t>
    <rPh sb="0" eb="1">
      <t>カズ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</si>
  <si>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</si>
  <si>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（単位：円/kg）</t>
    <rPh sb="1" eb="3">
      <t>タンイ</t>
    </rPh>
    <rPh sb="4" eb="5">
      <t>エン</t>
    </rPh>
    <phoneticPr fontId="4"/>
  </si>
  <si>
    <t>資料：農畜産業振興機構「ベジ探」　（原資料：財務省「貿易統計」）</t>
    <rPh sb="0" eb="1">
      <t>シリョウ</t>
    </rPh>
    <rPh sb="2" eb="4">
      <t>ノウチク</t>
    </rPh>
    <rPh sb="4" eb="6">
      <t>サンギョウ</t>
    </rPh>
    <rPh sb="6" eb="8">
      <t>シンコウ</t>
    </rPh>
    <rPh sb="8" eb="10">
      <t>キコウ</t>
    </rPh>
    <rPh sb="13" eb="14">
      <t>タン</t>
    </rPh>
    <rPh sb="17" eb="20">
      <t>ゲンシリョウ</t>
    </rPh>
    <rPh sb="21" eb="24">
      <t>ザイムショウ</t>
    </rPh>
    <rPh sb="25" eb="27">
      <t>ボウエキ</t>
    </rPh>
    <rPh sb="27" eb="29">
      <t>トウケイ</t>
    </rPh>
    <phoneticPr fontId="7"/>
  </si>
  <si>
    <t>資料：農畜産業振興機構「ベジ探」　（原資料：財務省「貿易統計」）　</t>
    <rPh sb="0" eb="1">
      <t>シリョウ</t>
    </rPh>
    <rPh sb="2" eb="4">
      <t>ノウチク</t>
    </rPh>
    <rPh sb="4" eb="6">
      <t>サンギョウ</t>
    </rPh>
    <rPh sb="6" eb="8">
      <t>シンコウ</t>
    </rPh>
    <rPh sb="8" eb="10">
      <t>キコウ</t>
    </rPh>
    <rPh sb="13" eb="14">
      <t>タン</t>
    </rPh>
    <rPh sb="17" eb="20">
      <t>ゲンシリョウ</t>
    </rPh>
    <rPh sb="21" eb="24">
      <t>ザイムショウ</t>
    </rPh>
    <rPh sb="25" eb="27">
      <t>ボウエキ</t>
    </rPh>
    <rPh sb="27" eb="29">
      <t>トウケイ</t>
    </rPh>
    <phoneticPr fontId="7"/>
  </si>
  <si>
    <t>（2） たまねぎ（乾燥）</t>
    <rPh sb="9" eb="11">
      <t>カンソウ</t>
    </rPh>
    <phoneticPr fontId="4"/>
  </si>
  <si>
    <t>（3） かぼちゃ（生鮮）</t>
  </si>
  <si>
    <t>(3) かぼちゃ（生鮮）</t>
  </si>
  <si>
    <t>（4） ブロッコリー（生鮮）</t>
  </si>
  <si>
    <t>ウクライナ</t>
  </si>
  <si>
    <t>（5） ブロッコリー（冷凍）</t>
  </si>
  <si>
    <t>合計</t>
    <rPh sb="0" eb="2">
      <t>ゴウケイ</t>
    </rPh>
    <phoneticPr fontId="4"/>
  </si>
  <si>
    <t>（6） ごぼう（生鮮）</t>
  </si>
  <si>
    <t>（7） ごぼう（冷凍）</t>
  </si>
  <si>
    <t>（8） ごぼう（塩蔵等）</t>
    <rPh sb="10" eb="11">
      <t>トウ</t>
    </rPh>
    <phoneticPr fontId="4"/>
  </si>
  <si>
    <t>（9） キャベツ（生鮮）</t>
  </si>
  <si>
    <t>（10） しょうが（生鮮）</t>
  </si>
  <si>
    <t>（11） しょうが（塩蔵等）</t>
  </si>
  <si>
    <t>カンボジア</t>
  </si>
  <si>
    <t>（12）  しょうが（酢調製）</t>
  </si>
  <si>
    <t>（13-1） にんじん及びかぶ（生鮮）</t>
    <rPh sb="11" eb="12">
      <t>オヨ</t>
    </rPh>
    <phoneticPr fontId="4"/>
  </si>
  <si>
    <t>（13-2） にんじん（生鮮）</t>
  </si>
  <si>
    <t>イギリス</t>
  </si>
  <si>
    <t>コスタリカ</t>
  </si>
  <si>
    <t>ブータン</t>
  </si>
  <si>
    <t>（単位：円/kg）</t>
    <rPh sb="1" eb="3">
      <t>タンイ</t>
    </rPh>
    <rPh sb="4" eb="5">
      <t>エン</t>
    </rPh>
    <phoneticPr fontId="13"/>
  </si>
  <si>
    <t>資料：農畜産業振興機構「ベジ探」　（原資料：財務省「貿易統計」）</t>
    <rPh sb="0" eb="1">
      <t>シリョウ</t>
    </rPh>
    <rPh sb="2" eb="4">
      <t>ノウチク</t>
    </rPh>
    <rPh sb="4" eb="6">
      <t>サンギョウ</t>
    </rPh>
    <rPh sb="6" eb="8">
      <t>シンコウ</t>
    </rPh>
    <rPh sb="8" eb="10">
      <t>キコウ</t>
    </rPh>
    <rPh sb="13" eb="14">
      <t>タン</t>
    </rPh>
    <rPh sb="17" eb="20">
      <t>ゲンシリョウ</t>
    </rPh>
    <rPh sb="21" eb="24">
      <t>ザイムショウ</t>
    </rPh>
    <rPh sb="25" eb="27">
      <t>ボウエキ</t>
    </rPh>
    <rPh sb="27" eb="29">
      <t>トウケイ</t>
    </rPh>
    <phoneticPr fontId="19"/>
  </si>
  <si>
    <t>Ⅸ　野菜の輸入統計</t>
    <rPh sb="2" eb="4">
      <t>ヤサイ</t>
    </rPh>
    <rPh sb="5" eb="7">
      <t>ユニュウ</t>
    </rPh>
    <rPh sb="7" eb="9">
      <t>トウケイ</t>
    </rPh>
    <phoneticPr fontId="4"/>
  </si>
  <si>
    <t>　Ⅸ－１　類別野菜輸入数量・金額</t>
    <rPh sb="5" eb="7">
      <t>ルイベツ</t>
    </rPh>
    <rPh sb="7" eb="9">
      <t>ヤサイ</t>
    </rPh>
    <rPh sb="9" eb="11">
      <t>ユニュウ</t>
    </rPh>
    <rPh sb="11" eb="13">
      <t>スウリョウ</t>
    </rPh>
    <rPh sb="14" eb="16">
      <t>キンガク</t>
    </rPh>
    <phoneticPr fontId="4"/>
  </si>
  <si>
    <t>　Ⅹ－２　品目別輸出数量・金額・単価</t>
    <rPh sb="10" eb="12">
      <t>スウリョウ</t>
    </rPh>
    <rPh sb="13" eb="15">
      <t>キンガク</t>
    </rPh>
    <rPh sb="16" eb="18">
      <t>タンカ</t>
    </rPh>
    <phoneticPr fontId="4"/>
  </si>
  <si>
    <t>Ⅹ　野菜の輸出統計</t>
    <rPh sb="2" eb="4">
      <t>ヤサイ</t>
    </rPh>
    <rPh sb="5" eb="7">
      <t>ユシュツ</t>
    </rPh>
    <rPh sb="7" eb="9">
      <t>トウケイ</t>
    </rPh>
    <phoneticPr fontId="13"/>
  </si>
  <si>
    <t>　Ⅹ－１　類別輸出数量・金額</t>
    <rPh sb="5" eb="7">
      <t>ルイベツ</t>
    </rPh>
    <rPh sb="7" eb="9">
      <t>ユシュツ</t>
    </rPh>
    <rPh sb="9" eb="11">
      <t>スウリョウ</t>
    </rPh>
    <rPh sb="12" eb="14">
      <t>キンガク</t>
    </rPh>
    <phoneticPr fontId="3"/>
  </si>
  <si>
    <t>Ⅸ－３　品目別輸入数量・金額・単価</t>
    <phoneticPr fontId="4"/>
  </si>
  <si>
    <t>Ⅸ－４　主要輸入先国別輸入数量と単価</t>
    <rPh sb="16" eb="18">
      <t>タンカ</t>
    </rPh>
    <phoneticPr fontId="4"/>
  </si>
  <si>
    <t>Ⅸ－５　主要品目別輸入数量・単価の動向</t>
    <rPh sb="4" eb="6">
      <t>シュヨウ</t>
    </rPh>
    <rPh sb="6" eb="8">
      <t>ヒンモク</t>
    </rPh>
    <rPh sb="8" eb="9">
      <t>ベツ</t>
    </rPh>
    <rPh sb="9" eb="11">
      <t>ユニュウ</t>
    </rPh>
    <rPh sb="11" eb="13">
      <t>スウリョウ</t>
    </rPh>
    <rPh sb="14" eb="16">
      <t>タンカ</t>
    </rPh>
    <rPh sb="17" eb="19">
      <t>ドウコウ</t>
    </rPh>
    <phoneticPr fontId="4"/>
  </si>
  <si>
    <t>　　－主要農産物の輸入金額・数量（上位20品目、ドルベース）</t>
    <rPh sb="3" eb="5">
      <t>シュヨウ</t>
    </rPh>
    <rPh sb="5" eb="8">
      <t>ノウサンブツ</t>
    </rPh>
    <rPh sb="9" eb="11">
      <t>ユニュウ</t>
    </rPh>
    <rPh sb="11" eb="13">
      <t>キンガク</t>
    </rPh>
    <rPh sb="14" eb="16">
      <t>スウリョウ</t>
    </rPh>
    <rPh sb="17" eb="19">
      <t>ジョウイ</t>
    </rPh>
    <rPh sb="21" eb="23">
      <t>ヒンモク</t>
    </rPh>
    <phoneticPr fontId="24"/>
  </si>
  <si>
    <t>　</t>
    <phoneticPr fontId="24"/>
  </si>
  <si>
    <t>順</t>
  </si>
  <si>
    <t>品 目</t>
  </si>
  <si>
    <t>数量
単位</t>
    <rPh sb="0" eb="1">
      <t>スウリョウ</t>
    </rPh>
    <rPh sb="2" eb="4">
      <t>タンイ</t>
    </rPh>
    <phoneticPr fontId="26"/>
  </si>
  <si>
    <t>金　額 (億ドル)</t>
    <rPh sb="0" eb="1">
      <t>キン</t>
    </rPh>
    <rPh sb="2" eb="3">
      <t>ガク</t>
    </rPh>
    <rPh sb="5" eb="6">
      <t>オク</t>
    </rPh>
    <phoneticPr fontId="26"/>
  </si>
  <si>
    <t xml:space="preserve">数　量 </t>
    <rPh sb="0" eb="1">
      <t>カズ</t>
    </rPh>
    <rPh sb="2" eb="3">
      <t>リョウ</t>
    </rPh>
    <phoneticPr fontId="26"/>
  </si>
  <si>
    <t>位</t>
  </si>
  <si>
    <t>平成27年</t>
    <rPh sb="0" eb="2">
      <t>ヘイセイ</t>
    </rPh>
    <rPh sb="4" eb="5">
      <t>ネン</t>
    </rPh>
    <phoneticPr fontId="26"/>
  </si>
  <si>
    <t>平成28年</t>
    <rPh sb="0" eb="2">
      <t>ヘイセイ</t>
    </rPh>
    <rPh sb="4" eb="5">
      <t>ネン</t>
    </rPh>
    <phoneticPr fontId="26"/>
  </si>
  <si>
    <t>豚肉</t>
    <rPh sb="0" eb="2">
      <t>ブタニク</t>
    </rPh>
    <phoneticPr fontId="26"/>
  </si>
  <si>
    <t>ｔ</t>
  </si>
  <si>
    <t>たばこ</t>
    <phoneticPr fontId="26"/>
  </si>
  <si>
    <t>とうもろこし</t>
    <phoneticPr fontId="26"/>
  </si>
  <si>
    <t>1,000ｔ</t>
  </si>
  <si>
    <t>生鮮・乾燥果実</t>
    <rPh sb="0" eb="2">
      <t>セイセン</t>
    </rPh>
    <rPh sb="3" eb="5">
      <t>カンソウ</t>
    </rPh>
    <rPh sb="5" eb="7">
      <t>カジツ</t>
    </rPh>
    <phoneticPr fontId="26"/>
  </si>
  <si>
    <t>牛肉</t>
    <rPh sb="0" eb="2">
      <t>ギュウニク</t>
    </rPh>
    <phoneticPr fontId="26"/>
  </si>
  <si>
    <t>アルコール飲料</t>
    <rPh sb="5" eb="7">
      <t>インリョウ</t>
    </rPh>
    <phoneticPr fontId="26"/>
  </si>
  <si>
    <t>kℓ</t>
  </si>
  <si>
    <t>木材チップ</t>
    <rPh sb="0" eb="2">
      <t>モクザイ</t>
    </rPh>
    <phoneticPr fontId="26"/>
  </si>
  <si>
    <t>製材</t>
    <rPh sb="0" eb="2">
      <t>セイザイ</t>
    </rPh>
    <phoneticPr fontId="26"/>
  </si>
  <si>
    <r>
      <t>1,000m</t>
    </r>
    <r>
      <rPr>
        <vertAlign val="superscript"/>
        <sz val="8"/>
        <rFont val="ＭＳ Ｐゴシック"/>
        <family val="3"/>
        <charset val="128"/>
      </rPr>
      <t>3</t>
    </r>
    <phoneticPr fontId="26"/>
  </si>
  <si>
    <t>鶏肉調整品</t>
    <rPh sb="0" eb="2">
      <t>トリニク</t>
    </rPh>
    <rPh sb="2" eb="5">
      <t>チョウセイヒン</t>
    </rPh>
    <phoneticPr fontId="26"/>
  </si>
  <si>
    <t>エビ（活・生鮮・冷蔵・冷凍）</t>
    <rPh sb="3" eb="4">
      <t>カツ</t>
    </rPh>
    <rPh sb="5" eb="7">
      <t>セイセン</t>
    </rPh>
    <rPh sb="8" eb="10">
      <t>レイゾウ</t>
    </rPh>
    <rPh sb="11" eb="13">
      <t>レイトウ</t>
    </rPh>
    <phoneticPr fontId="26"/>
  </si>
  <si>
    <t>カツオ、マグロ類（生・蔵・凍）</t>
    <rPh sb="7" eb="8">
      <t>ルイ</t>
    </rPh>
    <rPh sb="9" eb="10">
      <t>セイ</t>
    </rPh>
    <rPh sb="11" eb="12">
      <t>ゾウ</t>
    </rPh>
    <rPh sb="13" eb="14">
      <t>トウ</t>
    </rPh>
    <phoneticPr fontId="26"/>
  </si>
  <si>
    <t>サケ・マス（生鮮・冷蔵・冷凍）</t>
    <rPh sb="6" eb="8">
      <t>セイセン</t>
    </rPh>
    <rPh sb="9" eb="11">
      <t>レイゾウ</t>
    </rPh>
    <rPh sb="12" eb="14">
      <t>レイトウ</t>
    </rPh>
    <phoneticPr fontId="26"/>
  </si>
  <si>
    <t>冷凍野菜</t>
    <rPh sb="0" eb="2">
      <t>レイトウ</t>
    </rPh>
    <rPh sb="2" eb="4">
      <t>ヤサイ</t>
    </rPh>
    <phoneticPr fontId="26"/>
  </si>
  <si>
    <t>大豆</t>
    <rPh sb="0" eb="2">
      <t>ダイズ</t>
    </rPh>
    <phoneticPr fontId="26"/>
  </si>
  <si>
    <t>小麦</t>
    <rPh sb="0" eb="2">
      <t>コムギ</t>
    </rPh>
    <phoneticPr fontId="26"/>
  </si>
  <si>
    <t>コーヒー生豆</t>
    <rPh sb="4" eb="5">
      <t>ナマ</t>
    </rPh>
    <rPh sb="5" eb="6">
      <t>マメ</t>
    </rPh>
    <phoneticPr fontId="26"/>
  </si>
  <si>
    <t>合板</t>
    <rPh sb="0" eb="2">
      <t>ゴウバン</t>
    </rPh>
    <phoneticPr fontId="26"/>
  </si>
  <si>
    <r>
      <t>1,000m</t>
    </r>
    <r>
      <rPr>
        <vertAlign val="superscript"/>
        <sz val="8"/>
        <rFont val="ＭＳ Ｐゴシック"/>
        <family val="3"/>
        <charset val="128"/>
      </rPr>
      <t>2</t>
    </r>
    <phoneticPr fontId="26"/>
  </si>
  <si>
    <t>鶏肉</t>
    <rPh sb="0" eb="2">
      <t>トリニク</t>
    </rPh>
    <phoneticPr fontId="26"/>
  </si>
  <si>
    <t>菜種</t>
    <rPh sb="0" eb="2">
      <t>ナタネ</t>
    </rPh>
    <phoneticPr fontId="26"/>
  </si>
  <si>
    <t>生鮮野菜</t>
    <rPh sb="0" eb="2">
      <t>セイセン</t>
    </rPh>
    <rPh sb="2" eb="4">
      <t>ヤサイ</t>
    </rPh>
    <phoneticPr fontId="4"/>
  </si>
  <si>
    <t>資料：日本貿易振興機構「アグロトレードハンドブック2017」</t>
    <rPh sb="9" eb="11">
      <t>キコウ</t>
    </rPh>
    <phoneticPr fontId="24"/>
  </si>
  <si>
    <t xml:space="preserve">  注 ： 順位付けは平成28年の輸入金額ベース。</t>
    <rPh sb="2" eb="3">
      <t>チュウ</t>
    </rPh>
    <rPh sb="6" eb="8">
      <t>ジュンクライ</t>
    </rPh>
    <phoneticPr fontId="24"/>
  </si>
  <si>
    <t>乾  燥  野  菜</t>
    <rPh sb="0" eb="4">
      <t>カンソウ</t>
    </rPh>
    <rPh sb="6" eb="10">
      <t>ヤサイ</t>
    </rPh>
    <phoneticPr fontId="24"/>
  </si>
  <si>
    <t>活　        鰻</t>
    <phoneticPr fontId="24"/>
  </si>
  <si>
    <t>ひらめ・かれい</t>
  </si>
  <si>
    <t>パスタめん類</t>
    <rPh sb="5" eb="6">
      <t>ルイ</t>
    </rPh>
    <phoneticPr fontId="24"/>
  </si>
  <si>
    <t>香    辛    料</t>
    <rPh sb="0" eb="11">
      <t>コウシンリョウ</t>
    </rPh>
    <phoneticPr fontId="24"/>
  </si>
  <si>
    <t>ト マ ト 加 工 品</t>
    <rPh sb="6" eb="11">
      <t>カコウヒン</t>
    </rPh>
    <phoneticPr fontId="24"/>
  </si>
  <si>
    <t>め    ぬ    け</t>
    <phoneticPr fontId="24"/>
  </si>
  <si>
    <t>ビ    ー    ル</t>
    <phoneticPr fontId="24"/>
  </si>
  <si>
    <t>2018年</t>
  </si>
  <si>
    <t>2019年</t>
  </si>
  <si>
    <t>　（１）数　量</t>
  </si>
  <si>
    <t>（イ）金　額</t>
  </si>
  <si>
    <t>ブラジル</t>
  </si>
  <si>
    <t>ハンガリー</t>
  </si>
  <si>
    <t>Ⅸ－２　類別・主要国輸入数量と金額（2010年～2019年）</t>
    <rPh sb="22" eb="23">
      <t>ネン</t>
    </rPh>
    <rPh sb="28" eb="29">
      <t>ネン</t>
    </rPh>
    <phoneticPr fontId="4"/>
  </si>
  <si>
    <t>フランス</t>
    <phoneticPr fontId="4"/>
  </si>
  <si>
    <t>メロン・すいか</t>
  </si>
  <si>
    <t>こなす及びらっきょう</t>
  </si>
  <si>
    <t>かんしょ（生鮮・冷凍・乾燥）</t>
  </si>
  <si>
    <t>（６)　メキシコ （数量）</t>
    <phoneticPr fontId="4"/>
  </si>
  <si>
    <t>（６)　メキシコ （単価）</t>
    <phoneticPr fontId="4"/>
  </si>
  <si>
    <t>（７)　韓国 （数量）</t>
    <phoneticPr fontId="4"/>
  </si>
  <si>
    <t>（７)　韓国 （単価）</t>
    <phoneticPr fontId="4"/>
  </si>
  <si>
    <t>（８)　台湾 （数量）</t>
    <phoneticPr fontId="4"/>
  </si>
  <si>
    <t>（８)　台湾 （単価）</t>
    <phoneticPr fontId="4"/>
  </si>
  <si>
    <t>（９)　オランダ （数量）</t>
    <phoneticPr fontId="4"/>
  </si>
  <si>
    <t>（９)　オランダ （単価）</t>
    <phoneticPr fontId="4"/>
  </si>
  <si>
    <t>（１０)　ベルギー （数量）</t>
    <phoneticPr fontId="4"/>
  </si>
  <si>
    <t>（１０)　ベルギー （単価）</t>
    <phoneticPr fontId="4"/>
  </si>
  <si>
    <t>（１１)　ベトナム （数量）</t>
    <phoneticPr fontId="4"/>
  </si>
  <si>
    <t>（１１)　ベトナム （単価）</t>
    <phoneticPr fontId="4"/>
  </si>
  <si>
    <t>（１２)　ポルトガル （数量）</t>
    <phoneticPr fontId="4"/>
  </si>
  <si>
    <t>（１２)　ポルトガル （単価）</t>
    <phoneticPr fontId="4"/>
  </si>
  <si>
    <t>（１５)　カナダ （数量）</t>
    <phoneticPr fontId="4"/>
  </si>
  <si>
    <t>（１５)　カナダ （単価）</t>
    <phoneticPr fontId="4"/>
  </si>
  <si>
    <t>（１６）チリ （数量）</t>
    <phoneticPr fontId="4"/>
  </si>
  <si>
    <t>（１６）チリ （単価）</t>
    <rPh sb="8" eb="10">
      <t>タンカ</t>
    </rPh>
    <phoneticPr fontId="4"/>
  </si>
  <si>
    <t>（１８）インドネシア （数量）</t>
    <phoneticPr fontId="4"/>
  </si>
  <si>
    <t>（１８）インドネシア （単価）</t>
    <rPh sb="12" eb="14">
      <t>タンカ</t>
    </rPh>
    <phoneticPr fontId="4"/>
  </si>
  <si>
    <t>（14） しいたけ（乾燥）</t>
    <phoneticPr fontId="4"/>
  </si>
  <si>
    <t>(15) ねぎ（生鮮）</t>
    <phoneticPr fontId="4"/>
  </si>
  <si>
    <t>ﾌｨﾝﾗﾝﾄﾞ</t>
  </si>
  <si>
    <t>ブルンジ</t>
  </si>
  <si>
    <t>(16) リーキ、わけぎ等（生鮮）</t>
    <rPh sb="12" eb="13">
      <t>トウ</t>
    </rPh>
    <phoneticPr fontId="4"/>
  </si>
  <si>
    <t>(17) にんにく（生鮮）</t>
    <phoneticPr fontId="4"/>
  </si>
  <si>
    <t>(18) アスパラガス（生鮮）</t>
    <phoneticPr fontId="4"/>
  </si>
  <si>
    <t>(19) えんどう（生鮮）</t>
    <phoneticPr fontId="4"/>
  </si>
  <si>
    <t>(20) えんどう（冷凍）</t>
    <phoneticPr fontId="4"/>
  </si>
  <si>
    <t>(21) さといも（生鮮）</t>
    <phoneticPr fontId="4"/>
  </si>
  <si>
    <t>(22) さといも（冷凍）</t>
    <rPh sb="10" eb="12">
      <t>レイトウ</t>
    </rPh>
    <phoneticPr fontId="4"/>
  </si>
  <si>
    <t>(23) ながいも（生鮮）</t>
    <phoneticPr fontId="4"/>
  </si>
  <si>
    <t>(24) ながいも（冷凍）</t>
    <rPh sb="10" eb="12">
      <t>レイトウ</t>
    </rPh>
    <phoneticPr fontId="4"/>
  </si>
  <si>
    <t>(25) ジャンボピーマン（生鮮）</t>
    <phoneticPr fontId="4"/>
  </si>
  <si>
    <t>(26) トマト（生鮮）</t>
    <phoneticPr fontId="4"/>
  </si>
  <si>
    <t>(27) セルリー（生鮮）</t>
    <phoneticPr fontId="4"/>
  </si>
  <si>
    <t>(28) 結球レタス（生鮮）</t>
    <rPh sb="5" eb="7">
      <t>ケッキュウ</t>
    </rPh>
    <phoneticPr fontId="4"/>
  </si>
  <si>
    <t>(29) その他レタス（生鮮）</t>
    <rPh sb="7" eb="8">
      <t>タ</t>
    </rPh>
    <phoneticPr fontId="4"/>
  </si>
  <si>
    <t>(30) いちご（生鮮）</t>
    <phoneticPr fontId="4"/>
  </si>
  <si>
    <t>(31) いちご（冷凍）</t>
    <rPh sb="9" eb="11">
      <t>レイトウ</t>
    </rPh>
    <phoneticPr fontId="4"/>
  </si>
  <si>
    <t>(32) れんこん（塩蔵等）</t>
    <rPh sb="10" eb="12">
      <t>エンゾウ</t>
    </rPh>
    <rPh sb="12" eb="13">
      <t>トウ</t>
    </rPh>
    <phoneticPr fontId="4"/>
  </si>
  <si>
    <t>(33) らっきょう（塩蔵等）</t>
    <rPh sb="11" eb="13">
      <t>エンゾウ</t>
    </rPh>
    <rPh sb="13" eb="14">
      <t>ナド</t>
    </rPh>
    <phoneticPr fontId="4"/>
  </si>
  <si>
    <t>(34) ばれいしょ（冷凍）</t>
    <phoneticPr fontId="4"/>
  </si>
  <si>
    <t>(35) えだまめ（冷凍）</t>
    <phoneticPr fontId="4"/>
  </si>
  <si>
    <t>(36) ほうれんそう等（冷凍）</t>
    <rPh sb="11" eb="12">
      <t>トウ</t>
    </rPh>
    <phoneticPr fontId="4"/>
  </si>
  <si>
    <t>(37) きゅうり及びガーキン(塩蔵等）</t>
    <rPh sb="9" eb="10">
      <t>オヨ</t>
    </rPh>
    <rPh sb="16" eb="18">
      <t>エンゾウ</t>
    </rPh>
    <rPh sb="18" eb="19">
      <t>ナド</t>
    </rPh>
    <phoneticPr fontId="4"/>
  </si>
  <si>
    <t>(38) こなす（塩蔵等)</t>
    <rPh sb="9" eb="11">
      <t>エンゾウ</t>
    </rPh>
    <rPh sb="11" eb="12">
      <t>ナド</t>
    </rPh>
    <phoneticPr fontId="4"/>
  </si>
  <si>
    <t>(39) なす（塩蔵等)</t>
    <rPh sb="8" eb="10">
      <t>エンゾウ</t>
    </rPh>
    <rPh sb="10" eb="11">
      <t>ナド</t>
    </rPh>
    <phoneticPr fontId="4"/>
  </si>
  <si>
    <t>(40) メロン（生鮮）</t>
    <rPh sb="9" eb="11">
      <t>セイセン</t>
    </rPh>
    <phoneticPr fontId="4"/>
  </si>
  <si>
    <t>(41) まつたけ（生鮮）</t>
    <rPh sb="10" eb="12">
      <t>セイセン</t>
    </rPh>
    <phoneticPr fontId="4"/>
  </si>
  <si>
    <t>(42)だいこん（乾燥）</t>
    <rPh sb="9" eb="11">
      <t>カンソウ</t>
    </rPh>
    <phoneticPr fontId="13"/>
  </si>
  <si>
    <t>数量</t>
  </si>
  <si>
    <t>金額</t>
  </si>
  <si>
    <t>単価</t>
  </si>
  <si>
    <t>輸入数量</t>
  </si>
  <si>
    <t>税関</t>
  </si>
  <si>
    <t>輸入金額</t>
  </si>
  <si>
    <t>輸入単価</t>
  </si>
  <si>
    <t>那覇空港</t>
  </si>
  <si>
    <t>宇野</t>
  </si>
  <si>
    <t>舞鶴</t>
  </si>
  <si>
    <t>農畜産業振興機構：「ベジ探」、原資料：財務省「貿易統計」</t>
  </si>
  <si>
    <t>注：値は速確報値</t>
  </si>
  <si>
    <t>坂出</t>
  </si>
  <si>
    <t>宮古</t>
  </si>
  <si>
    <t>富山</t>
  </si>
  <si>
    <t>シェア</t>
  </si>
  <si>
    <t>Ⅸ－６　税関別輸入数量・金額・単価</t>
    <phoneticPr fontId="13"/>
  </si>
  <si>
    <t>　 （１）類別主要税関別輸入の動向（2019年）</t>
    <rPh sb="22" eb="23">
      <t>ネン</t>
    </rPh>
    <phoneticPr fontId="4"/>
  </si>
  <si>
    <t>注：港別の合計は、全国の合計とは一致しない。</t>
    <rPh sb="0" eb="1">
      <t>チュウ</t>
    </rPh>
    <rPh sb="2" eb="3">
      <t>ミナト</t>
    </rPh>
    <rPh sb="3" eb="4">
      <t>ベツ</t>
    </rPh>
    <rPh sb="5" eb="7">
      <t>ゴウケイ</t>
    </rPh>
    <rPh sb="9" eb="11">
      <t>ゼンコク</t>
    </rPh>
    <rPh sb="12" eb="14">
      <t>ゴウケイ</t>
    </rPh>
    <rPh sb="16" eb="18">
      <t>イッチ</t>
    </rPh>
    <phoneticPr fontId="4"/>
  </si>
  <si>
    <t>資料：農畜産業振興機構：「ベジ探」、原資料：財務省「貿易統計」</t>
    <rPh sb="0" eb="2">
      <t>シリョウ</t>
    </rPh>
    <phoneticPr fontId="4"/>
  </si>
  <si>
    <t>品目</t>
  </si>
  <si>
    <t>数量比率</t>
  </si>
  <si>
    <t xml:space="preserve">  　　　　　　合計</t>
  </si>
  <si>
    <t>空港税関</t>
    <phoneticPr fontId="4"/>
  </si>
  <si>
    <t>注：値は速確報値</t>
    <rPh sb="0" eb="1">
      <t>チュウ</t>
    </rPh>
    <rPh sb="2" eb="3">
      <t>アタイ</t>
    </rPh>
    <rPh sb="4" eb="5">
      <t>ソク</t>
    </rPh>
    <rPh sb="5" eb="7">
      <t>カクホウ</t>
    </rPh>
    <rPh sb="7" eb="8">
      <t>チ</t>
    </rPh>
    <phoneticPr fontId="4"/>
  </si>
  <si>
    <t>資料：農畜産業振興機構「ベジ探」　、　原資料：　財務省「貿易統計」</t>
    <phoneticPr fontId="4"/>
  </si>
  <si>
    <t>②金額</t>
    <phoneticPr fontId="4"/>
  </si>
  <si>
    <t>（単位：トン、円/ｋｇ）</t>
  </si>
  <si>
    <t>御前崎</t>
  </si>
  <si>
    <t>岸和田</t>
  </si>
  <si>
    <t>小名浜</t>
  </si>
  <si>
    <t>宇都宮</t>
  </si>
  <si>
    <t>　 （３）2019年主要税関別輸入</t>
    <phoneticPr fontId="4"/>
  </si>
  <si>
    <t>注１：値は速確報値</t>
    <rPh sb="0" eb="1">
      <t>チュウ</t>
    </rPh>
    <rPh sb="3" eb="4">
      <t>アタイ</t>
    </rPh>
    <rPh sb="5" eb="6">
      <t>ソク</t>
    </rPh>
    <rPh sb="6" eb="8">
      <t>カクホウ</t>
    </rPh>
    <rPh sb="8" eb="9">
      <t>チ</t>
    </rPh>
    <phoneticPr fontId="4"/>
  </si>
  <si>
    <t>注2：港別の合計は全国の合計と一致しない。</t>
    <rPh sb="0" eb="1">
      <t>チュウ</t>
    </rPh>
    <rPh sb="3" eb="4">
      <t>ミナト</t>
    </rPh>
    <rPh sb="4" eb="5">
      <t>ベツ</t>
    </rPh>
    <rPh sb="6" eb="8">
      <t>ゴウケイ</t>
    </rPh>
    <rPh sb="9" eb="11">
      <t>ゼンコク</t>
    </rPh>
    <rPh sb="12" eb="14">
      <t>ゴウケイ</t>
    </rPh>
    <rPh sb="15" eb="17">
      <t>イッチ</t>
    </rPh>
    <phoneticPr fontId="4"/>
  </si>
  <si>
    <t>　　①数量</t>
    <phoneticPr fontId="4"/>
  </si>
  <si>
    <t>　　②金額</t>
    <phoneticPr fontId="4"/>
  </si>
  <si>
    <t>　①数　量</t>
    <rPh sb="2" eb="3">
      <t>カズ</t>
    </rPh>
    <rPh sb="4" eb="5">
      <t>リョウ</t>
    </rPh>
    <phoneticPr fontId="3"/>
  </si>
  <si>
    <t>　②金　額</t>
    <phoneticPr fontId="4"/>
  </si>
  <si>
    <t>　③単　価</t>
    <phoneticPr fontId="4"/>
  </si>
  <si>
    <t>2018年</t>
    <phoneticPr fontId="4"/>
  </si>
  <si>
    <t>2019年</t>
    <phoneticPr fontId="4"/>
  </si>
  <si>
    <t>（単位：千円）</t>
    <rPh sb="1" eb="3">
      <t>タンイ</t>
    </rPh>
    <rPh sb="4" eb="6">
      <t>センエン</t>
    </rPh>
    <phoneticPr fontId="4"/>
  </si>
  <si>
    <t>資料：農畜産業振興機構「ベジ探」　、　原資料：　財務省「貿易統計」</t>
  </si>
  <si>
    <t>資料：農畜産業振興機構「ベジ探」　、　原資料：財務省「貿易統計」</t>
  </si>
  <si>
    <t>資料：農畜産業振興機構「ベジ探」　、　原資料：財務省「貿易統計」</t>
    <phoneticPr fontId="4"/>
  </si>
  <si>
    <t>資料：農畜産業振興機構「ベジ探」　、　原資料：財務省「貿易統計」</t>
    <phoneticPr fontId="4"/>
  </si>
  <si>
    <t>（単位：百万円）</t>
    <rPh sb="1" eb="3">
      <t>タンイ</t>
    </rPh>
    <rPh sb="4" eb="7">
      <t>ヒャクマンエン</t>
    </rPh>
    <phoneticPr fontId="4"/>
  </si>
  <si>
    <t>（単位：円/ｋｇ）</t>
    <rPh sb="1" eb="3">
      <t>タンイ</t>
    </rPh>
    <rPh sb="4" eb="5">
      <t>エン</t>
    </rPh>
    <phoneticPr fontId="4"/>
  </si>
  <si>
    <t>　 （２）空港税関別輸入（2017年～2019年）</t>
    <rPh sb="17" eb="18">
      <t>ネン</t>
    </rPh>
    <rPh sb="23" eb="24">
      <t>ネン</t>
    </rPh>
    <phoneticPr fontId="4"/>
  </si>
  <si>
    <t>（単位：トン、円/ｋｇ、％）</t>
    <rPh sb="1" eb="3">
      <t>タンイ</t>
    </rPh>
    <rPh sb="7" eb="8">
      <t>エン</t>
    </rPh>
    <phoneticPr fontId="4"/>
  </si>
  <si>
    <t>しょうが</t>
    <phoneticPr fontId="4"/>
  </si>
  <si>
    <t>その他調製野菜</t>
    <phoneticPr fontId="4"/>
  </si>
  <si>
    <t>さといも、ながいも等（生鮮・冷凍・乾燥）</t>
    <rPh sb="9" eb="10">
      <t>トウ</t>
    </rPh>
    <rPh sb="11" eb="13">
      <t>セイセン</t>
    </rPh>
    <rPh sb="14" eb="16">
      <t>レイトウ</t>
    </rPh>
    <rPh sb="17" eb="19">
      <t>カンソウ</t>
    </rPh>
    <phoneticPr fontId="4"/>
  </si>
  <si>
    <t>さといも（生鮮・冷凍・乾燥）</t>
    <phoneticPr fontId="4"/>
  </si>
  <si>
    <t>さといも（生鮮・冷凍・乾燥）</t>
  </si>
  <si>
    <t>ながいも（生鮮・冷凍・乾燥）</t>
    <phoneticPr fontId="4"/>
  </si>
  <si>
    <t>ながいも（生鮮・冷凍・乾燥）</t>
  </si>
  <si>
    <t>その他のいも類（生鮮・冷凍・乾燥）</t>
    <phoneticPr fontId="4"/>
  </si>
  <si>
    <t>その他のいも類（生鮮・冷凍・乾燥）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</si>
</sst>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[Red]#,##0"/>
    <numFmt numFmtId="177" formatCode="#,##0.0;[Red]\-#,##0.0"/>
    <numFmt numFmtId="178" formatCode="#,##0.0"/>
    <numFmt numFmtId="179" formatCode="\ \ #,##0_);\ \ \-#,##0_);\ \ &quot;-&quot;\ "/>
    <numFmt numFmtId="180" formatCode="\ \ #,##0.00_);\ \ \-#,##0.00_);\ \ &quot;-&quot;\ "/>
  </numFmts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明朝"/>
      <family val="3"/>
      <charset val="128"/>
    </font>
    <font>
      <sz val="7.5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游ゴシック"/>
      <family val="3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15" fillId="0" borderId="0"/>
    <xf numFmtId="38" fontId="17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20" fillId="0" borderId="0"/>
    <xf numFmtId="0" fontId="31" fillId="0" borderId="0">
      <alignment vertical="top"/>
      <protection locked="0"/>
    </xf>
    <xf numFmtId="0" fontId="32" fillId="0" borderId="0">
      <alignment vertical="top"/>
      <protection locked="0"/>
    </xf>
  </cellStyleXfs>
  <cellXfs count="38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6" fillId="0" borderId="0" xfId="0" applyFont="1">
      <alignment vertical="center"/>
    </xf>
    <xf numFmtId="38" fontId="0" fillId="0" borderId="0" xfId="1" applyFont="1">
      <alignment vertical="center"/>
    </xf>
    <xf numFmtId="0" fontId="10" fillId="0" borderId="0" xfId="0" applyFont="1">
      <alignment vertical="center"/>
    </xf>
    <xf numFmtId="0" fontId="12" fillId="0" borderId="0" xfId="3" applyFont="1" applyFill="1" applyAlignment="1">
      <alignment horizontal="left" vertical="center"/>
    </xf>
    <xf numFmtId="38" fontId="10" fillId="0" borderId="0" xfId="1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5" applyFont="1">
      <alignment vertical="center"/>
    </xf>
    <xf numFmtId="0" fontId="10" fillId="0" borderId="0" xfId="5">
      <alignment vertical="center"/>
    </xf>
    <xf numFmtId="0" fontId="9" fillId="0" borderId="0" xfId="5" applyFont="1">
      <alignment vertical="center"/>
    </xf>
    <xf numFmtId="0" fontId="10" fillId="0" borderId="0" xfId="5" applyAlignment="1">
      <alignment horizontal="right" vertical="center"/>
    </xf>
    <xf numFmtId="41" fontId="10" fillId="0" borderId="2" xfId="5" applyNumberFormat="1" applyBorder="1">
      <alignment vertical="center"/>
    </xf>
    <xf numFmtId="41" fontId="10" fillId="0" borderId="3" xfId="5" applyNumberFormat="1" applyBorder="1">
      <alignment vertical="center"/>
    </xf>
    <xf numFmtId="0" fontId="6" fillId="0" borderId="0" xfId="5" applyFont="1" applyAlignment="1">
      <alignment vertical="center" shrinkToFit="1"/>
    </xf>
    <xf numFmtId="0" fontId="9" fillId="0" borderId="0" xfId="5" applyFont="1" applyAlignment="1">
      <alignment vertical="center" shrinkToFit="1"/>
    </xf>
    <xf numFmtId="0" fontId="6" fillId="0" borderId="0" xfId="5" applyFont="1" applyAlignment="1">
      <alignment vertical="center"/>
    </xf>
    <xf numFmtId="0" fontId="5" fillId="0" borderId="0" xfId="5" applyFont="1" applyBorder="1" applyAlignment="1">
      <alignment horizontal="center" vertical="center" shrinkToFit="1"/>
    </xf>
    <xf numFmtId="0" fontId="7" fillId="0" borderId="0" xfId="7" applyFont="1" applyFill="1"/>
    <xf numFmtId="0" fontId="7" fillId="0" borderId="0" xfId="7" applyFont="1"/>
    <xf numFmtId="0" fontId="7" fillId="0" borderId="0" xfId="7" applyFont="1" applyAlignment="1">
      <alignment horizontal="right"/>
    </xf>
    <xf numFmtId="0" fontId="10" fillId="0" borderId="0" xfId="8" applyBorder="1">
      <alignment vertical="center"/>
    </xf>
    <xf numFmtId="0" fontId="7" fillId="0" borderId="0" xfId="7" applyFont="1" applyFill="1" applyAlignment="1">
      <alignment horizontal="right"/>
    </xf>
    <xf numFmtId="0" fontId="10" fillId="0" borderId="0" xfId="8">
      <alignment vertical="center"/>
    </xf>
    <xf numFmtId="3" fontId="7" fillId="0" borderId="0" xfId="7" applyNumberFormat="1" applyFont="1"/>
    <xf numFmtId="0" fontId="10" fillId="0" borderId="0" xfId="4" applyAlignment="1">
      <alignment horizontal="right" vertical="center"/>
    </xf>
    <xf numFmtId="0" fontId="10" fillId="0" borderId="8" xfId="4" applyBorder="1" applyAlignment="1">
      <alignment vertical="center" wrapText="1"/>
    </xf>
    <xf numFmtId="0" fontId="10" fillId="0" borderId="4" xfId="4" applyBorder="1" applyAlignment="1">
      <alignment horizontal="center" vertical="center" wrapText="1"/>
    </xf>
    <xf numFmtId="0" fontId="10" fillId="0" borderId="4" xfId="4" applyBorder="1" applyAlignment="1">
      <alignment horizontal="center" vertical="center" shrinkToFit="1"/>
    </xf>
    <xf numFmtId="0" fontId="10" fillId="0" borderId="9" xfId="4" applyBorder="1" applyAlignment="1">
      <alignment horizontal="center" vertical="center" wrapText="1"/>
    </xf>
    <xf numFmtId="0" fontId="0" fillId="0" borderId="0" xfId="0" applyBorder="1">
      <alignment vertical="center"/>
    </xf>
    <xf numFmtId="0" fontId="10" fillId="0" borderId="10" xfId="4" applyBorder="1" applyAlignment="1">
      <alignment horizontal="center" vertical="center"/>
    </xf>
    <xf numFmtId="3" fontId="0" fillId="0" borderId="0" xfId="0" applyNumberFormat="1" applyBorder="1">
      <alignment vertical="center"/>
    </xf>
    <xf numFmtId="3" fontId="10" fillId="0" borderId="5" xfId="4" applyNumberFormat="1" applyBorder="1" applyAlignment="1">
      <alignment horizontal="right" vertical="center"/>
    </xf>
    <xf numFmtId="0" fontId="10" fillId="0" borderId="12" xfId="4" applyBorder="1" applyAlignment="1">
      <alignment horizontal="center" vertical="center"/>
    </xf>
    <xf numFmtId="0" fontId="16" fillId="0" borderId="0" xfId="9" quotePrefix="1" applyFont="1" applyFill="1" applyBorder="1" applyAlignment="1">
      <alignment horizontal="left" vertical="top"/>
    </xf>
    <xf numFmtId="0" fontId="7" fillId="0" borderId="0" xfId="7" applyFont="1" applyBorder="1" applyAlignment="1">
      <alignment horizontal="right"/>
    </xf>
    <xf numFmtId="0" fontId="10" fillId="0" borderId="0" xfId="4" applyBorder="1">
      <alignment vertical="center"/>
    </xf>
    <xf numFmtId="0" fontId="7" fillId="0" borderId="8" xfId="7" applyFont="1" applyBorder="1" applyAlignment="1">
      <alignment horizontal="center"/>
    </xf>
    <xf numFmtId="38" fontId="7" fillId="0" borderId="4" xfId="2" applyFont="1" applyBorder="1" applyAlignment="1">
      <alignment horizontal="center"/>
    </xf>
    <xf numFmtId="0" fontId="7" fillId="0" borderId="4" xfId="7" applyFont="1" applyBorder="1" applyAlignment="1">
      <alignment horizontal="center"/>
    </xf>
    <xf numFmtId="38" fontId="7" fillId="0" borderId="9" xfId="2" applyFont="1" applyBorder="1" applyAlignment="1">
      <alignment horizontal="center"/>
    </xf>
    <xf numFmtId="38" fontId="7" fillId="0" borderId="0" xfId="2" applyFont="1" applyBorder="1" applyAlignment="1">
      <alignment horizontal="right"/>
    </xf>
    <xf numFmtId="38" fontId="7" fillId="0" borderId="0" xfId="2" applyFont="1" applyAlignment="1">
      <alignment horizontal="right"/>
    </xf>
    <xf numFmtId="38" fontId="8" fillId="0" borderId="0" xfId="2" applyFont="1" applyBorder="1" applyAlignment="1">
      <alignment horizontal="right"/>
    </xf>
    <xf numFmtId="38" fontId="7" fillId="0" borderId="8" xfId="2" applyFont="1" applyBorder="1" applyAlignment="1">
      <alignment horizontal="center"/>
    </xf>
    <xf numFmtId="0" fontId="14" fillId="0" borderId="4" xfId="7" applyFont="1" applyBorder="1" applyAlignment="1">
      <alignment horizontal="center"/>
    </xf>
    <xf numFmtId="38" fontId="14" fillId="0" borderId="5" xfId="1" applyFont="1" applyBorder="1" applyAlignment="1">
      <alignment horizontal="right"/>
    </xf>
    <xf numFmtId="38" fontId="14" fillId="0" borderId="0" xfId="1" applyFont="1" applyBorder="1" applyAlignment="1">
      <alignment horizontal="right"/>
    </xf>
    <xf numFmtId="0" fontId="7" fillId="0" borderId="9" xfId="7" applyFont="1" applyBorder="1" applyAlignment="1">
      <alignment horizontal="center"/>
    </xf>
    <xf numFmtId="0" fontId="7" fillId="0" borderId="0" xfId="7" applyFont="1" applyAlignment="1">
      <alignment horizontal="center"/>
    </xf>
    <xf numFmtId="0" fontId="7" fillId="0" borderId="0" xfId="7" applyFont="1" applyFill="1" applyAlignment="1">
      <alignment horizontal="center"/>
    </xf>
    <xf numFmtId="0" fontId="8" fillId="0" borderId="0" xfId="7" applyFont="1"/>
    <xf numFmtId="0" fontId="8" fillId="0" borderId="0" xfId="7" applyFont="1" applyAlignment="1">
      <alignment horizontal="right"/>
    </xf>
    <xf numFmtId="0" fontId="8" fillId="0" borderId="0" xfId="7" applyFont="1" applyFill="1"/>
    <xf numFmtId="0" fontId="8" fillId="0" borderId="0" xfId="7" applyFont="1" applyFill="1" applyAlignment="1">
      <alignment horizontal="right"/>
    </xf>
    <xf numFmtId="0" fontId="7" fillId="0" borderId="0" xfId="7" applyFont="1" applyFill="1" applyBorder="1"/>
    <xf numFmtId="0" fontId="10" fillId="0" borderId="8" xfId="4" applyBorder="1" applyAlignment="1">
      <alignment horizontal="center" vertical="center"/>
    </xf>
    <xf numFmtId="0" fontId="10" fillId="0" borderId="9" xfId="4" applyBorder="1" applyAlignment="1">
      <alignment horizontal="center" vertical="center"/>
    </xf>
    <xf numFmtId="0" fontId="10" fillId="0" borderId="0" xfId="7" applyFont="1"/>
    <xf numFmtId="0" fontId="10" fillId="0" borderId="4" xfId="4" applyBorder="1" applyAlignment="1">
      <alignment horizontal="center" vertical="center"/>
    </xf>
    <xf numFmtId="38" fontId="10" fillId="0" borderId="9" xfId="4" applyNumberFormat="1" applyBorder="1" applyAlignment="1">
      <alignment horizontal="center" vertical="center"/>
    </xf>
    <xf numFmtId="0" fontId="10" fillId="0" borderId="0" xfId="7" applyFont="1" applyFill="1"/>
    <xf numFmtId="0" fontId="7" fillId="0" borderId="9" xfId="7" applyFont="1" applyBorder="1" applyAlignment="1">
      <alignment horizontal="center" shrinkToFit="1"/>
    </xf>
    <xf numFmtId="176" fontId="10" fillId="3" borderId="0" xfId="5" applyNumberFormat="1" applyFill="1" applyBorder="1">
      <alignment vertical="center"/>
    </xf>
    <xf numFmtId="0" fontId="16" fillId="0" borderId="0" xfId="7" applyFont="1" applyAlignment="1">
      <alignment vertical="top"/>
    </xf>
    <xf numFmtId="0" fontId="7" fillId="0" borderId="0" xfId="7" applyFont="1" applyFill="1" applyBorder="1" applyAlignment="1">
      <alignment horizontal="right"/>
    </xf>
    <xf numFmtId="0" fontId="7" fillId="0" borderId="0" xfId="7" applyFont="1" applyBorder="1"/>
    <xf numFmtId="38" fontId="8" fillId="0" borderId="4" xfId="2" applyFont="1" applyBorder="1" applyAlignment="1">
      <alignment horizontal="center"/>
    </xf>
    <xf numFmtId="38" fontId="8" fillId="0" borderId="9" xfId="2" applyFont="1" applyBorder="1" applyAlignment="1">
      <alignment horizontal="center"/>
    </xf>
    <xf numFmtId="38" fontId="7" fillId="0" borderId="0" xfId="2" applyFont="1" applyAlignment="1"/>
    <xf numFmtId="38" fontId="7" fillId="0" borderId="0" xfId="2" applyFont="1" applyFill="1" applyAlignment="1"/>
    <xf numFmtId="0" fontId="10" fillId="0" borderId="0" xfId="4" applyBorder="1" applyAlignment="1">
      <alignment horizontal="center" vertical="center" wrapText="1"/>
    </xf>
    <xf numFmtId="0" fontId="8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shrinkToFit="1"/>
    </xf>
    <xf numFmtId="38" fontId="8" fillId="0" borderId="9" xfId="10" applyFont="1" applyFill="1" applyBorder="1" applyAlignment="1">
      <alignment horizontal="center"/>
    </xf>
    <xf numFmtId="3" fontId="10" fillId="0" borderId="0" xfId="8" applyNumberFormat="1" applyBorder="1">
      <alignment vertical="center"/>
    </xf>
    <xf numFmtId="176" fontId="10" fillId="3" borderId="10" xfId="4" applyNumberFormat="1" applyFill="1" applyBorder="1" applyAlignment="1">
      <alignment horizontal="center" vertical="center"/>
    </xf>
    <xf numFmtId="0" fontId="10" fillId="0" borderId="9" xfId="4" applyBorder="1" applyAlignment="1">
      <alignment horizontal="center" vertical="center" shrinkToFit="1"/>
    </xf>
    <xf numFmtId="3" fontId="10" fillId="0" borderId="9" xfId="4" applyNumberFormat="1" applyBorder="1" applyAlignment="1">
      <alignment horizontal="center" vertical="center"/>
    </xf>
    <xf numFmtId="0" fontId="10" fillId="0" borderId="8" xfId="4" applyBorder="1" applyAlignment="1">
      <alignment horizontal="center" vertical="center" wrapText="1"/>
    </xf>
    <xf numFmtId="0" fontId="10" fillId="0" borderId="0" xfId="5" applyBorder="1">
      <alignment vertical="center"/>
    </xf>
    <xf numFmtId="38" fontId="0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38" fontId="0" fillId="0" borderId="0" xfId="1" applyFont="1" applyAlignment="1">
      <alignment horizontal="right" vertical="center"/>
    </xf>
    <xf numFmtId="38" fontId="0" fillId="0" borderId="6" xfId="1" applyFont="1" applyBorder="1" applyAlignment="1">
      <alignment horizontal="center" vertical="center"/>
    </xf>
    <xf numFmtId="38" fontId="5" fillId="0" borderId="0" xfId="1" applyFont="1">
      <alignment vertical="center"/>
    </xf>
    <xf numFmtId="0" fontId="18" fillId="0" borderId="0" xfId="7" applyFont="1"/>
    <xf numFmtId="41" fontId="10" fillId="0" borderId="2" xfId="5" applyNumberFormat="1" applyBorder="1" applyAlignment="1">
      <alignment horizontal="right" vertical="center"/>
    </xf>
    <xf numFmtId="0" fontId="7" fillId="0" borderId="0" xfId="7" applyFont="1" applyBorder="1" applyAlignment="1">
      <alignment horizontal="center"/>
    </xf>
    <xf numFmtId="40" fontId="7" fillId="0" borderId="0" xfId="2" applyNumberFormat="1" applyFont="1" applyBorder="1" applyAlignment="1"/>
    <xf numFmtId="38" fontId="7" fillId="0" borderId="0" xfId="2" applyFont="1" applyBorder="1" applyAlignment="1"/>
    <xf numFmtId="0" fontId="0" fillId="0" borderId="4" xfId="0" applyBorder="1" applyAlignment="1">
      <alignment vertical="center" shrinkToFit="1"/>
    </xf>
    <xf numFmtId="0" fontId="21" fillId="0" borderId="0" xfId="12" applyFont="1" applyFill="1" applyAlignment="1">
      <alignment vertical="center"/>
    </xf>
    <xf numFmtId="0" fontId="22" fillId="0" borderId="0" xfId="12" applyFont="1" applyFill="1"/>
    <xf numFmtId="0" fontId="23" fillId="0" borderId="0" xfId="12" applyFont="1" applyFill="1" applyAlignment="1">
      <alignment vertical="center"/>
    </xf>
    <xf numFmtId="0" fontId="22" fillId="0" borderId="0" xfId="12" applyFont="1" applyFill="1" applyAlignment="1">
      <alignment vertical="center"/>
    </xf>
    <xf numFmtId="0" fontId="22" fillId="0" borderId="0" xfId="12" applyFont="1" applyFill="1" applyBorder="1" applyAlignment="1">
      <alignment horizontal="left"/>
    </xf>
    <xf numFmtId="0" fontId="22" fillId="0" borderId="0" xfId="12" applyFont="1" applyFill="1" applyBorder="1"/>
    <xf numFmtId="0" fontId="25" fillId="0" borderId="1" xfId="12" quotePrefix="1" applyFont="1" applyFill="1" applyBorder="1" applyAlignment="1">
      <alignment horizontal="center" vertical="center"/>
    </xf>
    <xf numFmtId="0" fontId="25" fillId="0" borderId="13" xfId="12" quotePrefix="1" applyFont="1" applyFill="1" applyBorder="1" applyAlignment="1">
      <alignment horizontal="center" vertical="center"/>
    </xf>
    <xf numFmtId="0" fontId="25" fillId="0" borderId="3" xfId="12" quotePrefix="1" applyFont="1" applyFill="1" applyBorder="1" applyAlignment="1">
      <alignment horizontal="center" vertical="center"/>
    </xf>
    <xf numFmtId="0" fontId="25" fillId="0" borderId="12" xfId="12" quotePrefix="1" applyFont="1" applyFill="1" applyBorder="1" applyAlignment="1">
      <alignment horizontal="center" vertical="center"/>
    </xf>
    <xf numFmtId="0" fontId="25" fillId="0" borderId="3" xfId="12" applyFont="1" applyFill="1" applyBorder="1" applyAlignment="1">
      <alignment horizontal="center" vertical="center"/>
    </xf>
    <xf numFmtId="0" fontId="25" fillId="0" borderId="4" xfId="12" applyFont="1" applyFill="1" applyBorder="1" applyAlignment="1">
      <alignment horizontal="centerContinuous" vertical="center"/>
    </xf>
    <xf numFmtId="0" fontId="22" fillId="0" borderId="9" xfId="12" applyFont="1" applyFill="1" applyBorder="1"/>
    <xf numFmtId="0" fontId="25" fillId="0" borderId="14" xfId="12" applyFont="1" applyFill="1" applyBorder="1" applyAlignment="1">
      <alignment horizontal="distributed" vertical="center"/>
    </xf>
    <xf numFmtId="0" fontId="25" fillId="0" borderId="8" xfId="12" applyFont="1" applyFill="1" applyBorder="1" applyAlignment="1">
      <alignment horizontal="centerContinuous" vertical="center"/>
    </xf>
    <xf numFmtId="178" fontId="22" fillId="0" borderId="4" xfId="12" applyNumberFormat="1" applyFont="1" applyFill="1" applyBorder="1" applyAlignment="1">
      <alignment horizontal="right" vertical="center"/>
    </xf>
    <xf numFmtId="3" fontId="22" fillId="0" borderId="4" xfId="12" applyNumberFormat="1" applyFont="1" applyFill="1" applyBorder="1" applyAlignment="1">
      <alignment horizontal="right" vertical="center"/>
    </xf>
    <xf numFmtId="0" fontId="27" fillId="0" borderId="8" xfId="12" quotePrefix="1" applyFont="1" applyFill="1" applyBorder="1" applyAlignment="1">
      <alignment horizontal="centerContinuous" vertical="center"/>
    </xf>
    <xf numFmtId="0" fontId="27" fillId="0" borderId="8" xfId="12" applyFont="1" applyFill="1" applyBorder="1" applyAlignment="1">
      <alignment horizontal="centerContinuous" vertical="center"/>
    </xf>
    <xf numFmtId="0" fontId="25" fillId="0" borderId="8" xfId="12" quotePrefix="1" applyFont="1" applyFill="1" applyBorder="1" applyAlignment="1">
      <alignment horizontal="centerContinuous" vertical="center"/>
    </xf>
    <xf numFmtId="0" fontId="29" fillId="0" borderId="14" xfId="12" applyFont="1" applyFill="1" applyBorder="1" applyAlignment="1">
      <alignment horizontal="distributed" vertical="center"/>
    </xf>
    <xf numFmtId="0" fontId="29" fillId="0" borderId="8" xfId="12" applyFont="1" applyFill="1" applyBorder="1" applyAlignment="1">
      <alignment horizontal="centerContinuous" vertical="center"/>
    </xf>
    <xf numFmtId="178" fontId="30" fillId="0" borderId="4" xfId="12" applyNumberFormat="1" applyFont="1" applyFill="1" applyBorder="1" applyAlignment="1">
      <alignment horizontal="right" vertical="center"/>
    </xf>
    <xf numFmtId="3" fontId="30" fillId="0" borderId="4" xfId="12" applyNumberFormat="1" applyFont="1" applyFill="1" applyBorder="1" applyAlignment="1">
      <alignment horizontal="right" vertical="center"/>
    </xf>
    <xf numFmtId="0" fontId="25" fillId="0" borderId="8" xfId="12" applyFont="1" applyFill="1" applyBorder="1" applyAlignment="1">
      <alignment horizontal="center" vertical="center"/>
    </xf>
    <xf numFmtId="0" fontId="25" fillId="0" borderId="14" xfId="12" applyFont="1" applyFill="1" applyBorder="1" applyAlignment="1">
      <alignment horizontal="distributed" vertical="center" shrinkToFit="1"/>
    </xf>
    <xf numFmtId="0" fontId="25" fillId="0" borderId="8" xfId="12" applyFont="1" applyFill="1" applyBorder="1" applyAlignment="1">
      <alignment horizontal="center" vertical="center" shrinkToFit="1"/>
    </xf>
    <xf numFmtId="0" fontId="29" fillId="0" borderId="8" xfId="12" applyFont="1" applyFill="1" applyBorder="1" applyAlignment="1">
      <alignment horizontal="center" vertical="center" shrinkToFit="1"/>
    </xf>
    <xf numFmtId="0" fontId="29" fillId="0" borderId="12" xfId="12" applyFont="1" applyFill="1" applyBorder="1" applyAlignment="1">
      <alignment horizontal="centerContinuous" vertical="center"/>
    </xf>
    <xf numFmtId="0" fontId="27" fillId="0" borderId="0" xfId="12" applyFont="1" applyFill="1" applyAlignment="1">
      <alignment vertical="center"/>
    </xf>
    <xf numFmtId="0" fontId="22" fillId="0" borderId="0" xfId="12" applyFont="1" applyFill="1" applyBorder="1" applyAlignment="1">
      <alignment vertical="center"/>
    </xf>
    <xf numFmtId="0" fontId="25" fillId="0" borderId="0" xfId="12" applyFont="1" applyFill="1" applyBorder="1" applyAlignment="1">
      <alignment vertical="center"/>
    </xf>
    <xf numFmtId="0" fontId="25" fillId="0" borderId="0" xfId="12" applyFont="1" applyFill="1" applyBorder="1" applyAlignment="1">
      <alignment vertical="center" shrinkToFit="1"/>
    </xf>
    <xf numFmtId="0" fontId="25" fillId="0" borderId="0" xfId="12" quotePrefix="1" applyFont="1" applyFill="1" applyBorder="1" applyAlignment="1">
      <alignment vertical="center"/>
    </xf>
    <xf numFmtId="178" fontId="22" fillId="0" borderId="0" xfId="12" applyNumberFormat="1" applyFont="1" applyFill="1" applyBorder="1" applyAlignment="1">
      <alignment vertical="center"/>
    </xf>
    <xf numFmtId="3" fontId="22" fillId="0" borderId="0" xfId="12" applyNumberFormat="1" applyFont="1" applyFill="1" applyBorder="1" applyAlignment="1">
      <alignment vertical="center"/>
    </xf>
    <xf numFmtId="3" fontId="25" fillId="0" borderId="0" xfId="12" applyNumberFormat="1" applyFont="1" applyFill="1" applyBorder="1" applyAlignment="1">
      <alignment horizontal="centerContinuous" vertical="center"/>
    </xf>
    <xf numFmtId="0" fontId="22" fillId="0" borderId="0" xfId="12" applyFont="1" applyFill="1" applyBorder="1" applyAlignment="1">
      <alignment horizontal="centerContinuous" vertical="center"/>
    </xf>
    <xf numFmtId="0" fontId="22" fillId="0" borderId="16" xfId="12" applyFont="1" applyFill="1" applyBorder="1" applyAlignment="1">
      <alignment horizontal="centerContinuous" vertical="center"/>
    </xf>
    <xf numFmtId="3" fontId="25" fillId="0" borderId="16" xfId="12" applyNumberFormat="1" applyFont="1" applyFill="1" applyBorder="1" applyAlignment="1">
      <alignment horizontal="centerContinuous" vertical="center"/>
    </xf>
    <xf numFmtId="0" fontId="22" fillId="0" borderId="17" xfId="12" applyFont="1" applyFill="1" applyBorder="1" applyAlignment="1">
      <alignment horizontal="centerContinuous" vertical="center"/>
    </xf>
    <xf numFmtId="3" fontId="25" fillId="0" borderId="18" xfId="12" applyNumberFormat="1" applyFont="1" applyFill="1" applyBorder="1" applyAlignment="1">
      <alignment horizontal="centerContinuous" vertical="center"/>
    </xf>
    <xf numFmtId="0" fontId="22" fillId="0" borderId="17" xfId="12" quotePrefix="1" applyFont="1" applyFill="1" applyBorder="1" applyAlignment="1">
      <alignment horizontal="centerContinuous" vertical="center"/>
    </xf>
    <xf numFmtId="0" fontId="25" fillId="0" borderId="17" xfId="12" applyFont="1" applyFill="1" applyBorder="1" applyAlignment="1">
      <alignment horizontal="centerContinuous" vertical="center"/>
    </xf>
    <xf numFmtId="0" fontId="22" fillId="0" borderId="0" xfId="13" applyFont="1" applyFill="1" applyBorder="1" applyAlignment="1" applyProtection="1">
      <alignment vertical="top"/>
      <protection locked="0"/>
    </xf>
    <xf numFmtId="0" fontId="21" fillId="0" borderId="0" xfId="13" applyFont="1" applyFill="1" applyBorder="1" applyAlignment="1" applyProtection="1">
      <alignment vertical="center"/>
    </xf>
    <xf numFmtId="0" fontId="18" fillId="0" borderId="0" xfId="13" applyFont="1" applyFill="1" applyBorder="1" applyAlignment="1" applyProtection="1">
      <alignment vertical="center"/>
    </xf>
    <xf numFmtId="0" fontId="23" fillId="0" borderId="0" xfId="13" applyFont="1" applyFill="1" applyBorder="1" applyAlignment="1" applyProtection="1">
      <alignment horizontal="right" vertical="center"/>
    </xf>
    <xf numFmtId="0" fontId="7" fillId="0" borderId="20" xfId="13" applyFont="1" applyFill="1" applyBorder="1" applyAlignment="1" applyProtection="1">
      <alignment horizontal="center" vertical="center"/>
    </xf>
    <xf numFmtId="179" fontId="7" fillId="0" borderId="19" xfId="13" applyNumberFormat="1" applyFont="1" applyFill="1" applyBorder="1" applyAlignment="1" applyProtection="1">
      <alignment horizontal="right" vertical="center"/>
    </xf>
    <xf numFmtId="179" fontId="7" fillId="0" borderId="20" xfId="13" applyNumberFormat="1" applyFont="1" applyFill="1" applyBorder="1" applyAlignment="1" applyProtection="1">
      <alignment horizontal="right" vertical="center"/>
    </xf>
    <xf numFmtId="0" fontId="7" fillId="0" borderId="20" xfId="13" applyFont="1" applyFill="1" applyBorder="1" applyAlignment="1" applyProtection="1">
      <alignment vertical="center"/>
    </xf>
    <xf numFmtId="179" fontId="7" fillId="0" borderId="21" xfId="13" applyNumberFormat="1" applyFont="1" applyFill="1" applyBorder="1" applyAlignment="1" applyProtection="1">
      <alignment horizontal="right" vertical="center"/>
    </xf>
    <xf numFmtId="0" fontId="7" fillId="0" borderId="22" xfId="13" applyFont="1" applyFill="1" applyBorder="1" applyAlignment="1" applyProtection="1">
      <alignment horizontal="center" vertical="center"/>
    </xf>
    <xf numFmtId="179" fontId="7" fillId="0" borderId="22" xfId="13" applyNumberFormat="1" applyFont="1" applyFill="1" applyBorder="1" applyAlignment="1" applyProtection="1">
      <alignment horizontal="right" vertical="center"/>
    </xf>
    <xf numFmtId="180" fontId="7" fillId="0" borderId="19" xfId="13" applyNumberFormat="1" applyFont="1" applyFill="1" applyBorder="1" applyAlignment="1" applyProtection="1">
      <alignment horizontal="right" vertical="center"/>
    </xf>
    <xf numFmtId="180" fontId="7" fillId="0" borderId="20" xfId="13" applyNumberFormat="1" applyFont="1" applyFill="1" applyBorder="1" applyAlignment="1" applyProtection="1">
      <alignment horizontal="right" vertical="center"/>
    </xf>
    <xf numFmtId="180" fontId="7" fillId="0" borderId="21" xfId="13" applyNumberFormat="1" applyFont="1" applyFill="1" applyBorder="1" applyAlignment="1" applyProtection="1">
      <alignment horizontal="right" vertical="center"/>
    </xf>
    <xf numFmtId="180" fontId="7" fillId="0" borderId="22" xfId="13" applyNumberFormat="1" applyFont="1" applyFill="1" applyBorder="1" applyAlignment="1" applyProtection="1">
      <alignment horizontal="right" vertical="center"/>
    </xf>
    <xf numFmtId="0" fontId="32" fillId="0" borderId="0" xfId="14" applyFont="1" applyFill="1" applyBorder="1" applyAlignment="1" applyProtection="1">
      <alignment vertical="top"/>
      <protection locked="0"/>
    </xf>
    <xf numFmtId="0" fontId="33" fillId="0" borderId="19" xfId="14" applyFont="1" applyFill="1" applyBorder="1" applyAlignment="1" applyProtection="1">
      <alignment vertical="center"/>
    </xf>
    <xf numFmtId="0" fontId="33" fillId="0" borderId="22" xfId="14" applyFont="1" applyFill="1" applyBorder="1" applyAlignment="1" applyProtection="1">
      <alignment horizontal="center" vertical="center"/>
    </xf>
    <xf numFmtId="0" fontId="33" fillId="2" borderId="19" xfId="14" applyFont="1" applyFill="1" applyBorder="1" applyAlignment="1" applyProtection="1">
      <alignment horizontal="right" vertical="center"/>
    </xf>
    <xf numFmtId="179" fontId="33" fillId="2" borderId="19" xfId="14" applyNumberFormat="1" applyFont="1" applyFill="1" applyBorder="1" applyAlignment="1" applyProtection="1">
      <alignment horizontal="right" vertical="center"/>
    </xf>
    <xf numFmtId="0" fontId="33" fillId="0" borderId="20" xfId="14" applyFont="1" applyFill="1" applyBorder="1" applyAlignment="1" applyProtection="1">
      <alignment horizontal="left" vertical="center"/>
    </xf>
    <xf numFmtId="179" fontId="33" fillId="0" borderId="20" xfId="14" applyNumberFormat="1" applyFont="1" applyFill="1" applyBorder="1" applyAlignment="1" applyProtection="1">
      <alignment horizontal="right" vertical="center"/>
    </xf>
    <xf numFmtId="0" fontId="33" fillId="0" borderId="20" xfId="14" applyFont="1" applyFill="1" applyBorder="1" applyAlignment="1" applyProtection="1">
      <alignment horizontal="right" vertical="center"/>
    </xf>
    <xf numFmtId="0" fontId="31" fillId="0" borderId="0" xfId="14" applyFont="1" applyFill="1" applyBorder="1" applyAlignment="1" applyProtection="1">
      <alignment vertical="top"/>
      <protection locked="0"/>
    </xf>
    <xf numFmtId="0" fontId="7" fillId="0" borderId="0" xfId="14" applyFont="1" applyFill="1" applyBorder="1" applyAlignment="1" applyProtection="1">
      <alignment horizontal="right" vertical="center"/>
    </xf>
    <xf numFmtId="0" fontId="7" fillId="0" borderId="0" xfId="14" applyFont="1" applyFill="1" applyBorder="1" applyAlignment="1" applyProtection="1">
      <alignment vertical="center"/>
    </xf>
    <xf numFmtId="0" fontId="33" fillId="0" borderId="23" xfId="14" applyFont="1" applyFill="1" applyBorder="1" applyAlignment="1" applyProtection="1">
      <alignment horizontal="right" vertical="center"/>
    </xf>
    <xf numFmtId="179" fontId="33" fillId="0" borderId="23" xfId="14" applyNumberFormat="1" applyFont="1" applyFill="1" applyBorder="1" applyAlignment="1" applyProtection="1">
      <alignment horizontal="right" vertical="center"/>
    </xf>
    <xf numFmtId="0" fontId="34" fillId="0" borderId="0" xfId="14" applyFont="1" applyFill="1" applyBorder="1" applyAlignment="1" applyProtection="1">
      <alignment vertical="center"/>
    </xf>
    <xf numFmtId="0" fontId="22" fillId="0" borderId="0" xfId="14" applyFont="1" applyFill="1" applyBorder="1" applyAlignment="1" applyProtection="1">
      <alignment vertical="top"/>
      <protection locked="0"/>
    </xf>
    <xf numFmtId="0" fontId="35" fillId="0" borderId="0" xfId="0" applyFont="1">
      <alignment vertical="center"/>
    </xf>
    <xf numFmtId="0" fontId="7" fillId="0" borderId="19" xfId="14" applyFont="1" applyFill="1" applyBorder="1" applyAlignment="1" applyProtection="1">
      <alignment vertical="center"/>
    </xf>
    <xf numFmtId="0" fontId="7" fillId="0" borderId="22" xfId="14" applyFont="1" applyFill="1" applyBorder="1" applyAlignment="1" applyProtection="1">
      <alignment horizontal="center" vertical="center"/>
    </xf>
    <xf numFmtId="0" fontId="7" fillId="2" borderId="19" xfId="14" applyFont="1" applyFill="1" applyBorder="1" applyAlignment="1" applyProtection="1">
      <alignment horizontal="right" vertical="center"/>
    </xf>
    <xf numFmtId="179" fontId="7" fillId="2" borderId="19" xfId="14" applyNumberFormat="1" applyFont="1" applyFill="1" applyBorder="1" applyAlignment="1" applyProtection="1">
      <alignment horizontal="right" vertical="center"/>
    </xf>
    <xf numFmtId="0" fontId="7" fillId="0" borderId="20" xfId="14" applyFont="1" applyFill="1" applyBorder="1" applyAlignment="1" applyProtection="1">
      <alignment horizontal="left" vertical="center"/>
    </xf>
    <xf numFmtId="179" fontId="7" fillId="0" borderId="20" xfId="14" applyNumberFormat="1" applyFont="1" applyFill="1" applyBorder="1" applyAlignment="1" applyProtection="1">
      <alignment horizontal="right" vertical="center"/>
    </xf>
    <xf numFmtId="0" fontId="7" fillId="0" borderId="20" xfId="14" applyFont="1" applyFill="1" applyBorder="1" applyAlignment="1" applyProtection="1">
      <alignment horizontal="right" vertical="center"/>
    </xf>
    <xf numFmtId="0" fontId="7" fillId="0" borderId="19" xfId="14" applyFont="1" applyFill="1" applyBorder="1" applyAlignment="1" applyProtection="1">
      <alignment horizontal="right" vertical="center"/>
    </xf>
    <xf numFmtId="179" fontId="7" fillId="0" borderId="19" xfId="14" applyNumberFormat="1" applyFont="1" applyFill="1" applyBorder="1" applyAlignment="1" applyProtection="1">
      <alignment horizontal="right" vertical="center"/>
    </xf>
    <xf numFmtId="0" fontId="7" fillId="0" borderId="23" xfId="14" applyFont="1" applyFill="1" applyBorder="1" applyAlignment="1" applyProtection="1">
      <alignment horizontal="right" vertical="center"/>
    </xf>
    <xf numFmtId="179" fontId="7" fillId="0" borderId="23" xfId="14" applyNumberFormat="1" applyFont="1" applyFill="1" applyBorder="1" applyAlignment="1" applyProtection="1">
      <alignment horizontal="right" vertical="center"/>
    </xf>
    <xf numFmtId="0" fontId="7" fillId="0" borderId="0" xfId="14" applyFont="1" applyFill="1" applyBorder="1" applyAlignment="1" applyProtection="1">
      <alignment vertical="top"/>
      <protection locked="0"/>
    </xf>
    <xf numFmtId="0" fontId="33" fillId="2" borderId="20" xfId="14" applyFont="1" applyFill="1" applyBorder="1" applyAlignment="1" applyProtection="1">
      <alignment horizontal="right" vertical="center"/>
    </xf>
    <xf numFmtId="179" fontId="33" fillId="2" borderId="20" xfId="14" applyNumberFormat="1" applyFont="1" applyFill="1" applyBorder="1" applyAlignment="1" applyProtection="1">
      <alignment horizontal="right" vertical="center"/>
    </xf>
    <xf numFmtId="0" fontId="7" fillId="2" borderId="20" xfId="14" applyFont="1" applyFill="1" applyBorder="1" applyAlignment="1" applyProtection="1">
      <alignment horizontal="right" vertical="center"/>
    </xf>
    <xf numFmtId="179" fontId="7" fillId="2" borderId="20" xfId="14" applyNumberFormat="1" applyFont="1" applyFill="1" applyBorder="1" applyAlignment="1" applyProtection="1">
      <alignment horizontal="right" vertical="center"/>
    </xf>
    <xf numFmtId="0" fontId="31" fillId="0" borderId="0" xfId="13" applyFont="1" applyFill="1" applyBorder="1" applyAlignment="1" applyProtection="1">
      <alignment vertical="top"/>
      <protection locked="0"/>
    </xf>
    <xf numFmtId="0" fontId="7" fillId="0" borderId="19" xfId="13" applyFont="1" applyFill="1" applyBorder="1" applyAlignment="1" applyProtection="1">
      <alignment vertical="center"/>
    </xf>
    <xf numFmtId="0" fontId="18" fillId="0" borderId="19" xfId="13" applyFont="1" applyFill="1" applyBorder="1" applyAlignment="1" applyProtection="1">
      <alignment horizontal="center" vertical="center"/>
    </xf>
    <xf numFmtId="0" fontId="7" fillId="0" borderId="20" xfId="13" applyFont="1" applyFill="1" applyBorder="1" applyAlignment="1" applyProtection="1">
      <alignment horizontal="left" vertical="center"/>
    </xf>
    <xf numFmtId="0" fontId="18" fillId="0" borderId="22" xfId="13" applyFont="1" applyFill="1" applyBorder="1" applyAlignment="1" applyProtection="1">
      <alignment horizontal="center" vertical="center"/>
    </xf>
    <xf numFmtId="0" fontId="7" fillId="0" borderId="0" xfId="13" applyFont="1" applyFill="1" applyBorder="1" applyAlignment="1" applyProtection="1">
      <alignment vertical="center"/>
    </xf>
    <xf numFmtId="0" fontId="7" fillId="0" borderId="23" xfId="13" applyFont="1" applyFill="1" applyBorder="1" applyAlignment="1" applyProtection="1">
      <alignment horizontal="left" vertical="center"/>
    </xf>
    <xf numFmtId="179" fontId="7" fillId="0" borderId="23" xfId="13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5" applyFont="1">
      <alignment vertical="center"/>
    </xf>
    <xf numFmtId="0" fontId="10" fillId="0" borderId="0" xfId="0" applyFont="1" applyAlignment="1">
      <alignment vertical="center" shrinkToFit="1"/>
    </xf>
    <xf numFmtId="0" fontId="33" fillId="0" borderId="22" xfId="13" applyFont="1" applyFill="1" applyBorder="1" applyAlignment="1" applyProtection="1">
      <alignment vertical="center"/>
    </xf>
    <xf numFmtId="0" fontId="33" fillId="0" borderId="22" xfId="13" applyFont="1" applyFill="1" applyBorder="1" applyAlignment="1" applyProtection="1">
      <alignment horizontal="center" vertical="center"/>
    </xf>
    <xf numFmtId="0" fontId="10" fillId="0" borderId="4" xfId="5" applyFont="1" applyBorder="1" applyAlignment="1">
      <alignment vertical="center" shrinkToFit="1"/>
    </xf>
    <xf numFmtId="0" fontId="10" fillId="0" borderId="4" xfId="5" applyFont="1" applyBorder="1" applyAlignment="1">
      <alignment horizontal="center" vertical="center"/>
    </xf>
    <xf numFmtId="0" fontId="36" fillId="0" borderId="19" xfId="13" applyFont="1" applyFill="1" applyBorder="1" applyAlignment="1" applyProtection="1">
      <alignment horizontal="center" vertical="center"/>
    </xf>
    <xf numFmtId="179" fontId="33" fillId="0" borderId="19" xfId="13" applyNumberFormat="1" applyFont="1" applyFill="1" applyBorder="1" applyAlignment="1" applyProtection="1">
      <alignment vertical="center"/>
    </xf>
    <xf numFmtId="0" fontId="33" fillId="0" borderId="20" xfId="13" applyFont="1" applyFill="1" applyBorder="1" applyAlignment="1" applyProtection="1">
      <alignment horizontal="left" vertical="center"/>
    </xf>
    <xf numFmtId="179" fontId="33" fillId="0" borderId="20" xfId="13" applyNumberFormat="1" applyFont="1" applyFill="1" applyBorder="1" applyAlignment="1" applyProtection="1">
      <alignment vertical="center"/>
    </xf>
    <xf numFmtId="0" fontId="33" fillId="0" borderId="23" xfId="13" applyFont="1" applyFill="1" applyBorder="1" applyAlignment="1" applyProtection="1">
      <alignment horizontal="left" vertical="center"/>
    </xf>
    <xf numFmtId="179" fontId="33" fillId="0" borderId="23" xfId="13" applyNumberFormat="1" applyFont="1" applyFill="1" applyBorder="1" applyAlignment="1" applyProtection="1">
      <alignment vertical="center"/>
    </xf>
    <xf numFmtId="0" fontId="10" fillId="0" borderId="0" xfId="5" applyFont="1" applyAlignment="1">
      <alignment vertical="center"/>
    </xf>
    <xf numFmtId="179" fontId="33" fillId="0" borderId="15" xfId="13" applyNumberFormat="1" applyFont="1" applyFill="1" applyBorder="1" applyAlignment="1" applyProtection="1">
      <alignment vertical="center"/>
    </xf>
    <xf numFmtId="0" fontId="33" fillId="0" borderId="0" xfId="13" applyFont="1" applyFill="1" applyBorder="1" applyAlignment="1" applyProtection="1">
      <alignment horizontal="left" vertical="center"/>
    </xf>
    <xf numFmtId="179" fontId="33" fillId="0" borderId="0" xfId="13" applyNumberFormat="1" applyFont="1" applyFill="1" applyBorder="1" applyAlignment="1" applyProtection="1">
      <alignment vertical="center"/>
    </xf>
    <xf numFmtId="0" fontId="36" fillId="0" borderId="22" xfId="13" applyFont="1" applyFill="1" applyBorder="1" applyAlignment="1" applyProtection="1">
      <alignment horizontal="center" vertical="center"/>
    </xf>
    <xf numFmtId="179" fontId="33" fillId="0" borderId="22" xfId="13" applyNumberFormat="1" applyFont="1" applyFill="1" applyBorder="1" applyAlignment="1" applyProtection="1">
      <alignment vertical="center"/>
    </xf>
    <xf numFmtId="41" fontId="10" fillId="0" borderId="0" xfId="5" applyNumberFormat="1" applyFont="1" applyBorder="1">
      <alignment vertical="center"/>
    </xf>
    <xf numFmtId="0" fontId="10" fillId="0" borderId="0" xfId="5" applyFont="1" applyAlignment="1">
      <alignment horizontal="right" vertical="center"/>
    </xf>
    <xf numFmtId="0" fontId="10" fillId="0" borderId="4" xfId="5" applyFont="1" applyBorder="1">
      <alignment vertical="center"/>
    </xf>
    <xf numFmtId="0" fontId="36" fillId="0" borderId="0" xfId="13" applyFont="1" applyFill="1" applyBorder="1" applyAlignment="1" applyProtection="1">
      <alignment horizontal="center" vertical="center"/>
    </xf>
    <xf numFmtId="0" fontId="14" fillId="0" borderId="0" xfId="7" applyFont="1" applyBorder="1" applyAlignment="1">
      <alignment horizontal="center"/>
    </xf>
    <xf numFmtId="3" fontId="10" fillId="0" borderId="0" xfId="4" applyNumberFormat="1" applyBorder="1" applyAlignment="1">
      <alignment horizontal="right" vertical="center"/>
    </xf>
    <xf numFmtId="0" fontId="8" fillId="0" borderId="9" xfId="7" applyFont="1" applyBorder="1" applyAlignment="1">
      <alignment horizontal="center"/>
    </xf>
    <xf numFmtId="0" fontId="0" fillId="0" borderId="9" xfId="0" applyBorder="1" applyAlignment="1">
      <alignment vertical="center" shrinkToFit="1"/>
    </xf>
    <xf numFmtId="0" fontId="10" fillId="0" borderId="5" xfId="4" applyBorder="1" applyAlignment="1">
      <alignment horizontal="center" vertical="center" wrapText="1"/>
    </xf>
    <xf numFmtId="0" fontId="14" fillId="0" borderId="5" xfId="7" applyFont="1" applyBorder="1" applyAlignment="1">
      <alignment horizontal="center"/>
    </xf>
    <xf numFmtId="0" fontId="10" fillId="0" borderId="4" xfId="4" applyBorder="1" applyAlignment="1">
      <alignment vertical="center" wrapText="1"/>
    </xf>
    <xf numFmtId="0" fontId="10" fillId="0" borderId="2" xfId="4" applyBorder="1" applyAlignment="1">
      <alignment horizontal="center" vertical="center"/>
    </xf>
    <xf numFmtId="0" fontId="10" fillId="0" borderId="3" xfId="4" applyBorder="1" applyAlignment="1">
      <alignment horizontal="center" vertical="center"/>
    </xf>
    <xf numFmtId="0" fontId="7" fillId="0" borderId="4" xfId="7" applyFont="1" applyFill="1" applyBorder="1" applyAlignment="1">
      <alignment horizontal="center"/>
    </xf>
    <xf numFmtId="0" fontId="14" fillId="0" borderId="8" xfId="7" applyFont="1" applyBorder="1" applyAlignment="1">
      <alignment horizontal="center"/>
    </xf>
    <xf numFmtId="38" fontId="10" fillId="0" borderId="0" xfId="4" applyNumberFormat="1" applyBorder="1" applyAlignment="1">
      <alignment horizontal="right" vertical="center"/>
    </xf>
    <xf numFmtId="0" fontId="8" fillId="0" borderId="4" xfId="7" applyFont="1" applyFill="1" applyBorder="1" applyAlignment="1">
      <alignment horizontal="center"/>
    </xf>
    <xf numFmtId="0" fontId="7" fillId="0" borderId="20" xfId="13" applyFont="1" applyFill="1" applyBorder="1" applyAlignment="1" applyProtection="1">
      <alignment horizontal="center" vertical="center"/>
    </xf>
    <xf numFmtId="0" fontId="10" fillId="0" borderId="2" xfId="4" applyFont="1" applyBorder="1" applyAlignment="1">
      <alignment horizontal="center" vertical="center"/>
    </xf>
    <xf numFmtId="38" fontId="8" fillId="0" borderId="4" xfId="10" applyFont="1" applyFill="1" applyBorder="1" applyAlignment="1">
      <alignment horizontal="center"/>
    </xf>
    <xf numFmtId="0" fontId="10" fillId="3" borderId="2" xfId="4" applyFill="1" applyBorder="1" applyAlignment="1">
      <alignment horizontal="center" vertical="center"/>
    </xf>
    <xf numFmtId="176" fontId="10" fillId="3" borderId="2" xfId="4" applyNumberFormat="1" applyFill="1" applyBorder="1" applyAlignment="1">
      <alignment horizontal="center" vertical="center"/>
    </xf>
    <xf numFmtId="176" fontId="10" fillId="3" borderId="3" xfId="4" applyNumberFormat="1" applyFill="1" applyBorder="1" applyAlignment="1">
      <alignment horizontal="center" vertical="center"/>
    </xf>
    <xf numFmtId="0" fontId="10" fillId="0" borderId="0" xfId="4" applyBorder="1" applyAlignment="1">
      <alignment horizontal="center" vertical="center"/>
    </xf>
    <xf numFmtId="3" fontId="10" fillId="0" borderId="4" xfId="4" applyNumberFormat="1" applyBorder="1" applyAlignment="1">
      <alignment horizontal="center" vertical="center"/>
    </xf>
    <xf numFmtId="41" fontId="10" fillId="0" borderId="5" xfId="4" applyNumberFormat="1" applyBorder="1" applyAlignment="1">
      <alignment horizontal="right" vertical="center"/>
    </xf>
    <xf numFmtId="41" fontId="10" fillId="0" borderId="2" xfId="4" applyNumberFormat="1" applyBorder="1" applyAlignment="1">
      <alignment horizontal="right" vertical="center"/>
    </xf>
    <xf numFmtId="41" fontId="10" fillId="0" borderId="2" xfId="6" applyNumberFormat="1" applyFont="1" applyBorder="1">
      <alignment vertical="center"/>
    </xf>
    <xf numFmtId="41" fontId="10" fillId="0" borderId="3" xfId="6" applyNumberFormat="1" applyFont="1" applyBorder="1">
      <alignment vertical="center"/>
    </xf>
    <xf numFmtId="41" fontId="10" fillId="0" borderId="3" xfId="4" applyNumberFormat="1" applyBorder="1" applyAlignment="1">
      <alignment horizontal="right" vertical="center"/>
    </xf>
    <xf numFmtId="41" fontId="10" fillId="0" borderId="6" xfId="4" applyNumberFormat="1" applyBorder="1" applyAlignment="1">
      <alignment horizontal="right" vertical="center"/>
    </xf>
    <xf numFmtId="41" fontId="10" fillId="0" borderId="5" xfId="5" applyNumberFormat="1" applyBorder="1" applyAlignment="1">
      <alignment horizontal="right" vertical="center"/>
    </xf>
    <xf numFmtId="41" fontId="0" fillId="0" borderId="3" xfId="1" applyNumberFormat="1" applyFont="1" applyBorder="1">
      <alignment vertical="center"/>
    </xf>
    <xf numFmtId="41" fontId="0" fillId="0" borderId="3" xfId="0" applyNumberFormat="1" applyBorder="1">
      <alignment vertical="center"/>
    </xf>
    <xf numFmtId="41" fontId="7" fillId="0" borderId="2" xfId="2" applyNumberFormat="1" applyFont="1" applyBorder="1" applyAlignment="1"/>
    <xf numFmtId="41" fontId="7" fillId="0" borderId="2" xfId="2" applyNumberFormat="1" applyFont="1" applyBorder="1" applyAlignment="1">
      <alignment horizontal="right"/>
    </xf>
    <xf numFmtId="41" fontId="7" fillId="0" borderId="5" xfId="2" applyNumberFormat="1" applyFont="1" applyBorder="1" applyAlignment="1">
      <alignment horizontal="right"/>
    </xf>
    <xf numFmtId="41" fontId="8" fillId="0" borderId="2" xfId="2" applyNumberFormat="1" applyFont="1" applyBorder="1" applyAlignment="1"/>
    <xf numFmtId="41" fontId="8" fillId="0" borderId="2" xfId="2" applyNumberFormat="1" applyFont="1" applyBorder="1" applyAlignment="1">
      <alignment horizontal="right"/>
    </xf>
    <xf numFmtId="41" fontId="8" fillId="0" borderId="5" xfId="2" applyNumberFormat="1" applyFont="1" applyFill="1" applyBorder="1" applyAlignment="1">
      <alignment horizontal="right"/>
    </xf>
    <xf numFmtId="41" fontId="8" fillId="0" borderId="2" xfId="2" applyNumberFormat="1" applyFont="1" applyFill="1" applyBorder="1" applyAlignment="1">
      <alignment horizontal="right"/>
    </xf>
    <xf numFmtId="41" fontId="10" fillId="0" borderId="6" xfId="6" applyNumberFormat="1" applyFont="1" applyBorder="1">
      <alignment vertical="center"/>
    </xf>
    <xf numFmtId="41" fontId="7" fillId="0" borderId="3" xfId="2" applyNumberFormat="1" applyFont="1" applyBorder="1" applyAlignment="1">
      <alignment horizontal="right"/>
    </xf>
    <xf numFmtId="41" fontId="14" fillId="0" borderId="2" xfId="1" applyNumberFormat="1" applyFont="1" applyBorder="1" applyAlignment="1">
      <alignment horizontal="right"/>
    </xf>
    <xf numFmtId="41" fontId="14" fillId="0" borderId="10" xfId="1" applyNumberFormat="1" applyFont="1" applyBorder="1" applyAlignment="1">
      <alignment horizontal="right"/>
    </xf>
    <xf numFmtId="41" fontId="7" fillId="0" borderId="2" xfId="2" applyNumberFormat="1" applyFont="1" applyBorder="1" applyAlignment="1">
      <alignment horizontal="right" vertical="center"/>
    </xf>
    <xf numFmtId="41" fontId="8" fillId="0" borderId="2" xfId="2" applyNumberFormat="1" applyFont="1" applyBorder="1" applyAlignment="1">
      <alignment horizontal="right" vertical="center"/>
    </xf>
    <xf numFmtId="41" fontId="7" fillId="0" borderId="3" xfId="2" applyNumberFormat="1" applyFont="1" applyBorder="1" applyAlignment="1">
      <alignment horizontal="right" vertical="center"/>
    </xf>
    <xf numFmtId="41" fontId="14" fillId="0" borderId="3" xfId="1" applyNumberFormat="1" applyFont="1" applyBorder="1" applyAlignment="1">
      <alignment horizontal="right"/>
    </xf>
    <xf numFmtId="41" fontId="14" fillId="0" borderId="12" xfId="1" applyNumberFormat="1" applyFont="1" applyBorder="1" applyAlignment="1">
      <alignment horizontal="right"/>
    </xf>
    <xf numFmtId="41" fontId="7" fillId="0" borderId="2" xfId="3" applyNumberFormat="1" applyFont="1" applyBorder="1">
      <alignment vertical="center"/>
    </xf>
    <xf numFmtId="41" fontId="8" fillId="0" borderId="2" xfId="3" applyNumberFormat="1" applyFont="1" applyBorder="1">
      <alignment vertical="center"/>
    </xf>
    <xf numFmtId="41" fontId="7" fillId="0" borderId="3" xfId="3" applyNumberFormat="1" applyFont="1" applyBorder="1">
      <alignment vertical="center"/>
    </xf>
    <xf numFmtId="41" fontId="7" fillId="0" borderId="6" xfId="2" applyNumberFormat="1" applyFont="1" applyBorder="1" applyAlignment="1">
      <alignment horizontal="right"/>
    </xf>
    <xf numFmtId="41" fontId="8" fillId="0" borderId="5" xfId="2" applyNumberFormat="1" applyFont="1" applyBorder="1" applyAlignment="1">
      <alignment horizontal="right"/>
    </xf>
    <xf numFmtId="41" fontId="0" fillId="0" borderId="6" xfId="1" applyNumberFormat="1" applyFont="1" applyBorder="1">
      <alignment vertical="center"/>
    </xf>
    <xf numFmtId="41" fontId="7" fillId="0" borderId="3" xfId="2" applyNumberFormat="1" applyFont="1" applyBorder="1" applyAlignment="1"/>
    <xf numFmtId="41" fontId="10" fillId="0" borderId="2" xfId="1" applyNumberFormat="1" applyFont="1" applyBorder="1" applyAlignment="1">
      <alignment horizontal="right" vertical="center"/>
    </xf>
    <xf numFmtId="41" fontId="10" fillId="0" borderId="2" xfId="4" applyNumberFormat="1" applyBorder="1">
      <alignment vertical="center"/>
    </xf>
    <xf numFmtId="41" fontId="10" fillId="0" borderId="5" xfId="4" applyNumberFormat="1" applyBorder="1">
      <alignment vertical="center"/>
    </xf>
    <xf numFmtId="41" fontId="7" fillId="0" borderId="2" xfId="7" applyNumberFormat="1" applyFont="1" applyBorder="1" applyAlignment="1">
      <alignment horizontal="right"/>
    </xf>
    <xf numFmtId="41" fontId="7" fillId="0" borderId="5" xfId="7" applyNumberFormat="1" applyFont="1" applyBorder="1" applyAlignment="1">
      <alignment horizontal="right"/>
    </xf>
    <xf numFmtId="41" fontId="8" fillId="0" borderId="2" xfId="7" applyNumberFormat="1" applyFont="1" applyBorder="1"/>
    <xf numFmtId="41" fontId="8" fillId="0" borderId="5" xfId="7" applyNumberFormat="1" applyFont="1" applyBorder="1"/>
    <xf numFmtId="41" fontId="10" fillId="0" borderId="5" xfId="5" applyNumberFormat="1" applyBorder="1">
      <alignment vertical="center"/>
    </xf>
    <xf numFmtId="41" fontId="10" fillId="0" borderId="3" xfId="5" applyNumberFormat="1" applyBorder="1" applyAlignment="1">
      <alignment horizontal="right" vertical="center"/>
    </xf>
    <xf numFmtId="41" fontId="10" fillId="0" borderId="6" xfId="5" applyNumberFormat="1" applyBorder="1">
      <alignment vertical="center"/>
    </xf>
    <xf numFmtId="41" fontId="10" fillId="0" borderId="2" xfId="11" applyNumberFormat="1" applyFont="1" applyBorder="1">
      <alignment vertical="center"/>
    </xf>
    <xf numFmtId="41" fontId="10" fillId="0" borderId="2" xfId="11" applyNumberFormat="1" applyFont="1" applyBorder="1" applyAlignment="1">
      <alignment horizontal="right" vertical="center"/>
    </xf>
    <xf numFmtId="41" fontId="10" fillId="0" borderId="3" xfId="11" applyNumberFormat="1" applyFont="1" applyBorder="1">
      <alignment vertical="center"/>
    </xf>
    <xf numFmtId="41" fontId="10" fillId="0" borderId="2" xfId="6" applyNumberFormat="1" applyFont="1" applyBorder="1" applyAlignment="1">
      <alignment horizontal="right" vertical="center"/>
    </xf>
    <xf numFmtId="41" fontId="10" fillId="0" borderId="6" xfId="4" applyNumberFormat="1" applyBorder="1">
      <alignment vertical="center"/>
    </xf>
    <xf numFmtId="41" fontId="8" fillId="0" borderId="3" xfId="2" applyNumberFormat="1" applyFont="1" applyBorder="1" applyAlignment="1">
      <alignment horizontal="right"/>
    </xf>
    <xf numFmtId="41" fontId="8" fillId="0" borderId="6" xfId="2" applyNumberFormat="1" applyFont="1" applyBorder="1" applyAlignment="1">
      <alignment horizontal="right"/>
    </xf>
    <xf numFmtId="41" fontId="10" fillId="0" borderId="10" xfId="4" applyNumberFormat="1" applyBorder="1" applyAlignment="1">
      <alignment horizontal="right" vertical="center"/>
    </xf>
    <xf numFmtId="41" fontId="10" fillId="0" borderId="12" xfId="4" applyNumberFormat="1" applyBorder="1" applyAlignment="1">
      <alignment horizontal="right" vertical="center"/>
    </xf>
    <xf numFmtId="0" fontId="7" fillId="0" borderId="21" xfId="1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5" applyFont="1">
      <alignment vertical="center"/>
    </xf>
    <xf numFmtId="0" fontId="8" fillId="0" borderId="0" xfId="0" applyFont="1">
      <alignment vertical="center"/>
    </xf>
    <xf numFmtId="0" fontId="7" fillId="0" borderId="19" xfId="13" applyFont="1" applyFill="1" applyBorder="1" applyAlignment="1" applyProtection="1">
      <alignment horizontal="center" vertical="center" wrapText="1"/>
    </xf>
    <xf numFmtId="0" fontId="7" fillId="0" borderId="21" xfId="13" applyFont="1" applyFill="1" applyBorder="1" applyAlignment="1" applyProtection="1">
      <alignment horizontal="center" vertical="center" wrapText="1"/>
    </xf>
    <xf numFmtId="179" fontId="7" fillId="0" borderId="20" xfId="13" applyNumberFormat="1" applyFont="1" applyFill="1" applyBorder="1" applyAlignment="1" applyProtection="1">
      <alignment vertical="center"/>
    </xf>
    <xf numFmtId="0" fontId="7" fillId="0" borderId="22" xfId="13" applyFont="1" applyFill="1" applyBorder="1" applyAlignment="1" applyProtection="1">
      <alignment vertical="center"/>
    </xf>
    <xf numFmtId="179" fontId="7" fillId="0" borderId="22" xfId="13" applyNumberFormat="1" applyFont="1" applyFill="1" applyBorder="1" applyAlignment="1" applyProtection="1">
      <alignment vertical="center"/>
    </xf>
    <xf numFmtId="0" fontId="7" fillId="0" borderId="0" xfId="13" applyFont="1" applyFill="1" applyBorder="1" applyAlignment="1" applyProtection="1">
      <alignment horizontal="right" vertical="center"/>
    </xf>
    <xf numFmtId="180" fontId="7" fillId="0" borderId="20" xfId="13" applyNumberFormat="1" applyFont="1" applyFill="1" applyBorder="1" applyAlignment="1" applyProtection="1">
      <alignment vertical="center"/>
    </xf>
    <xf numFmtId="180" fontId="7" fillId="0" borderId="22" xfId="13" applyNumberFormat="1" applyFont="1" applyFill="1" applyBorder="1" applyAlignment="1" applyProtection="1">
      <alignment vertical="center"/>
    </xf>
    <xf numFmtId="179" fontId="7" fillId="0" borderId="0" xfId="13" applyNumberFormat="1" applyFont="1" applyFill="1" applyBorder="1" applyAlignment="1" applyProtection="1">
      <alignment vertical="center"/>
    </xf>
    <xf numFmtId="180" fontId="7" fillId="0" borderId="0" xfId="13" applyNumberFormat="1" applyFont="1" applyFill="1" applyBorder="1" applyAlignment="1" applyProtection="1">
      <alignment vertical="center"/>
    </xf>
    <xf numFmtId="0" fontId="7" fillId="0" borderId="20" xfId="13" applyFont="1" applyFill="1" applyBorder="1" applyAlignment="1" applyProtection="1">
      <alignment horizontal="center" vertical="center"/>
    </xf>
    <xf numFmtId="0" fontId="7" fillId="0" borderId="21" xfId="13" applyFont="1" applyFill="1" applyBorder="1" applyAlignment="1" applyProtection="1">
      <alignment horizontal="center" vertical="center"/>
    </xf>
    <xf numFmtId="179" fontId="7" fillId="0" borderId="19" xfId="13" applyNumberFormat="1" applyFont="1" applyFill="1" applyBorder="1" applyAlignment="1" applyProtection="1">
      <alignment vertical="center"/>
    </xf>
    <xf numFmtId="180" fontId="7" fillId="0" borderId="19" xfId="13" applyNumberFormat="1" applyFont="1" applyFill="1" applyBorder="1" applyAlignment="1" applyProtection="1">
      <alignment vertical="center"/>
    </xf>
    <xf numFmtId="0" fontId="7" fillId="0" borderId="20" xfId="13" applyFont="1" applyFill="1" applyBorder="1" applyAlignment="1" applyProtection="1">
      <alignment horizontal="left" vertical="center" indent="1"/>
    </xf>
    <xf numFmtId="0" fontId="18" fillId="0" borderId="19" xfId="13" applyFont="1" applyFill="1" applyBorder="1" applyAlignment="1" applyProtection="1">
      <alignment vertical="center"/>
    </xf>
    <xf numFmtId="0" fontId="7" fillId="0" borderId="4" xfId="13" applyFont="1" applyFill="1" applyBorder="1" applyAlignment="1" applyProtection="1">
      <alignment horizontal="center" vertical="center"/>
    </xf>
    <xf numFmtId="0" fontId="7" fillId="0" borderId="4" xfId="13" applyFont="1" applyFill="1" applyBorder="1" applyAlignment="1" applyProtection="1">
      <alignment vertical="center"/>
    </xf>
    <xf numFmtId="38" fontId="37" fillId="0" borderId="0" xfId="13" applyNumberFormat="1" applyFont="1" applyFill="1" applyBorder="1" applyAlignment="1" applyProtection="1">
      <alignment vertical="center"/>
    </xf>
    <xf numFmtId="38" fontId="5" fillId="0" borderId="0" xfId="1" applyFont="1" applyAlignment="1">
      <alignment horizontal="left" vertical="center"/>
    </xf>
    <xf numFmtId="38" fontId="33" fillId="0" borderId="0" xfId="13" applyNumberFormat="1" applyFont="1" applyFill="1" applyBorder="1" applyAlignment="1" applyProtection="1">
      <alignment vertical="center"/>
    </xf>
    <xf numFmtId="0" fontId="38" fillId="0" borderId="0" xfId="13" applyFont="1" applyFill="1" applyBorder="1" applyAlignment="1" applyProtection="1">
      <alignment vertical="top"/>
      <protection locked="0"/>
    </xf>
    <xf numFmtId="38" fontId="33" fillId="0" borderId="22" xfId="13" applyNumberFormat="1" applyFont="1" applyFill="1" applyBorder="1" applyAlignment="1" applyProtection="1">
      <alignment horizontal="center" vertical="center"/>
    </xf>
    <xf numFmtId="38" fontId="36" fillId="0" borderId="27" xfId="13" applyNumberFormat="1" applyFont="1" applyFill="1" applyBorder="1" applyAlignment="1" applyProtection="1">
      <alignment vertical="center" shrinkToFit="1"/>
    </xf>
    <xf numFmtId="179" fontId="33" fillId="0" borderId="19" xfId="13" applyNumberFormat="1" applyFont="1" applyFill="1" applyBorder="1" applyAlignment="1" applyProtection="1">
      <alignment horizontal="right" vertical="center"/>
    </xf>
    <xf numFmtId="38" fontId="33" fillId="0" borderId="28" xfId="13" applyNumberFormat="1" applyFont="1" applyFill="1" applyBorder="1" applyAlignment="1" applyProtection="1">
      <alignment horizontal="left" vertical="center" indent="1" shrinkToFit="1"/>
    </xf>
    <xf numFmtId="179" fontId="33" fillId="0" borderId="20" xfId="13" applyNumberFormat="1" applyFont="1" applyFill="1" applyBorder="1" applyAlignment="1" applyProtection="1">
      <alignment horizontal="right" vertical="center"/>
    </xf>
    <xf numFmtId="38" fontId="33" fillId="0" borderId="24" xfId="13" applyNumberFormat="1" applyFont="1" applyFill="1" applyBorder="1" applyAlignment="1" applyProtection="1">
      <alignment horizontal="center" vertical="center"/>
    </xf>
    <xf numFmtId="179" fontId="33" fillId="0" borderId="22" xfId="13" applyNumberFormat="1" applyFont="1" applyFill="1" applyBorder="1" applyAlignment="1" applyProtection="1">
      <alignment horizontal="right" vertical="center"/>
    </xf>
    <xf numFmtId="0" fontId="33" fillId="0" borderId="0" xfId="13" applyFont="1" applyFill="1" applyBorder="1" applyAlignment="1" applyProtection="1">
      <alignment vertical="center"/>
    </xf>
    <xf numFmtId="38" fontId="33" fillId="0" borderId="0" xfId="13" applyNumberFormat="1" applyFont="1" applyFill="1" applyBorder="1" applyAlignment="1" applyProtection="1">
      <alignment horizontal="righ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40" fontId="0" fillId="0" borderId="0" xfId="1" applyNumberFormat="1" applyFont="1">
      <alignment vertical="center"/>
    </xf>
    <xf numFmtId="40" fontId="0" fillId="0" borderId="1" xfId="1" applyNumberFormat="1" applyFont="1" applyFill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40" fontId="0" fillId="0" borderId="3" xfId="1" applyNumberFormat="1" applyFont="1" applyFill="1" applyBorder="1" applyAlignment="1">
      <alignment horizontal="right" vertical="center"/>
    </xf>
    <xf numFmtId="177" fontId="0" fillId="0" borderId="3" xfId="1" applyNumberFormat="1" applyFont="1" applyFill="1" applyBorder="1" applyAlignment="1">
      <alignment horizontal="right" vertical="center"/>
    </xf>
    <xf numFmtId="0" fontId="7" fillId="0" borderId="0" xfId="13" applyFont="1" applyFill="1" applyBorder="1" applyAlignment="1" applyProtection="1">
      <alignment horizontal="center" vertical="center"/>
    </xf>
    <xf numFmtId="179" fontId="7" fillId="0" borderId="0" xfId="13" applyNumberFormat="1" applyFont="1" applyFill="1" applyBorder="1" applyAlignment="1" applyProtection="1">
      <alignment horizontal="right" vertical="center"/>
    </xf>
    <xf numFmtId="0" fontId="7" fillId="0" borderId="23" xfId="13" applyFont="1" applyFill="1" applyBorder="1" applyAlignment="1" applyProtection="1">
      <alignment horizontal="left" vertical="center" indent="1"/>
    </xf>
    <xf numFmtId="0" fontId="7" fillId="0" borderId="23" xfId="13" applyFont="1" applyFill="1" applyBorder="1" applyAlignment="1" applyProtection="1">
      <alignment vertical="center"/>
    </xf>
    <xf numFmtId="0" fontId="7" fillId="0" borderId="15" xfId="13" applyFont="1" applyFill="1" applyBorder="1" applyAlignment="1" applyProtection="1">
      <alignment horizontal="left" vertical="center" indent="1"/>
    </xf>
    <xf numFmtId="179" fontId="7" fillId="0" borderId="15" xfId="13" applyNumberFormat="1" applyFont="1" applyFill="1" applyBorder="1" applyAlignment="1" applyProtection="1">
      <alignment horizontal="right" vertical="center"/>
    </xf>
    <xf numFmtId="0" fontId="7" fillId="0" borderId="15" xfId="13" applyFont="1" applyFill="1" applyBorder="1" applyAlignment="1" applyProtection="1">
      <alignment vertical="center"/>
    </xf>
    <xf numFmtId="0" fontId="7" fillId="0" borderId="0" xfId="13" applyFont="1" applyFill="1" applyBorder="1" applyAlignment="1" applyProtection="1">
      <alignment horizontal="left" vertical="center" indent="1"/>
    </xf>
    <xf numFmtId="0" fontId="22" fillId="0" borderId="0" xfId="13" applyFont="1" applyFill="1" applyBorder="1" applyAlignment="1" applyProtection="1">
      <alignment horizontal="right" vertical="top"/>
      <protection locked="0"/>
    </xf>
    <xf numFmtId="0" fontId="32" fillId="0" borderId="7" xfId="14" applyFont="1" applyFill="1" applyBorder="1" applyAlignment="1" applyProtection="1">
      <alignment vertical="top"/>
      <protection locked="0"/>
    </xf>
    <xf numFmtId="179" fontId="33" fillId="0" borderId="15" xfId="14" applyNumberFormat="1" applyFont="1" applyFill="1" applyBorder="1" applyAlignment="1" applyProtection="1">
      <alignment horizontal="right" vertical="center"/>
    </xf>
    <xf numFmtId="0" fontId="32" fillId="0" borderId="15" xfId="14" applyFont="1" applyFill="1" applyBorder="1" applyAlignment="1" applyProtection="1">
      <alignment vertical="top"/>
      <protection locked="0"/>
    </xf>
    <xf numFmtId="179" fontId="7" fillId="0" borderId="15" xfId="14" applyNumberFormat="1" applyFont="1" applyFill="1" applyBorder="1" applyAlignment="1" applyProtection="1">
      <alignment horizontal="right" vertical="center"/>
    </xf>
    <xf numFmtId="0" fontId="33" fillId="0" borderId="0" xfId="14" applyFont="1" applyFill="1" applyBorder="1" applyAlignment="1" applyProtection="1">
      <alignment horizontal="right" vertical="center"/>
    </xf>
    <xf numFmtId="179" fontId="33" fillId="0" borderId="0" xfId="14" applyNumberFormat="1" applyFont="1" applyFill="1" applyBorder="1" applyAlignment="1" applyProtection="1">
      <alignment horizontal="right" vertical="center"/>
    </xf>
    <xf numFmtId="179" fontId="7" fillId="0" borderId="0" xfId="14" applyNumberFormat="1" applyFont="1" applyFill="1" applyBorder="1" applyAlignment="1" applyProtection="1">
      <alignment horizontal="right" vertical="center"/>
    </xf>
    <xf numFmtId="0" fontId="33" fillId="0" borderId="15" xfId="14" applyFont="1" applyFill="1" applyBorder="1" applyAlignment="1" applyProtection="1">
      <alignment horizontal="left" vertical="center"/>
    </xf>
    <xf numFmtId="0" fontId="7" fillId="0" borderId="15" xfId="14" applyFont="1" applyFill="1" applyBorder="1" applyAlignment="1" applyProtection="1">
      <alignment horizontal="left" vertical="center"/>
    </xf>
    <xf numFmtId="0" fontId="22" fillId="0" borderId="0" xfId="14" applyFont="1" applyFill="1" applyBorder="1" applyAlignment="1" applyProtection="1">
      <alignment horizontal="right" vertical="center"/>
      <protection locked="0"/>
    </xf>
    <xf numFmtId="0" fontId="33" fillId="0" borderId="0" xfId="14" applyFont="1" applyFill="1" applyBorder="1" applyAlignment="1" applyProtection="1">
      <alignment horizontal="left" vertical="center"/>
    </xf>
    <xf numFmtId="0" fontId="7" fillId="0" borderId="0" xfId="14" applyFont="1" applyFill="1" applyBorder="1" applyAlignment="1" applyProtection="1">
      <alignment horizontal="left" vertical="center"/>
    </xf>
    <xf numFmtId="0" fontId="31" fillId="0" borderId="0" xfId="13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179" fontId="7" fillId="0" borderId="23" xfId="13" applyNumberFormat="1" applyFont="1" applyFill="1" applyBorder="1" applyAlignment="1" applyProtection="1">
      <alignment vertical="center"/>
    </xf>
    <xf numFmtId="180" fontId="7" fillId="0" borderId="23" xfId="13" applyNumberFormat="1" applyFont="1" applyFill="1" applyBorder="1" applyAlignment="1" applyProtection="1">
      <alignment vertical="center"/>
    </xf>
    <xf numFmtId="179" fontId="7" fillId="0" borderId="15" xfId="13" applyNumberFormat="1" applyFont="1" applyFill="1" applyBorder="1" applyAlignment="1" applyProtection="1">
      <alignment vertical="center"/>
    </xf>
    <xf numFmtId="180" fontId="7" fillId="0" borderId="15" xfId="13" applyNumberFormat="1" applyFont="1" applyFill="1" applyBorder="1" applyAlignment="1" applyProtection="1">
      <alignment vertical="center"/>
    </xf>
    <xf numFmtId="0" fontId="7" fillId="0" borderId="29" xfId="13" applyFont="1" applyFill="1" applyBorder="1" applyAlignment="1" applyProtection="1">
      <alignment horizontal="left" vertical="center" indent="1"/>
    </xf>
    <xf numFmtId="179" fontId="7" fillId="0" borderId="29" xfId="13" applyNumberFormat="1" applyFont="1" applyFill="1" applyBorder="1" applyAlignment="1" applyProtection="1">
      <alignment vertical="center"/>
    </xf>
    <xf numFmtId="180" fontId="7" fillId="0" borderId="29" xfId="13" applyNumberFormat="1" applyFont="1" applyFill="1" applyBorder="1" applyAlignment="1" applyProtection="1">
      <alignment vertical="center"/>
    </xf>
    <xf numFmtId="0" fontId="10" fillId="0" borderId="3" xfId="4" applyFill="1" applyBorder="1" applyAlignment="1">
      <alignment horizontal="center" vertical="center"/>
    </xf>
    <xf numFmtId="41" fontId="10" fillId="0" borderId="3" xfId="6" applyNumberFormat="1" applyFont="1" applyFill="1" applyBorder="1">
      <alignment vertical="center"/>
    </xf>
    <xf numFmtId="41" fontId="10" fillId="0" borderId="6" xfId="4" applyNumberFormat="1" applyFill="1" applyBorder="1" applyAlignment="1">
      <alignment horizontal="right" vertical="center"/>
    </xf>
    <xf numFmtId="41" fontId="10" fillId="0" borderId="6" xfId="6" applyNumberFormat="1" applyFont="1" applyFill="1" applyBorder="1">
      <alignment vertical="center"/>
    </xf>
    <xf numFmtId="41" fontId="10" fillId="0" borderId="3" xfId="4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25" fillId="0" borderId="11" xfId="12" quotePrefix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1" xfId="12" quotePrefix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5" fillId="0" borderId="9" xfId="1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9" xfId="13" applyFont="1" applyFill="1" applyBorder="1" applyAlignment="1" applyProtection="1">
      <alignment horizontal="center" vertical="center"/>
    </xf>
    <xf numFmtId="0" fontId="7" fillId="0" borderId="20" xfId="13" applyFont="1" applyFill="1" applyBorder="1" applyAlignment="1" applyProtection="1">
      <alignment horizontal="center" vertical="center"/>
    </xf>
    <xf numFmtId="0" fontId="7" fillId="0" borderId="21" xfId="13" applyFont="1" applyFill="1" applyBorder="1" applyAlignment="1" applyProtection="1">
      <alignment horizontal="center" vertical="center"/>
    </xf>
    <xf numFmtId="0" fontId="7" fillId="0" borderId="24" xfId="13" applyFont="1" applyFill="1" applyBorder="1" applyAlignment="1" applyProtection="1">
      <alignment horizontal="center" vertical="center"/>
    </xf>
    <xf numFmtId="0" fontId="7" fillId="0" borderId="25" xfId="13" applyFont="1" applyFill="1" applyBorder="1" applyAlignment="1" applyProtection="1">
      <alignment horizontal="center" vertical="center"/>
    </xf>
    <xf numFmtId="0" fontId="7" fillId="0" borderId="26" xfId="13" applyFont="1" applyFill="1" applyBorder="1" applyAlignment="1" applyProtection="1">
      <alignment horizontal="center" vertical="center"/>
    </xf>
  </cellXfs>
  <cellStyles count="15">
    <cellStyle name="Normal" xfId="13"/>
    <cellStyle name="Normal 2" xfId="14"/>
    <cellStyle name="桁区切り" xfId="1" builtinId="6"/>
    <cellStyle name="桁区切り 2" xfId="6"/>
    <cellStyle name="桁区切り 2 2" xfId="10"/>
    <cellStyle name="桁区切り 2 4" xfId="2"/>
    <cellStyle name="桁区切り 3" xfId="11"/>
    <cellStyle name="標準" xfId="0" builtinId="0"/>
    <cellStyle name="標準 2" xfId="5"/>
    <cellStyle name="標準 2 3" xfId="3"/>
    <cellStyle name="標準 3" xfId="8"/>
    <cellStyle name="標準 4" xfId="4"/>
    <cellStyle name="標準 5" xfId="12"/>
    <cellStyle name="標準_(7)(8)主要品目" xfId="7"/>
    <cellStyle name="標準_国別年別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oshida\AppData\Local\Microsoft\Windows\INetCache\IE\MPMYKAB7\2019&#21360;&#21047;&#29992;&#21407;&#31295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Ⅸ　野菜の輸入統計"/>
      <sheetName val="Ⅸ－１数量、シェア"/>
      <sheetName val="Ⅸ－２数量、金額"/>
      <sheetName val="Ⅸ－３数量、金額、単価"/>
      <sheetName val="Ⅸ－４ 数量、単価"/>
      <sheetName val="Ⅸ－５ (2)"/>
      <sheetName val="Ⅸ－６-1"/>
      <sheetName val="Ⅸ－６－２"/>
      <sheetName val="Ⅸ－６－３（数量）"/>
      <sheetName val="Ⅸ－６－３（金額)"/>
      <sheetName val="Ⅹ－１"/>
      <sheetName val="Ⅹ-2（数量、金額、単価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1758.473</v>
          </cell>
          <cell r="C5">
            <v>1851.6789999999999</v>
          </cell>
          <cell r="D5">
            <v>2162.895</v>
          </cell>
          <cell r="E5">
            <v>3657.0080000000003</v>
          </cell>
          <cell r="F5">
            <v>3770.4550000000004</v>
          </cell>
          <cell r="G5">
            <v>15842.585999999999</v>
          </cell>
          <cell r="H5">
            <v>25670.372000000003</v>
          </cell>
          <cell r="I5">
            <v>16786.066000000003</v>
          </cell>
          <cell r="J5">
            <v>7111.8830000000007</v>
          </cell>
          <cell r="K5">
            <v>15049.343000000001</v>
          </cell>
          <cell r="N5">
            <v>677770</v>
          </cell>
          <cell r="O5">
            <v>614810</v>
          </cell>
          <cell r="P5">
            <v>763205</v>
          </cell>
          <cell r="Q5">
            <v>1114139</v>
          </cell>
          <cell r="R5">
            <v>1610561</v>
          </cell>
          <cell r="S5">
            <v>2639112</v>
          </cell>
          <cell r="T5">
            <v>3362407</v>
          </cell>
          <cell r="U5">
            <v>3733984</v>
          </cell>
          <cell r="V5">
            <v>4181091</v>
          </cell>
          <cell r="W5">
            <v>4141629</v>
          </cell>
        </row>
        <row r="40">
          <cell r="B40">
            <v>801.51600000000008</v>
          </cell>
          <cell r="C40">
            <v>897.10900000000004</v>
          </cell>
          <cell r="D40">
            <v>751.12399999999991</v>
          </cell>
          <cell r="E40">
            <v>1077.183</v>
          </cell>
          <cell r="F40">
            <v>1252.0049999999999</v>
          </cell>
          <cell r="G40">
            <v>1357.345</v>
          </cell>
          <cell r="H40">
            <v>1467.5409999999999</v>
          </cell>
          <cell r="I40">
            <v>1362.7149999999999</v>
          </cell>
          <cell r="J40">
            <v>1780.7739999999999</v>
          </cell>
          <cell r="K40">
            <v>1752.47</v>
          </cell>
          <cell r="N40">
            <v>296610</v>
          </cell>
          <cell r="O40">
            <v>315835</v>
          </cell>
          <cell r="P40">
            <v>322656</v>
          </cell>
          <cell r="Q40">
            <v>460735</v>
          </cell>
          <cell r="R40">
            <v>545114</v>
          </cell>
          <cell r="S40">
            <v>629638</v>
          </cell>
          <cell r="T40">
            <v>676499</v>
          </cell>
          <cell r="U40">
            <v>636725</v>
          </cell>
          <cell r="V40">
            <v>773035</v>
          </cell>
          <cell r="W40">
            <v>773356</v>
          </cell>
        </row>
        <row r="53">
          <cell r="B53">
            <v>152.386</v>
          </cell>
          <cell r="C53">
            <v>103.29900000000001</v>
          </cell>
          <cell r="D53">
            <v>35.186</v>
          </cell>
          <cell r="E53">
            <v>33.56</v>
          </cell>
          <cell r="F53">
            <v>194.18600000000001</v>
          </cell>
          <cell r="G53">
            <v>348.92099999999999</v>
          </cell>
          <cell r="H53">
            <v>674.46199999999999</v>
          </cell>
          <cell r="I53">
            <v>1494.44</v>
          </cell>
          <cell r="J53">
            <v>1712.3150000000001</v>
          </cell>
          <cell r="K53">
            <v>1323.213</v>
          </cell>
          <cell r="N53">
            <v>34391</v>
          </cell>
          <cell r="O53">
            <v>21278</v>
          </cell>
          <cell r="P53">
            <v>17695</v>
          </cell>
          <cell r="Q53">
            <v>16847</v>
          </cell>
          <cell r="R53">
            <v>33188</v>
          </cell>
          <cell r="S53">
            <v>51990</v>
          </cell>
          <cell r="T53">
            <v>161515</v>
          </cell>
          <cell r="U53">
            <v>264482</v>
          </cell>
          <cell r="V53">
            <v>352498</v>
          </cell>
          <cell r="W53">
            <v>244529</v>
          </cell>
        </row>
        <row r="59">
          <cell r="N59">
            <v>380905</v>
          </cell>
          <cell r="O59">
            <v>256003</v>
          </cell>
          <cell r="P59">
            <v>179989</v>
          </cell>
          <cell r="Q59">
            <v>243534</v>
          </cell>
          <cell r="R59">
            <v>343668</v>
          </cell>
          <cell r="S59">
            <v>513865</v>
          </cell>
          <cell r="T59">
            <v>388302</v>
          </cell>
          <cell r="U59">
            <v>346683</v>
          </cell>
          <cell r="V59">
            <v>424456</v>
          </cell>
          <cell r="W59">
            <v>271658</v>
          </cell>
        </row>
        <row r="66">
          <cell r="N66">
            <v>420990</v>
          </cell>
          <cell r="O66">
            <v>312247</v>
          </cell>
          <cell r="P66">
            <v>268411</v>
          </cell>
          <cell r="Q66">
            <v>278200</v>
          </cell>
          <cell r="R66">
            <v>263396</v>
          </cell>
          <cell r="S66">
            <v>334208</v>
          </cell>
          <cell r="T66">
            <v>337272</v>
          </cell>
          <cell r="U66">
            <v>349949</v>
          </cell>
          <cell r="V66">
            <v>290836</v>
          </cell>
          <cell r="W66">
            <v>317281</v>
          </cell>
        </row>
        <row r="69">
          <cell r="N69">
            <v>141957</v>
          </cell>
          <cell r="O69">
            <v>228982</v>
          </cell>
          <cell r="P69">
            <v>137101</v>
          </cell>
          <cell r="Q69">
            <v>200665</v>
          </cell>
          <cell r="R69">
            <v>329577</v>
          </cell>
          <cell r="S69">
            <v>368113</v>
          </cell>
          <cell r="T69">
            <v>379873</v>
          </cell>
          <cell r="U69">
            <v>447888</v>
          </cell>
          <cell r="V69">
            <v>641447</v>
          </cell>
          <cell r="W69">
            <v>764529</v>
          </cell>
        </row>
        <row r="74">
          <cell r="B74">
            <v>8259.41878</v>
          </cell>
          <cell r="C74">
            <v>7412.3527599999998</v>
          </cell>
          <cell r="D74">
            <v>6609.0770200000006</v>
          </cell>
          <cell r="E74">
            <v>8351.7723100000003</v>
          </cell>
          <cell r="F74">
            <v>8864.0010000000002</v>
          </cell>
          <cell r="G74">
            <v>10563.312</v>
          </cell>
          <cell r="H74">
            <v>9962.7240000000002</v>
          </cell>
          <cell r="I74">
            <v>8427.3169999999991</v>
          </cell>
          <cell r="J74">
            <v>10294.561999999998</v>
          </cell>
          <cell r="K74">
            <v>10485.205999999998</v>
          </cell>
          <cell r="N74">
            <v>3848649</v>
          </cell>
          <cell r="O74">
            <v>3108444</v>
          </cell>
          <cell r="P74">
            <v>3520097</v>
          </cell>
          <cell r="Q74">
            <v>3972487</v>
          </cell>
          <cell r="R74">
            <v>4727746</v>
          </cell>
          <cell r="S74">
            <v>5996547</v>
          </cell>
          <cell r="T74">
            <v>6386193</v>
          </cell>
          <cell r="U74">
            <v>6054344</v>
          </cell>
          <cell r="V74">
            <v>6252538</v>
          </cell>
          <cell r="W74">
            <v>6582871</v>
          </cell>
        </row>
        <row r="94">
          <cell r="N94">
            <v>157464</v>
          </cell>
          <cell r="O94">
            <v>118921</v>
          </cell>
          <cell r="P94">
            <v>168972</v>
          </cell>
          <cell r="Q94">
            <v>312584</v>
          </cell>
          <cell r="R94">
            <v>375582</v>
          </cell>
          <cell r="S94">
            <v>587535</v>
          </cell>
          <cell r="T94">
            <v>865654</v>
          </cell>
          <cell r="U94">
            <v>971119</v>
          </cell>
          <cell r="V94">
            <v>1379103</v>
          </cell>
          <cell r="W94">
            <v>1694952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6"/>
  <sheetViews>
    <sheetView showGridLines="0" workbookViewId="0">
      <selection activeCell="G32" sqref="G32"/>
    </sheetView>
  </sheetViews>
  <sheetFormatPr defaultRowHeight="13.5"/>
  <cols>
    <col min="1" max="1" width="2.625" style="98" customWidth="1"/>
    <col min="2" max="2" width="0.75" style="98" customWidth="1"/>
    <col min="3" max="3" width="19.125" style="98" customWidth="1"/>
    <col min="4" max="4" width="0.75" style="98" customWidth="1"/>
    <col min="5" max="5" width="8.5" style="98" customWidth="1"/>
    <col min="6" max="9" width="10.125" style="98" customWidth="1"/>
  </cols>
  <sheetData>
    <row r="1" spans="1:9" ht="24" customHeight="1">
      <c r="A1" s="97" t="s">
        <v>319</v>
      </c>
    </row>
    <row r="2" spans="1:9" ht="24" customHeight="1">
      <c r="A2" s="99" t="s">
        <v>327</v>
      </c>
      <c r="B2" s="100"/>
      <c r="C2" s="100"/>
      <c r="D2" s="100"/>
      <c r="E2" s="100"/>
    </row>
    <row r="3" spans="1:9" ht="24" customHeight="1">
      <c r="A3" s="101" t="s">
        <v>328</v>
      </c>
      <c r="B3" s="102"/>
      <c r="C3" s="102"/>
      <c r="D3" s="102"/>
      <c r="E3" s="102"/>
      <c r="F3" s="102"/>
      <c r="G3" s="102"/>
      <c r="H3" s="102"/>
      <c r="I3" s="102"/>
    </row>
    <row r="4" spans="1:9" ht="24" customHeight="1">
      <c r="A4" s="103" t="s">
        <v>329</v>
      </c>
      <c r="B4" s="372" t="s">
        <v>330</v>
      </c>
      <c r="C4" s="373"/>
      <c r="D4" s="104"/>
      <c r="E4" s="376" t="s">
        <v>331</v>
      </c>
      <c r="F4" s="378" t="s">
        <v>332</v>
      </c>
      <c r="G4" s="379"/>
      <c r="H4" s="378" t="s">
        <v>333</v>
      </c>
      <c r="I4" s="379"/>
    </row>
    <row r="5" spans="1:9" ht="24" customHeight="1">
      <c r="A5" s="105" t="s">
        <v>334</v>
      </c>
      <c r="B5" s="374"/>
      <c r="C5" s="375"/>
      <c r="D5" s="106"/>
      <c r="E5" s="377"/>
      <c r="F5" s="107" t="s">
        <v>335</v>
      </c>
      <c r="G5" s="107" t="s">
        <v>336</v>
      </c>
      <c r="H5" s="107" t="s">
        <v>335</v>
      </c>
      <c r="I5" s="107" t="s">
        <v>336</v>
      </c>
    </row>
    <row r="6" spans="1:9" ht="24" customHeight="1">
      <c r="A6" s="108">
        <v>1</v>
      </c>
      <c r="B6" s="109"/>
      <c r="C6" s="110" t="s">
        <v>337</v>
      </c>
      <c r="D6" s="111"/>
      <c r="E6" s="111" t="s">
        <v>338</v>
      </c>
      <c r="F6" s="112">
        <v>35.1</v>
      </c>
      <c r="G6" s="112">
        <v>41.7</v>
      </c>
      <c r="H6" s="113">
        <v>790660</v>
      </c>
      <c r="I6" s="113">
        <v>861182</v>
      </c>
    </row>
    <row r="7" spans="1:9" ht="24" customHeight="1">
      <c r="A7" s="108">
        <v>2</v>
      </c>
      <c r="B7" s="109"/>
      <c r="C7" s="110" t="s">
        <v>339</v>
      </c>
      <c r="D7" s="114"/>
      <c r="E7" s="115" t="s">
        <v>338</v>
      </c>
      <c r="F7" s="112">
        <v>35</v>
      </c>
      <c r="G7" s="112">
        <v>40.6</v>
      </c>
      <c r="H7" s="113">
        <v>133317</v>
      </c>
      <c r="I7" s="113">
        <v>129691</v>
      </c>
    </row>
    <row r="8" spans="1:9" ht="24" customHeight="1">
      <c r="A8" s="108">
        <v>3</v>
      </c>
      <c r="B8" s="109"/>
      <c r="C8" s="110" t="s">
        <v>340</v>
      </c>
      <c r="D8" s="115"/>
      <c r="E8" s="114" t="s">
        <v>341</v>
      </c>
      <c r="F8" s="112">
        <v>32.4</v>
      </c>
      <c r="G8" s="112">
        <v>30.6</v>
      </c>
      <c r="H8" s="113">
        <v>14708</v>
      </c>
      <c r="I8" s="113">
        <v>15342</v>
      </c>
    </row>
    <row r="9" spans="1:9" ht="24" customHeight="1">
      <c r="A9" s="108">
        <v>4</v>
      </c>
      <c r="B9" s="109"/>
      <c r="C9" s="110" t="s">
        <v>342</v>
      </c>
      <c r="D9" s="111"/>
      <c r="E9" s="111" t="s">
        <v>338</v>
      </c>
      <c r="F9" s="112">
        <v>27.4</v>
      </c>
      <c r="G9" s="112">
        <v>29.3</v>
      </c>
      <c r="H9" s="113">
        <v>1678557</v>
      </c>
      <c r="I9" s="113">
        <v>1721221</v>
      </c>
    </row>
    <row r="10" spans="1:9" ht="24" customHeight="1">
      <c r="A10" s="108">
        <v>5</v>
      </c>
      <c r="B10" s="109"/>
      <c r="C10" s="110" t="s">
        <v>343</v>
      </c>
      <c r="D10" s="116"/>
      <c r="E10" s="116" t="s">
        <v>338</v>
      </c>
      <c r="F10" s="112">
        <v>27.9</v>
      </c>
      <c r="G10" s="112">
        <v>26.7</v>
      </c>
      <c r="H10" s="113">
        <v>495420</v>
      </c>
      <c r="I10" s="113">
        <v>504384</v>
      </c>
    </row>
    <row r="11" spans="1:9" ht="24" customHeight="1">
      <c r="A11" s="108">
        <v>6</v>
      </c>
      <c r="B11" s="109"/>
      <c r="C11" s="110" t="s">
        <v>344</v>
      </c>
      <c r="D11" s="111"/>
      <c r="E11" s="111" t="s">
        <v>345</v>
      </c>
      <c r="F11" s="112">
        <v>24</v>
      </c>
      <c r="G11" s="112">
        <v>24.6</v>
      </c>
      <c r="H11" s="113">
        <v>711680</v>
      </c>
      <c r="I11" s="113">
        <v>669273</v>
      </c>
    </row>
    <row r="12" spans="1:9" ht="24" customHeight="1">
      <c r="A12" s="108">
        <v>7</v>
      </c>
      <c r="B12" s="109"/>
      <c r="C12" s="110" t="s">
        <v>346</v>
      </c>
      <c r="D12" s="111"/>
      <c r="E12" s="111" t="s">
        <v>341</v>
      </c>
      <c r="F12" s="112">
        <v>22.2</v>
      </c>
      <c r="G12" s="112">
        <v>21.3</v>
      </c>
      <c r="H12" s="113">
        <v>11904</v>
      </c>
      <c r="I12" s="113">
        <v>11900</v>
      </c>
    </row>
    <row r="13" spans="1:9" ht="24" customHeight="1">
      <c r="A13" s="108">
        <v>8</v>
      </c>
      <c r="B13" s="109"/>
      <c r="C13" s="110" t="s">
        <v>347</v>
      </c>
      <c r="D13" s="111"/>
      <c r="E13" s="116" t="s">
        <v>348</v>
      </c>
      <c r="F13" s="112">
        <v>20.9</v>
      </c>
      <c r="G13" s="112">
        <v>21.3</v>
      </c>
      <c r="H13" s="113">
        <v>5997</v>
      </c>
      <c r="I13" s="113">
        <v>6315</v>
      </c>
    </row>
    <row r="14" spans="1:9" ht="24" customHeight="1">
      <c r="A14" s="108">
        <v>9</v>
      </c>
      <c r="B14" s="109"/>
      <c r="C14" s="110" t="s">
        <v>349</v>
      </c>
      <c r="D14" s="111"/>
      <c r="E14" s="111" t="s">
        <v>338</v>
      </c>
      <c r="F14" s="112">
        <v>18.899999999999999</v>
      </c>
      <c r="G14" s="112">
        <v>19.3</v>
      </c>
      <c r="H14" s="113">
        <v>406456</v>
      </c>
      <c r="I14" s="113">
        <v>422149</v>
      </c>
    </row>
    <row r="15" spans="1:9" ht="24" customHeight="1">
      <c r="A15" s="108">
        <v>10</v>
      </c>
      <c r="B15" s="109"/>
      <c r="C15" s="110" t="s">
        <v>350</v>
      </c>
      <c r="D15" s="116"/>
      <c r="E15" s="111" t="s">
        <v>338</v>
      </c>
      <c r="F15" s="112">
        <v>17.100000000000001</v>
      </c>
      <c r="G15" s="112">
        <v>18.399999999999999</v>
      </c>
      <c r="H15" s="113">
        <v>157378</v>
      </c>
      <c r="I15" s="113">
        <v>167380</v>
      </c>
    </row>
    <row r="16" spans="1:9" ht="24" customHeight="1">
      <c r="A16" s="108">
        <v>11</v>
      </c>
      <c r="B16" s="109"/>
      <c r="C16" s="110" t="s">
        <v>351</v>
      </c>
      <c r="D16" s="111"/>
      <c r="E16" s="111" t="s">
        <v>338</v>
      </c>
      <c r="F16" s="112">
        <v>16.600000000000001</v>
      </c>
      <c r="G16" s="112">
        <v>17.3</v>
      </c>
      <c r="H16" s="113">
        <v>245863</v>
      </c>
      <c r="I16" s="113">
        <v>238246</v>
      </c>
    </row>
    <row r="17" spans="1:9" ht="24" customHeight="1">
      <c r="A17" s="108">
        <v>12</v>
      </c>
      <c r="B17" s="109"/>
      <c r="C17" s="110" t="s">
        <v>352</v>
      </c>
      <c r="D17" s="111"/>
      <c r="E17" s="111" t="s">
        <v>338</v>
      </c>
      <c r="F17" s="112">
        <v>15.9</v>
      </c>
      <c r="G17" s="112">
        <v>16.399999999999999</v>
      </c>
      <c r="H17" s="113">
        <v>248969</v>
      </c>
      <c r="I17" s="113">
        <v>230149</v>
      </c>
    </row>
    <row r="18" spans="1:9" ht="24" customHeight="1">
      <c r="A18" s="108">
        <v>13</v>
      </c>
      <c r="B18" s="109"/>
      <c r="C18" s="117" t="s">
        <v>353</v>
      </c>
      <c r="D18" s="118"/>
      <c r="E18" s="118" t="s">
        <v>338</v>
      </c>
      <c r="F18" s="119">
        <v>15.5</v>
      </c>
      <c r="G18" s="119">
        <v>15.6</v>
      </c>
      <c r="H18" s="120">
        <v>912168</v>
      </c>
      <c r="I18" s="120">
        <v>944811</v>
      </c>
    </row>
    <row r="19" spans="1:9" ht="24" customHeight="1">
      <c r="A19" s="108">
        <v>14</v>
      </c>
      <c r="B19" s="109"/>
      <c r="C19" s="110" t="s">
        <v>354</v>
      </c>
      <c r="D19" s="111"/>
      <c r="E19" s="111" t="s">
        <v>341</v>
      </c>
      <c r="F19" s="112">
        <v>17.100000000000001</v>
      </c>
      <c r="G19" s="112">
        <v>15.3</v>
      </c>
      <c r="H19" s="113">
        <v>3243</v>
      </c>
      <c r="I19" s="113">
        <v>3131</v>
      </c>
    </row>
    <row r="20" spans="1:9" ht="24" customHeight="1">
      <c r="A20" s="108">
        <v>15</v>
      </c>
      <c r="B20" s="109"/>
      <c r="C20" s="110" t="s">
        <v>355</v>
      </c>
      <c r="D20" s="111"/>
      <c r="E20" s="111" t="s">
        <v>341</v>
      </c>
      <c r="F20" s="112">
        <v>16.600000000000001</v>
      </c>
      <c r="G20" s="112">
        <v>13.6</v>
      </c>
      <c r="H20" s="113">
        <v>5531</v>
      </c>
      <c r="I20" s="113">
        <v>5447</v>
      </c>
    </row>
    <row r="21" spans="1:9" ht="24" customHeight="1">
      <c r="A21" s="108">
        <v>16</v>
      </c>
      <c r="B21" s="109"/>
      <c r="C21" s="110" t="s">
        <v>356</v>
      </c>
      <c r="D21" s="121"/>
      <c r="E21" s="111" t="s">
        <v>338</v>
      </c>
      <c r="F21" s="112">
        <v>14.9</v>
      </c>
      <c r="G21" s="112">
        <v>13.2</v>
      </c>
      <c r="H21" s="113">
        <v>435261</v>
      </c>
      <c r="I21" s="113">
        <v>435140</v>
      </c>
    </row>
    <row r="22" spans="1:9" ht="24" customHeight="1">
      <c r="A22" s="108">
        <v>17</v>
      </c>
      <c r="B22" s="109"/>
      <c r="C22" s="110" t="s">
        <v>357</v>
      </c>
      <c r="D22" s="111"/>
      <c r="E22" s="116" t="s">
        <v>358</v>
      </c>
      <c r="F22" s="112">
        <v>13.1</v>
      </c>
      <c r="G22" s="112">
        <v>112</v>
      </c>
      <c r="H22" s="113">
        <v>293117</v>
      </c>
      <c r="I22" s="113">
        <v>268629</v>
      </c>
    </row>
    <row r="23" spans="1:9" ht="24" customHeight="1">
      <c r="A23" s="108">
        <v>18</v>
      </c>
      <c r="B23" s="109"/>
      <c r="C23" s="122" t="s">
        <v>359</v>
      </c>
      <c r="D23" s="111"/>
      <c r="E23" s="111" t="s">
        <v>338</v>
      </c>
      <c r="F23" s="112">
        <v>13.1</v>
      </c>
      <c r="G23" s="112">
        <v>11.1</v>
      </c>
      <c r="H23" s="113">
        <v>529458</v>
      </c>
      <c r="I23" s="113">
        <v>551181</v>
      </c>
    </row>
    <row r="24" spans="1:9" ht="24" customHeight="1">
      <c r="A24" s="108">
        <v>19</v>
      </c>
      <c r="B24" s="109"/>
      <c r="C24" s="110" t="s">
        <v>360</v>
      </c>
      <c r="D24" s="123"/>
      <c r="E24" s="116" t="s">
        <v>341</v>
      </c>
      <c r="F24" s="112">
        <v>11.9</v>
      </c>
      <c r="G24" s="112">
        <v>10.4</v>
      </c>
      <c r="H24" s="113">
        <v>2442</v>
      </c>
      <c r="I24" s="113">
        <v>2366</v>
      </c>
    </row>
    <row r="25" spans="1:9" ht="24" customHeight="1">
      <c r="A25" s="108">
        <v>20</v>
      </c>
      <c r="B25" s="109"/>
      <c r="C25" s="117" t="s">
        <v>361</v>
      </c>
      <c r="D25" s="124"/>
      <c r="E25" s="125" t="s">
        <v>338</v>
      </c>
      <c r="F25" s="119">
        <v>8.1999999999999993</v>
      </c>
      <c r="G25" s="119">
        <v>9.3000000000000007</v>
      </c>
      <c r="H25" s="120">
        <v>774401</v>
      </c>
      <c r="I25" s="120">
        <v>802151</v>
      </c>
    </row>
    <row r="26" spans="1:9" s="34" customFormat="1">
      <c r="A26" s="126" t="s">
        <v>362</v>
      </c>
      <c r="B26" s="127"/>
      <c r="C26" s="128"/>
      <c r="D26" s="129"/>
      <c r="E26" s="130"/>
      <c r="F26" s="131"/>
      <c r="G26" s="131"/>
      <c r="H26" s="132"/>
      <c r="I26" s="132"/>
    </row>
    <row r="27" spans="1:9" s="34" customFormat="1">
      <c r="A27" s="126" t="s">
        <v>363</v>
      </c>
      <c r="B27" s="127"/>
      <c r="C27" s="128"/>
      <c r="D27" s="129"/>
      <c r="E27" s="130"/>
      <c r="F27" s="131"/>
      <c r="G27" s="131"/>
      <c r="H27" s="132"/>
      <c r="I27" s="132"/>
    </row>
    <row r="31" spans="1:9">
      <c r="H31" s="133"/>
      <c r="I31" s="133"/>
    </row>
    <row r="32" spans="1:9">
      <c r="H32" s="133"/>
      <c r="I32" s="133"/>
    </row>
    <row r="33" spans="3:9">
      <c r="H33" s="133"/>
      <c r="I33" s="133"/>
    </row>
    <row r="34" spans="3:9">
      <c r="H34" s="133"/>
      <c r="I34" s="133"/>
    </row>
    <row r="35" spans="3:9">
      <c r="H35" s="133"/>
      <c r="I35" s="133"/>
    </row>
    <row r="46" spans="3:9">
      <c r="C46" s="134"/>
      <c r="D46" s="134"/>
      <c r="E46" s="134"/>
      <c r="F46" s="133"/>
      <c r="G46" s="133"/>
    </row>
    <row r="47" spans="3:9">
      <c r="C47" s="134"/>
      <c r="D47" s="134"/>
      <c r="E47" s="134"/>
      <c r="F47" s="133"/>
      <c r="G47" s="133"/>
    </row>
    <row r="48" spans="3:9">
      <c r="C48" s="134"/>
      <c r="D48" s="134"/>
      <c r="E48" s="134"/>
      <c r="F48" s="133"/>
      <c r="G48" s="133"/>
    </row>
    <row r="49" spans="1:7">
      <c r="C49" s="134"/>
      <c r="D49" s="134"/>
      <c r="E49" s="134"/>
      <c r="F49" s="133"/>
      <c r="G49" s="133"/>
    </row>
    <row r="50" spans="1:7">
      <c r="C50" s="134"/>
      <c r="D50" s="134"/>
      <c r="E50" s="134"/>
      <c r="F50" s="133"/>
      <c r="G50" s="133"/>
    </row>
    <row r="51" spans="1:7">
      <c r="B51" s="134"/>
      <c r="C51" s="135"/>
      <c r="D51" s="135"/>
      <c r="E51" s="135"/>
      <c r="F51" s="136"/>
      <c r="G51" s="136"/>
    </row>
    <row r="52" spans="1:7">
      <c r="A52" s="134"/>
      <c r="B52" s="134"/>
      <c r="C52" s="137"/>
      <c r="D52" s="137"/>
      <c r="E52" s="137"/>
      <c r="F52" s="138"/>
      <c r="G52" s="138"/>
    </row>
    <row r="53" spans="1:7">
      <c r="A53" s="134"/>
      <c r="B53" s="134"/>
      <c r="C53" s="139"/>
      <c r="D53" s="139"/>
      <c r="E53" s="139"/>
      <c r="F53" s="138"/>
      <c r="G53" s="138"/>
    </row>
    <row r="54" spans="1:7">
      <c r="A54" s="134"/>
      <c r="B54" s="134"/>
      <c r="C54" s="140"/>
      <c r="D54" s="140"/>
      <c r="E54" s="140"/>
      <c r="F54" s="138"/>
      <c r="G54" s="138"/>
    </row>
    <row r="55" spans="1:7">
      <c r="A55" s="134"/>
      <c r="B55" s="134"/>
      <c r="C55" s="137"/>
      <c r="D55" s="137"/>
      <c r="E55" s="137"/>
      <c r="F55" s="138"/>
      <c r="G55" s="138"/>
    </row>
    <row r="56" spans="1:7">
      <c r="A56" s="134"/>
      <c r="B56" s="135"/>
      <c r="C56" s="140"/>
      <c r="D56" s="140"/>
      <c r="E56" s="140"/>
      <c r="F56" s="138"/>
      <c r="G56" s="138"/>
    </row>
    <row r="57" spans="1:7">
      <c r="A57" s="135"/>
      <c r="B57" s="137" t="s">
        <v>364</v>
      </c>
      <c r="C57" s="140"/>
      <c r="D57" s="140"/>
      <c r="E57" s="140"/>
      <c r="F57" s="138"/>
      <c r="G57" s="138"/>
    </row>
    <row r="58" spans="1:7">
      <c r="A58" s="137">
        <v>41</v>
      </c>
      <c r="B58" s="139" t="s">
        <v>365</v>
      </c>
      <c r="C58" s="137"/>
      <c r="D58" s="137"/>
      <c r="E58" s="137"/>
      <c r="F58" s="138"/>
      <c r="G58" s="138"/>
    </row>
    <row r="59" spans="1:7">
      <c r="A59" s="137">
        <v>42</v>
      </c>
      <c r="B59" s="140" t="s">
        <v>366</v>
      </c>
      <c r="C59" s="137"/>
      <c r="D59" s="137"/>
      <c r="E59" s="137"/>
      <c r="F59" s="138"/>
      <c r="G59" s="138"/>
    </row>
    <row r="60" spans="1:7">
      <c r="A60" s="137">
        <v>43</v>
      </c>
      <c r="B60" s="137" t="s">
        <v>367</v>
      </c>
      <c r="C60" s="134"/>
      <c r="D60" s="134"/>
      <c r="E60" s="134"/>
      <c r="F60" s="133"/>
      <c r="G60" s="133"/>
    </row>
    <row r="61" spans="1:7">
      <c r="A61" s="137">
        <v>44</v>
      </c>
      <c r="B61" s="140" t="s">
        <v>368</v>
      </c>
    </row>
    <row r="62" spans="1:7">
      <c r="A62" s="137">
        <v>45</v>
      </c>
      <c r="B62" s="140" t="s">
        <v>369</v>
      </c>
    </row>
    <row r="63" spans="1:7">
      <c r="A63" s="137">
        <v>46</v>
      </c>
      <c r="B63" s="137" t="s">
        <v>370</v>
      </c>
    </row>
    <row r="64" spans="1:7">
      <c r="A64" s="137">
        <v>47</v>
      </c>
      <c r="B64" s="137" t="s">
        <v>371</v>
      </c>
    </row>
    <row r="65" spans="1:2">
      <c r="A65" s="137">
        <v>48</v>
      </c>
      <c r="B65" s="134"/>
    </row>
    <row r="66" spans="1:2">
      <c r="A66" s="134"/>
    </row>
  </sheetData>
  <mergeCells count="4">
    <mergeCell ref="B4:C5"/>
    <mergeCell ref="E4:E5"/>
    <mergeCell ref="F4:G4"/>
    <mergeCell ref="H4:I4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72"/>
  <sheetViews>
    <sheetView view="pageBreakPreview" topLeftCell="A142" zoomScale="60" zoomScaleNormal="100" workbookViewId="0">
      <selection activeCell="E175" sqref="E175"/>
    </sheetView>
  </sheetViews>
  <sheetFormatPr defaultColWidth="10.25" defaultRowHeight="18.75" customHeight="1"/>
  <cols>
    <col min="1" max="1" width="40.375" style="141" customWidth="1"/>
    <col min="2" max="2" width="11" style="141" customWidth="1"/>
    <col min="3" max="3" width="13.625" style="141" customWidth="1"/>
    <col min="4" max="4" width="11" style="141" customWidth="1"/>
    <col min="5" max="5" width="13.625" style="141" customWidth="1"/>
    <col min="6" max="6" width="11" style="141" customWidth="1"/>
    <col min="7" max="7" width="13.625" style="141" customWidth="1"/>
    <col min="8" max="8" width="11" style="141" customWidth="1"/>
    <col min="9" max="9" width="13.625" style="141" customWidth="1"/>
    <col min="10" max="10" width="11" style="141" customWidth="1"/>
    <col min="11" max="11" width="2.5" style="141" customWidth="1"/>
    <col min="12" max="12" width="13.75" style="141" customWidth="1"/>
    <col min="13" max="13" width="10.5" style="141" customWidth="1"/>
    <col min="14" max="14" width="13.75" style="141" customWidth="1"/>
    <col min="15" max="15" width="10.5" style="141" customWidth="1"/>
    <col min="16" max="16" width="13.75" style="141" customWidth="1"/>
    <col min="17" max="17" width="10.5" style="141" customWidth="1"/>
    <col min="18" max="18" width="13.75" style="141" customWidth="1"/>
    <col min="19" max="19" width="10.5" style="141" customWidth="1"/>
    <col min="20" max="20" width="13.75" style="141" customWidth="1"/>
    <col min="21" max="21" width="10.5" style="141" customWidth="1"/>
    <col min="22" max="22" width="13.75" style="141" customWidth="1"/>
    <col min="23" max="24" width="10.5" style="141" customWidth="1"/>
    <col min="25" max="25" width="10.25" style="141" customWidth="1"/>
    <col min="26" max="16384" width="10.25" style="141"/>
  </cols>
  <sheetData>
    <row r="1" spans="1:24" ht="15.6" customHeight="1">
      <c r="A1" s="193"/>
    </row>
    <row r="2" spans="1:24" ht="15.6" customHeight="1">
      <c r="A2" s="193"/>
    </row>
    <row r="3" spans="1:24" ht="15.6" customHeight="1">
      <c r="A3" s="193" t="s">
        <v>470</v>
      </c>
      <c r="J3" s="301" t="s">
        <v>23</v>
      </c>
      <c r="K3" s="301"/>
      <c r="X3" s="301" t="s">
        <v>23</v>
      </c>
    </row>
    <row r="4" spans="1:24" ht="15.6" customHeight="1">
      <c r="A4" s="380" t="s">
        <v>203</v>
      </c>
      <c r="B4" s="150" t="s">
        <v>373</v>
      </c>
      <c r="C4" s="383" t="s">
        <v>204</v>
      </c>
      <c r="D4" s="384"/>
      <c r="E4" s="383" t="s">
        <v>205</v>
      </c>
      <c r="F4" s="384"/>
      <c r="G4" s="383" t="s">
        <v>206</v>
      </c>
      <c r="H4" s="384"/>
      <c r="I4" s="383" t="s">
        <v>207</v>
      </c>
      <c r="J4" s="384"/>
      <c r="K4" s="336"/>
      <c r="L4" s="383" t="s">
        <v>208</v>
      </c>
      <c r="M4" s="384"/>
      <c r="N4" s="383" t="s">
        <v>209</v>
      </c>
      <c r="O4" s="384"/>
      <c r="P4" s="383" t="s">
        <v>210</v>
      </c>
      <c r="Q4" s="384"/>
      <c r="R4" s="383" t="s">
        <v>211</v>
      </c>
      <c r="S4" s="384"/>
      <c r="T4" s="383" t="s">
        <v>212</v>
      </c>
      <c r="U4" s="384"/>
      <c r="V4" s="383" t="s">
        <v>213</v>
      </c>
      <c r="W4" s="384"/>
      <c r="X4" s="150" t="s">
        <v>66</v>
      </c>
    </row>
    <row r="5" spans="1:24" ht="15.6" customHeight="1">
      <c r="A5" s="382"/>
      <c r="B5" s="150" t="s">
        <v>439</v>
      </c>
      <c r="C5" s="150" t="s">
        <v>438</v>
      </c>
      <c r="D5" s="150" t="s">
        <v>435</v>
      </c>
      <c r="E5" s="150" t="s">
        <v>438</v>
      </c>
      <c r="F5" s="150" t="s">
        <v>435</v>
      </c>
      <c r="G5" s="150" t="s">
        <v>438</v>
      </c>
      <c r="H5" s="150" t="s">
        <v>435</v>
      </c>
      <c r="I5" s="150" t="s">
        <v>438</v>
      </c>
      <c r="J5" s="150" t="s">
        <v>435</v>
      </c>
      <c r="K5" s="306"/>
      <c r="L5" s="150" t="s">
        <v>438</v>
      </c>
      <c r="M5" s="150" t="s">
        <v>435</v>
      </c>
      <c r="N5" s="150" t="s">
        <v>438</v>
      </c>
      <c r="O5" s="150" t="s">
        <v>435</v>
      </c>
      <c r="P5" s="150" t="s">
        <v>438</v>
      </c>
      <c r="Q5" s="150" t="s">
        <v>435</v>
      </c>
      <c r="R5" s="150" t="s">
        <v>438</v>
      </c>
      <c r="S5" s="150" t="s">
        <v>435</v>
      </c>
      <c r="T5" s="150" t="s">
        <v>438</v>
      </c>
      <c r="U5" s="150" t="s">
        <v>435</v>
      </c>
      <c r="V5" s="150" t="s">
        <v>438</v>
      </c>
      <c r="W5" s="150" t="s">
        <v>435</v>
      </c>
      <c r="X5" s="150" t="s">
        <v>435</v>
      </c>
    </row>
    <row r="6" spans="1:24" ht="15.6" customHeight="1">
      <c r="A6" s="189" t="s">
        <v>27</v>
      </c>
      <c r="B6" s="146">
        <v>98844.066000000006</v>
      </c>
      <c r="C6" s="189" t="s">
        <v>214</v>
      </c>
      <c r="D6" s="146">
        <v>22494.87</v>
      </c>
      <c r="E6" s="189" t="s">
        <v>220</v>
      </c>
      <c r="F6" s="146">
        <v>17452.525000000001</v>
      </c>
      <c r="G6" s="189" t="s">
        <v>215</v>
      </c>
      <c r="H6" s="146">
        <v>15250.799000000001</v>
      </c>
      <c r="I6" s="189" t="s">
        <v>221</v>
      </c>
      <c r="J6" s="146">
        <v>8359.3130000000001</v>
      </c>
      <c r="K6" s="147"/>
      <c r="L6" s="189" t="s">
        <v>216</v>
      </c>
      <c r="M6" s="146">
        <v>6601.8</v>
      </c>
      <c r="N6" s="189" t="s">
        <v>240</v>
      </c>
      <c r="O6" s="146">
        <v>6225.2619999999997</v>
      </c>
      <c r="P6" s="189" t="s">
        <v>219</v>
      </c>
      <c r="Q6" s="146">
        <v>4789.4690000000001</v>
      </c>
      <c r="R6" s="189" t="s">
        <v>217</v>
      </c>
      <c r="S6" s="146">
        <v>4501.6279999999997</v>
      </c>
      <c r="T6" s="189" t="s">
        <v>241</v>
      </c>
      <c r="U6" s="146">
        <v>3732.951</v>
      </c>
      <c r="V6" s="189" t="s">
        <v>218</v>
      </c>
      <c r="W6" s="146">
        <v>2834.9459999999999</v>
      </c>
      <c r="X6" s="146">
        <v>6600.5029999999997</v>
      </c>
    </row>
    <row r="7" spans="1:24" ht="15.6" customHeight="1">
      <c r="A7" s="310" t="s">
        <v>73</v>
      </c>
      <c r="B7" s="147">
        <v>1955.0909999999999</v>
      </c>
      <c r="C7" s="148" t="s">
        <v>223</v>
      </c>
      <c r="D7" s="147">
        <v>1061.1210000000001</v>
      </c>
      <c r="E7" s="148" t="s">
        <v>237</v>
      </c>
      <c r="F7" s="147">
        <v>464.02800000000002</v>
      </c>
      <c r="G7" s="148" t="s">
        <v>238</v>
      </c>
      <c r="H7" s="147">
        <v>428.26400000000001</v>
      </c>
      <c r="I7" s="148" t="s">
        <v>215</v>
      </c>
      <c r="J7" s="147">
        <v>0.67700000000000005</v>
      </c>
      <c r="K7" s="147"/>
      <c r="L7" s="148" t="s">
        <v>222</v>
      </c>
      <c r="M7" s="147">
        <v>0.52600000000000002</v>
      </c>
      <c r="N7" s="148" t="s">
        <v>219</v>
      </c>
      <c r="O7" s="147">
        <v>0.47499999999999998</v>
      </c>
      <c r="P7" s="148"/>
      <c r="Q7" s="147">
        <v>0</v>
      </c>
      <c r="R7" s="148"/>
      <c r="S7" s="147">
        <v>0</v>
      </c>
      <c r="T7" s="148"/>
      <c r="U7" s="147">
        <v>0</v>
      </c>
      <c r="V7" s="148"/>
      <c r="W7" s="147">
        <v>0</v>
      </c>
      <c r="X7" s="147">
        <v>0</v>
      </c>
    </row>
    <row r="8" spans="1:24" ht="15.6" customHeight="1">
      <c r="A8" s="310" t="s">
        <v>74</v>
      </c>
      <c r="B8" s="147">
        <v>3796.8470000000002</v>
      </c>
      <c r="C8" s="148" t="s">
        <v>220</v>
      </c>
      <c r="D8" s="147">
        <v>1128.2159999999999</v>
      </c>
      <c r="E8" s="148" t="s">
        <v>221</v>
      </c>
      <c r="F8" s="147">
        <v>1007.501</v>
      </c>
      <c r="G8" s="148" t="s">
        <v>240</v>
      </c>
      <c r="H8" s="147">
        <v>539.39400000000001</v>
      </c>
      <c r="I8" s="148" t="s">
        <v>241</v>
      </c>
      <c r="J8" s="147">
        <v>268.35700000000003</v>
      </c>
      <c r="K8" s="147"/>
      <c r="L8" s="148" t="s">
        <v>214</v>
      </c>
      <c r="M8" s="147">
        <v>251.86500000000001</v>
      </c>
      <c r="N8" s="148" t="s">
        <v>217</v>
      </c>
      <c r="O8" s="147">
        <v>234.67599999999999</v>
      </c>
      <c r="P8" s="148" t="s">
        <v>222</v>
      </c>
      <c r="Q8" s="147">
        <v>230.172</v>
      </c>
      <c r="R8" s="148" t="s">
        <v>216</v>
      </c>
      <c r="S8" s="147">
        <v>89.933000000000007</v>
      </c>
      <c r="T8" s="148" t="s">
        <v>215</v>
      </c>
      <c r="U8" s="147">
        <v>31.122</v>
      </c>
      <c r="V8" s="148" t="s">
        <v>219</v>
      </c>
      <c r="W8" s="147">
        <v>14.773999999999999</v>
      </c>
      <c r="X8" s="147">
        <v>0.83699999999999997</v>
      </c>
    </row>
    <row r="9" spans="1:24" ht="15.6" customHeight="1">
      <c r="A9" s="310" t="s">
        <v>75</v>
      </c>
      <c r="B9" s="147">
        <v>14137.482</v>
      </c>
      <c r="C9" s="148" t="s">
        <v>214</v>
      </c>
      <c r="D9" s="147">
        <v>6152.3639999999996</v>
      </c>
      <c r="E9" s="148" t="s">
        <v>215</v>
      </c>
      <c r="F9" s="147">
        <v>3233.5369999999998</v>
      </c>
      <c r="G9" s="148" t="s">
        <v>217</v>
      </c>
      <c r="H9" s="147">
        <v>1289.981</v>
      </c>
      <c r="I9" s="148" t="s">
        <v>218</v>
      </c>
      <c r="J9" s="147">
        <v>1120.184</v>
      </c>
      <c r="K9" s="147"/>
      <c r="L9" s="148" t="s">
        <v>216</v>
      </c>
      <c r="M9" s="147">
        <v>1019.481</v>
      </c>
      <c r="N9" s="148" t="s">
        <v>219</v>
      </c>
      <c r="O9" s="147">
        <v>456.15100000000001</v>
      </c>
      <c r="P9" s="148" t="s">
        <v>224</v>
      </c>
      <c r="Q9" s="147">
        <v>246.10599999999999</v>
      </c>
      <c r="R9" s="148" t="s">
        <v>222</v>
      </c>
      <c r="S9" s="147">
        <v>227.423</v>
      </c>
      <c r="T9" s="148" t="s">
        <v>234</v>
      </c>
      <c r="U9" s="147">
        <v>152.99</v>
      </c>
      <c r="V9" s="148" t="s">
        <v>248</v>
      </c>
      <c r="W9" s="147">
        <v>116.895</v>
      </c>
      <c r="X9" s="147">
        <v>122.37</v>
      </c>
    </row>
    <row r="10" spans="1:24" ht="15.6" customHeight="1">
      <c r="A10" s="310" t="s">
        <v>76</v>
      </c>
      <c r="B10" s="147">
        <v>176.91900000000001</v>
      </c>
      <c r="C10" s="148" t="s">
        <v>220</v>
      </c>
      <c r="D10" s="147">
        <v>70.849999999999994</v>
      </c>
      <c r="E10" s="148" t="s">
        <v>216</v>
      </c>
      <c r="F10" s="147">
        <v>33.319000000000003</v>
      </c>
      <c r="G10" s="148" t="s">
        <v>215</v>
      </c>
      <c r="H10" s="147">
        <v>29.56</v>
      </c>
      <c r="I10" s="148" t="s">
        <v>214</v>
      </c>
      <c r="J10" s="147">
        <v>24.792999999999999</v>
      </c>
      <c r="K10" s="147"/>
      <c r="L10" s="148" t="s">
        <v>241</v>
      </c>
      <c r="M10" s="147">
        <v>10.205</v>
      </c>
      <c r="N10" s="148" t="s">
        <v>240</v>
      </c>
      <c r="O10" s="147">
        <v>3.343</v>
      </c>
      <c r="P10" s="148" t="s">
        <v>218</v>
      </c>
      <c r="Q10" s="147">
        <v>2.859</v>
      </c>
      <c r="R10" s="148" t="s">
        <v>249</v>
      </c>
      <c r="S10" s="147">
        <v>1.64</v>
      </c>
      <c r="T10" s="148" t="s">
        <v>247</v>
      </c>
      <c r="U10" s="147">
        <v>0.35</v>
      </c>
      <c r="V10" s="148"/>
      <c r="W10" s="147">
        <v>0</v>
      </c>
      <c r="X10" s="147">
        <v>0</v>
      </c>
    </row>
    <row r="11" spans="1:24" ht="15.6" customHeight="1">
      <c r="A11" s="310" t="s">
        <v>282</v>
      </c>
      <c r="B11" s="147">
        <v>0</v>
      </c>
      <c r="C11" s="148"/>
      <c r="D11" s="147">
        <v>0</v>
      </c>
      <c r="E11" s="148"/>
      <c r="F11" s="147">
        <v>0</v>
      </c>
      <c r="G11" s="148"/>
      <c r="H11" s="147">
        <v>0</v>
      </c>
      <c r="I11" s="148"/>
      <c r="J11" s="147">
        <v>0</v>
      </c>
      <c r="K11" s="147"/>
      <c r="L11" s="148"/>
      <c r="M11" s="147">
        <v>0</v>
      </c>
      <c r="N11" s="148"/>
      <c r="O11" s="147">
        <v>0</v>
      </c>
      <c r="P11" s="148"/>
      <c r="Q11" s="147">
        <v>0</v>
      </c>
      <c r="R11" s="148"/>
      <c r="S11" s="147">
        <v>0</v>
      </c>
      <c r="T11" s="148"/>
      <c r="U11" s="147">
        <v>0</v>
      </c>
      <c r="V11" s="148"/>
      <c r="W11" s="147">
        <v>0</v>
      </c>
      <c r="X11" s="147">
        <v>0</v>
      </c>
    </row>
    <row r="12" spans="1:24" ht="15.6" customHeight="1">
      <c r="A12" s="310" t="s">
        <v>77</v>
      </c>
      <c r="B12" s="147">
        <v>5251.2060000000001</v>
      </c>
      <c r="C12" s="148" t="s">
        <v>214</v>
      </c>
      <c r="D12" s="147">
        <v>3177.665</v>
      </c>
      <c r="E12" s="148" t="s">
        <v>215</v>
      </c>
      <c r="F12" s="147">
        <v>666.30499999999995</v>
      </c>
      <c r="G12" s="148" t="s">
        <v>217</v>
      </c>
      <c r="H12" s="147">
        <v>462.04199999999997</v>
      </c>
      <c r="I12" s="148" t="s">
        <v>216</v>
      </c>
      <c r="J12" s="147">
        <v>409.904</v>
      </c>
      <c r="K12" s="147"/>
      <c r="L12" s="148" t="s">
        <v>219</v>
      </c>
      <c r="M12" s="147">
        <v>373.48099999999999</v>
      </c>
      <c r="N12" s="148" t="s">
        <v>222</v>
      </c>
      <c r="O12" s="147">
        <v>51.106999999999999</v>
      </c>
      <c r="P12" s="148" t="s">
        <v>218</v>
      </c>
      <c r="Q12" s="147">
        <v>45.588000000000001</v>
      </c>
      <c r="R12" s="148" t="s">
        <v>234</v>
      </c>
      <c r="S12" s="147">
        <v>32.204999999999998</v>
      </c>
      <c r="T12" s="148" t="s">
        <v>220</v>
      </c>
      <c r="U12" s="147">
        <v>8.3989999999999991</v>
      </c>
      <c r="V12" s="148" t="s">
        <v>232</v>
      </c>
      <c r="W12" s="147">
        <v>7.5049999999999999</v>
      </c>
      <c r="X12" s="147">
        <v>17.004999999999999</v>
      </c>
    </row>
    <row r="13" spans="1:24" ht="15.6" customHeight="1">
      <c r="A13" s="310" t="s">
        <v>283</v>
      </c>
      <c r="B13" s="147">
        <v>0</v>
      </c>
      <c r="C13" s="148"/>
      <c r="D13" s="147">
        <v>0</v>
      </c>
      <c r="E13" s="148"/>
      <c r="F13" s="147">
        <v>0</v>
      </c>
      <c r="G13" s="148"/>
      <c r="H13" s="147">
        <v>0</v>
      </c>
      <c r="I13" s="148"/>
      <c r="J13" s="147">
        <v>0</v>
      </c>
      <c r="K13" s="147"/>
      <c r="L13" s="148"/>
      <c r="M13" s="147">
        <v>0</v>
      </c>
      <c r="N13" s="148"/>
      <c r="O13" s="147">
        <v>0</v>
      </c>
      <c r="P13" s="148"/>
      <c r="Q13" s="147">
        <v>0</v>
      </c>
      <c r="R13" s="148"/>
      <c r="S13" s="147">
        <v>0</v>
      </c>
      <c r="T13" s="148"/>
      <c r="U13" s="147">
        <v>0</v>
      </c>
      <c r="V13" s="148"/>
      <c r="W13" s="147">
        <v>0</v>
      </c>
      <c r="X13" s="147">
        <v>0</v>
      </c>
    </row>
    <row r="14" spans="1:24" ht="15.6" customHeight="1">
      <c r="A14" s="310" t="s">
        <v>78</v>
      </c>
      <c r="B14" s="147">
        <v>7095.3519999999999</v>
      </c>
      <c r="C14" s="148" t="s">
        <v>214</v>
      </c>
      <c r="D14" s="147">
        <v>3004.2730000000001</v>
      </c>
      <c r="E14" s="148" t="s">
        <v>215</v>
      </c>
      <c r="F14" s="147">
        <v>1950.777</v>
      </c>
      <c r="G14" s="148" t="s">
        <v>219</v>
      </c>
      <c r="H14" s="147">
        <v>589.774</v>
      </c>
      <c r="I14" s="148" t="s">
        <v>216</v>
      </c>
      <c r="J14" s="147">
        <v>547.86900000000003</v>
      </c>
      <c r="K14" s="147"/>
      <c r="L14" s="148" t="s">
        <v>218</v>
      </c>
      <c r="M14" s="147">
        <v>375.86500000000001</v>
      </c>
      <c r="N14" s="148" t="s">
        <v>217</v>
      </c>
      <c r="O14" s="147">
        <v>356.14100000000002</v>
      </c>
      <c r="P14" s="148" t="s">
        <v>222</v>
      </c>
      <c r="Q14" s="147">
        <v>219.52799999999999</v>
      </c>
      <c r="R14" s="148" t="s">
        <v>248</v>
      </c>
      <c r="S14" s="147">
        <v>41.210999999999999</v>
      </c>
      <c r="T14" s="148" t="s">
        <v>224</v>
      </c>
      <c r="U14" s="147">
        <v>8.7889999999999997</v>
      </c>
      <c r="V14" s="148" t="s">
        <v>234</v>
      </c>
      <c r="W14" s="147">
        <v>1.125</v>
      </c>
      <c r="X14" s="147">
        <v>0</v>
      </c>
    </row>
    <row r="15" spans="1:24" ht="15.6" customHeight="1">
      <c r="A15" s="310" t="s">
        <v>79</v>
      </c>
      <c r="B15" s="147">
        <v>1075.348</v>
      </c>
      <c r="C15" s="148" t="s">
        <v>214</v>
      </c>
      <c r="D15" s="147">
        <v>545.56100000000004</v>
      </c>
      <c r="E15" s="148" t="s">
        <v>215</v>
      </c>
      <c r="F15" s="147">
        <v>179.84700000000001</v>
      </c>
      <c r="G15" s="148" t="s">
        <v>220</v>
      </c>
      <c r="H15" s="147">
        <v>159.37799999999999</v>
      </c>
      <c r="I15" s="148" t="s">
        <v>219</v>
      </c>
      <c r="J15" s="147">
        <v>74.658000000000001</v>
      </c>
      <c r="K15" s="147"/>
      <c r="L15" s="148" t="s">
        <v>248</v>
      </c>
      <c r="M15" s="147">
        <v>32.353999999999999</v>
      </c>
      <c r="N15" s="148" t="s">
        <v>216</v>
      </c>
      <c r="O15" s="147">
        <v>28.623999999999999</v>
      </c>
      <c r="P15" s="148" t="s">
        <v>222</v>
      </c>
      <c r="Q15" s="147">
        <v>25.956</v>
      </c>
      <c r="R15" s="148" t="s">
        <v>217</v>
      </c>
      <c r="S15" s="147">
        <v>14.214</v>
      </c>
      <c r="T15" s="148" t="s">
        <v>250</v>
      </c>
      <c r="U15" s="147">
        <v>11.128</v>
      </c>
      <c r="V15" s="148" t="s">
        <v>240</v>
      </c>
      <c r="W15" s="147">
        <v>1.986</v>
      </c>
      <c r="X15" s="147">
        <v>1.6419999999999999</v>
      </c>
    </row>
    <row r="16" spans="1:24" ht="15.6" customHeight="1">
      <c r="A16" s="310" t="s">
        <v>80</v>
      </c>
      <c r="B16" s="147">
        <v>0.20200000000000001</v>
      </c>
      <c r="C16" s="148" t="s">
        <v>220</v>
      </c>
      <c r="D16" s="147">
        <v>0.20200000000000001</v>
      </c>
      <c r="E16" s="148"/>
      <c r="F16" s="147">
        <v>0</v>
      </c>
      <c r="G16" s="148"/>
      <c r="H16" s="147">
        <v>0</v>
      </c>
      <c r="I16" s="148"/>
      <c r="J16" s="147">
        <v>0</v>
      </c>
      <c r="K16" s="147"/>
      <c r="L16" s="148"/>
      <c r="M16" s="147">
        <v>0</v>
      </c>
      <c r="N16" s="148"/>
      <c r="O16" s="147">
        <v>0</v>
      </c>
      <c r="P16" s="148"/>
      <c r="Q16" s="147">
        <v>0</v>
      </c>
      <c r="R16" s="148"/>
      <c r="S16" s="147">
        <v>0</v>
      </c>
      <c r="T16" s="148"/>
      <c r="U16" s="147">
        <v>0</v>
      </c>
      <c r="V16" s="148"/>
      <c r="W16" s="147">
        <v>0</v>
      </c>
      <c r="X16" s="147">
        <v>0</v>
      </c>
    </row>
    <row r="17" spans="1:24" ht="15.6" customHeight="1">
      <c r="A17" s="310" t="s">
        <v>284</v>
      </c>
      <c r="B17" s="147">
        <v>0</v>
      </c>
      <c r="C17" s="148"/>
      <c r="D17" s="147">
        <v>0</v>
      </c>
      <c r="E17" s="148"/>
      <c r="F17" s="147">
        <v>0</v>
      </c>
      <c r="G17" s="148"/>
      <c r="H17" s="147">
        <v>0</v>
      </c>
      <c r="I17" s="148"/>
      <c r="J17" s="147">
        <v>0</v>
      </c>
      <c r="K17" s="147"/>
      <c r="L17" s="148"/>
      <c r="M17" s="147">
        <v>0</v>
      </c>
      <c r="N17" s="148"/>
      <c r="O17" s="147">
        <v>0</v>
      </c>
      <c r="P17" s="148"/>
      <c r="Q17" s="147">
        <v>0</v>
      </c>
      <c r="R17" s="148"/>
      <c r="S17" s="147">
        <v>0</v>
      </c>
      <c r="T17" s="148"/>
      <c r="U17" s="147">
        <v>0</v>
      </c>
      <c r="V17" s="148"/>
      <c r="W17" s="147">
        <v>0</v>
      </c>
      <c r="X17" s="147">
        <v>0</v>
      </c>
    </row>
    <row r="18" spans="1:24" ht="15.6" customHeight="1">
      <c r="A18" s="310" t="s">
        <v>81</v>
      </c>
      <c r="B18" s="147">
        <v>111.282</v>
      </c>
      <c r="C18" s="148" t="s">
        <v>220</v>
      </c>
      <c r="D18" s="147">
        <v>76.997</v>
      </c>
      <c r="E18" s="148" t="s">
        <v>216</v>
      </c>
      <c r="F18" s="147">
        <v>24.952999999999999</v>
      </c>
      <c r="G18" s="148" t="s">
        <v>240</v>
      </c>
      <c r="H18" s="147">
        <v>7.82</v>
      </c>
      <c r="I18" s="148" t="s">
        <v>241</v>
      </c>
      <c r="J18" s="147">
        <v>1.512</v>
      </c>
      <c r="K18" s="147"/>
      <c r="L18" s="148"/>
      <c r="M18" s="147">
        <v>0</v>
      </c>
      <c r="N18" s="148"/>
      <c r="O18" s="147">
        <v>0</v>
      </c>
      <c r="P18" s="148"/>
      <c r="Q18" s="147">
        <v>0</v>
      </c>
      <c r="R18" s="148"/>
      <c r="S18" s="147">
        <v>0</v>
      </c>
      <c r="T18" s="148"/>
      <c r="U18" s="147">
        <v>0</v>
      </c>
      <c r="V18" s="148"/>
      <c r="W18" s="147">
        <v>0</v>
      </c>
      <c r="X18" s="147">
        <v>0</v>
      </c>
    </row>
    <row r="19" spans="1:24" ht="15.6" customHeight="1">
      <c r="A19" s="310" t="s">
        <v>82</v>
      </c>
      <c r="B19" s="147">
        <v>2416.42</v>
      </c>
      <c r="C19" s="148" t="s">
        <v>216</v>
      </c>
      <c r="D19" s="147">
        <v>901.85299999999995</v>
      </c>
      <c r="E19" s="148" t="s">
        <v>215</v>
      </c>
      <c r="F19" s="147">
        <v>600.24300000000005</v>
      </c>
      <c r="G19" s="148" t="s">
        <v>214</v>
      </c>
      <c r="H19" s="147">
        <v>496.07100000000003</v>
      </c>
      <c r="I19" s="148" t="s">
        <v>241</v>
      </c>
      <c r="J19" s="147">
        <v>117.434</v>
      </c>
      <c r="K19" s="147"/>
      <c r="L19" s="148" t="s">
        <v>217</v>
      </c>
      <c r="M19" s="147">
        <v>92.77</v>
      </c>
      <c r="N19" s="148" t="s">
        <v>219</v>
      </c>
      <c r="O19" s="147">
        <v>68.256</v>
      </c>
      <c r="P19" s="148" t="s">
        <v>220</v>
      </c>
      <c r="Q19" s="147">
        <v>67.534000000000006</v>
      </c>
      <c r="R19" s="148" t="s">
        <v>224</v>
      </c>
      <c r="S19" s="147">
        <v>53.564999999999998</v>
      </c>
      <c r="T19" s="148" t="s">
        <v>248</v>
      </c>
      <c r="U19" s="147">
        <v>18.474</v>
      </c>
      <c r="V19" s="148" t="s">
        <v>462</v>
      </c>
      <c r="W19" s="147">
        <v>0.22</v>
      </c>
      <c r="X19" s="147">
        <v>0</v>
      </c>
    </row>
    <row r="20" spans="1:24" ht="15.6" customHeight="1">
      <c r="A20" s="310" t="s">
        <v>171</v>
      </c>
      <c r="B20" s="147">
        <v>1131.44</v>
      </c>
      <c r="C20" s="148" t="s">
        <v>214</v>
      </c>
      <c r="D20" s="147">
        <v>480.59899999999999</v>
      </c>
      <c r="E20" s="148" t="s">
        <v>215</v>
      </c>
      <c r="F20" s="147">
        <v>231.77500000000001</v>
      </c>
      <c r="G20" s="148" t="s">
        <v>217</v>
      </c>
      <c r="H20" s="147">
        <v>143.245</v>
      </c>
      <c r="I20" s="148" t="s">
        <v>216</v>
      </c>
      <c r="J20" s="147">
        <v>104.98099999999999</v>
      </c>
      <c r="K20" s="147"/>
      <c r="L20" s="148" t="s">
        <v>219</v>
      </c>
      <c r="M20" s="147">
        <v>75.754999999999995</v>
      </c>
      <c r="N20" s="148" t="s">
        <v>218</v>
      </c>
      <c r="O20" s="147">
        <v>46.718000000000004</v>
      </c>
      <c r="P20" s="148" t="s">
        <v>222</v>
      </c>
      <c r="Q20" s="147">
        <v>30.478000000000002</v>
      </c>
      <c r="R20" s="148" t="s">
        <v>234</v>
      </c>
      <c r="S20" s="147">
        <v>10.313000000000001</v>
      </c>
      <c r="T20" s="148" t="s">
        <v>248</v>
      </c>
      <c r="U20" s="147">
        <v>4.3879999999999999</v>
      </c>
      <c r="V20" s="148" t="s">
        <v>257</v>
      </c>
      <c r="W20" s="147">
        <v>1.593</v>
      </c>
      <c r="X20" s="147">
        <v>1.595</v>
      </c>
    </row>
    <row r="21" spans="1:24" ht="15.6" customHeight="1">
      <c r="A21" s="310" t="s">
        <v>83</v>
      </c>
      <c r="B21" s="147">
        <v>78.953999999999994</v>
      </c>
      <c r="C21" s="148" t="s">
        <v>215</v>
      </c>
      <c r="D21" s="147">
        <v>47.804000000000002</v>
      </c>
      <c r="E21" s="148" t="s">
        <v>214</v>
      </c>
      <c r="F21" s="147">
        <v>18.544</v>
      </c>
      <c r="G21" s="148" t="s">
        <v>217</v>
      </c>
      <c r="H21" s="147">
        <v>8.0299999999999994</v>
      </c>
      <c r="I21" s="148" t="s">
        <v>222</v>
      </c>
      <c r="J21" s="147">
        <v>3.077</v>
      </c>
      <c r="K21" s="147"/>
      <c r="L21" s="148" t="s">
        <v>219</v>
      </c>
      <c r="M21" s="147">
        <v>1.4990000000000001</v>
      </c>
      <c r="N21" s="148"/>
      <c r="O21" s="147">
        <v>0</v>
      </c>
      <c r="P21" s="148"/>
      <c r="Q21" s="147">
        <v>0</v>
      </c>
      <c r="R21" s="148"/>
      <c r="S21" s="147">
        <v>0</v>
      </c>
      <c r="T21" s="148"/>
      <c r="U21" s="147">
        <v>0</v>
      </c>
      <c r="V21" s="148"/>
      <c r="W21" s="147">
        <v>0</v>
      </c>
      <c r="X21" s="147">
        <v>0</v>
      </c>
    </row>
    <row r="22" spans="1:24" ht="15.6" customHeight="1">
      <c r="A22" s="310" t="s">
        <v>245</v>
      </c>
      <c r="B22" s="147">
        <v>79.591999999999999</v>
      </c>
      <c r="C22" s="148" t="s">
        <v>220</v>
      </c>
      <c r="D22" s="147">
        <v>63.677</v>
      </c>
      <c r="E22" s="148" t="s">
        <v>241</v>
      </c>
      <c r="F22" s="147">
        <v>13.832000000000001</v>
      </c>
      <c r="G22" s="148" t="s">
        <v>214</v>
      </c>
      <c r="H22" s="147">
        <v>2.0830000000000002</v>
      </c>
      <c r="I22" s="148"/>
      <c r="J22" s="147">
        <v>0</v>
      </c>
      <c r="K22" s="147"/>
      <c r="L22" s="148"/>
      <c r="M22" s="147">
        <v>0</v>
      </c>
      <c r="N22" s="148"/>
      <c r="O22" s="147">
        <v>0</v>
      </c>
      <c r="P22" s="148"/>
      <c r="Q22" s="147">
        <v>0</v>
      </c>
      <c r="R22" s="148"/>
      <c r="S22" s="147">
        <v>0</v>
      </c>
      <c r="T22" s="148"/>
      <c r="U22" s="147">
        <v>0</v>
      </c>
      <c r="V22" s="148"/>
      <c r="W22" s="147">
        <v>0</v>
      </c>
      <c r="X22" s="147">
        <v>0</v>
      </c>
    </row>
    <row r="23" spans="1:24" ht="15.6" customHeight="1">
      <c r="A23" s="310" t="s">
        <v>84</v>
      </c>
      <c r="B23" s="147">
        <v>1104.5509999999999</v>
      </c>
      <c r="C23" s="148" t="s">
        <v>214</v>
      </c>
      <c r="D23" s="147">
        <v>636.09100000000001</v>
      </c>
      <c r="E23" s="148" t="s">
        <v>215</v>
      </c>
      <c r="F23" s="147">
        <v>204.64599999999999</v>
      </c>
      <c r="G23" s="148" t="s">
        <v>217</v>
      </c>
      <c r="H23" s="147">
        <v>80.013000000000005</v>
      </c>
      <c r="I23" s="148" t="s">
        <v>220</v>
      </c>
      <c r="J23" s="147">
        <v>58.73</v>
      </c>
      <c r="K23" s="147"/>
      <c r="L23" s="148" t="s">
        <v>219</v>
      </c>
      <c r="M23" s="147">
        <v>36.170999999999999</v>
      </c>
      <c r="N23" s="148" t="s">
        <v>216</v>
      </c>
      <c r="O23" s="147">
        <v>35.593000000000004</v>
      </c>
      <c r="P23" s="148" t="s">
        <v>221</v>
      </c>
      <c r="Q23" s="147">
        <v>33.886000000000003</v>
      </c>
      <c r="R23" s="148" t="s">
        <v>222</v>
      </c>
      <c r="S23" s="147">
        <v>19.420999999999999</v>
      </c>
      <c r="T23" s="148"/>
      <c r="U23" s="147">
        <v>0</v>
      </c>
      <c r="V23" s="148"/>
      <c r="W23" s="147">
        <v>0</v>
      </c>
      <c r="X23" s="147">
        <v>0</v>
      </c>
    </row>
    <row r="24" spans="1:24" ht="15.6" customHeight="1">
      <c r="A24" s="310" t="s">
        <v>85</v>
      </c>
      <c r="B24" s="147">
        <v>5.7930000000000001</v>
      </c>
      <c r="C24" s="148" t="s">
        <v>214</v>
      </c>
      <c r="D24" s="147">
        <v>3.0419999999999998</v>
      </c>
      <c r="E24" s="148" t="s">
        <v>220</v>
      </c>
      <c r="F24" s="147">
        <v>2.7509999999999999</v>
      </c>
      <c r="G24" s="148"/>
      <c r="H24" s="147">
        <v>0</v>
      </c>
      <c r="I24" s="148"/>
      <c r="J24" s="147">
        <v>0</v>
      </c>
      <c r="K24" s="147"/>
      <c r="L24" s="148"/>
      <c r="M24" s="147">
        <v>0</v>
      </c>
      <c r="N24" s="148"/>
      <c r="O24" s="147">
        <v>0</v>
      </c>
      <c r="P24" s="148"/>
      <c r="Q24" s="147">
        <v>0</v>
      </c>
      <c r="R24" s="148"/>
      <c r="S24" s="147">
        <v>0</v>
      </c>
      <c r="T24" s="148"/>
      <c r="U24" s="147">
        <v>0</v>
      </c>
      <c r="V24" s="148"/>
      <c r="W24" s="147">
        <v>0</v>
      </c>
      <c r="X24" s="147">
        <v>0</v>
      </c>
    </row>
    <row r="25" spans="1:24" ht="15.6" customHeight="1">
      <c r="A25" s="310" t="s">
        <v>86</v>
      </c>
      <c r="B25" s="147">
        <v>179.87</v>
      </c>
      <c r="C25" s="148" t="s">
        <v>220</v>
      </c>
      <c r="D25" s="147">
        <v>109.834</v>
      </c>
      <c r="E25" s="148" t="s">
        <v>214</v>
      </c>
      <c r="F25" s="147">
        <v>53.597999999999999</v>
      </c>
      <c r="G25" s="148" t="s">
        <v>240</v>
      </c>
      <c r="H25" s="147">
        <v>14.579000000000001</v>
      </c>
      <c r="I25" s="148" t="s">
        <v>241</v>
      </c>
      <c r="J25" s="147">
        <v>1.5489999999999999</v>
      </c>
      <c r="K25" s="147"/>
      <c r="L25" s="148" t="s">
        <v>224</v>
      </c>
      <c r="M25" s="147">
        <v>0.31</v>
      </c>
      <c r="N25" s="148"/>
      <c r="O25" s="147">
        <v>0</v>
      </c>
      <c r="P25" s="148"/>
      <c r="Q25" s="147">
        <v>0</v>
      </c>
      <c r="R25" s="148"/>
      <c r="S25" s="147">
        <v>0</v>
      </c>
      <c r="T25" s="148"/>
      <c r="U25" s="147">
        <v>0</v>
      </c>
      <c r="V25" s="148"/>
      <c r="W25" s="147">
        <v>0</v>
      </c>
      <c r="X25" s="147">
        <v>0</v>
      </c>
    </row>
    <row r="26" spans="1:24" ht="15.6" customHeight="1">
      <c r="A26" s="310" t="s">
        <v>87</v>
      </c>
      <c r="B26" s="147">
        <v>1111.3320000000001</v>
      </c>
      <c r="C26" s="148" t="s">
        <v>216</v>
      </c>
      <c r="D26" s="147">
        <v>302.85000000000002</v>
      </c>
      <c r="E26" s="148" t="s">
        <v>214</v>
      </c>
      <c r="F26" s="147">
        <v>293.55399999999997</v>
      </c>
      <c r="G26" s="148" t="s">
        <v>220</v>
      </c>
      <c r="H26" s="147">
        <v>249.77199999999999</v>
      </c>
      <c r="I26" s="148" t="s">
        <v>215</v>
      </c>
      <c r="J26" s="147">
        <v>234.846</v>
      </c>
      <c r="K26" s="147"/>
      <c r="L26" s="148" t="s">
        <v>241</v>
      </c>
      <c r="M26" s="147">
        <v>14.949</v>
      </c>
      <c r="N26" s="148" t="s">
        <v>217</v>
      </c>
      <c r="O26" s="147">
        <v>9.7509999999999994</v>
      </c>
      <c r="P26" s="148" t="s">
        <v>219</v>
      </c>
      <c r="Q26" s="147">
        <v>5.61</v>
      </c>
      <c r="R26" s="148"/>
      <c r="S26" s="147">
        <v>0</v>
      </c>
      <c r="T26" s="148"/>
      <c r="U26" s="147">
        <v>0</v>
      </c>
      <c r="V26" s="148"/>
      <c r="W26" s="147">
        <v>0</v>
      </c>
      <c r="X26" s="147">
        <v>0</v>
      </c>
    </row>
    <row r="27" spans="1:24" ht="15.6" customHeight="1">
      <c r="A27" s="310" t="s">
        <v>88</v>
      </c>
      <c r="B27" s="147">
        <v>0</v>
      </c>
      <c r="C27" s="148"/>
      <c r="D27" s="147">
        <v>0</v>
      </c>
      <c r="E27" s="148"/>
      <c r="F27" s="147">
        <v>0</v>
      </c>
      <c r="G27" s="148"/>
      <c r="H27" s="147">
        <v>0</v>
      </c>
      <c r="I27" s="148"/>
      <c r="J27" s="147">
        <v>0</v>
      </c>
      <c r="K27" s="147"/>
      <c r="L27" s="148"/>
      <c r="M27" s="147">
        <v>0</v>
      </c>
      <c r="N27" s="148"/>
      <c r="O27" s="147">
        <v>0</v>
      </c>
      <c r="P27" s="148"/>
      <c r="Q27" s="147">
        <v>0</v>
      </c>
      <c r="R27" s="148"/>
      <c r="S27" s="147">
        <v>0</v>
      </c>
      <c r="T27" s="148"/>
      <c r="U27" s="147">
        <v>0</v>
      </c>
      <c r="V27" s="148"/>
      <c r="W27" s="147">
        <v>0</v>
      </c>
      <c r="X27" s="147">
        <v>0</v>
      </c>
    </row>
    <row r="28" spans="1:24" ht="15.6" customHeight="1">
      <c r="A28" s="310" t="s">
        <v>89</v>
      </c>
      <c r="B28" s="147">
        <v>3243.8040000000001</v>
      </c>
      <c r="C28" s="148" t="s">
        <v>214</v>
      </c>
      <c r="D28" s="147">
        <v>1318.704</v>
      </c>
      <c r="E28" s="148" t="s">
        <v>215</v>
      </c>
      <c r="F28" s="147">
        <v>629.57500000000005</v>
      </c>
      <c r="G28" s="148" t="s">
        <v>216</v>
      </c>
      <c r="H28" s="147">
        <v>398.13099999999997</v>
      </c>
      <c r="I28" s="148" t="s">
        <v>218</v>
      </c>
      <c r="J28" s="147">
        <v>322.21800000000002</v>
      </c>
      <c r="K28" s="147"/>
      <c r="L28" s="148" t="s">
        <v>217</v>
      </c>
      <c r="M28" s="147">
        <v>256.81400000000002</v>
      </c>
      <c r="N28" s="148" t="s">
        <v>248</v>
      </c>
      <c r="O28" s="147">
        <v>107.788</v>
      </c>
      <c r="P28" s="148" t="s">
        <v>237</v>
      </c>
      <c r="Q28" s="147">
        <v>76.69</v>
      </c>
      <c r="R28" s="148" t="s">
        <v>222</v>
      </c>
      <c r="S28" s="147">
        <v>30.216000000000001</v>
      </c>
      <c r="T28" s="148" t="s">
        <v>219</v>
      </c>
      <c r="U28" s="147">
        <v>27.431000000000001</v>
      </c>
      <c r="V28" s="148" t="s">
        <v>234</v>
      </c>
      <c r="W28" s="147">
        <v>25.643000000000001</v>
      </c>
      <c r="X28" s="147">
        <v>50.594000000000001</v>
      </c>
    </row>
    <row r="29" spans="1:24" ht="15.6" customHeight="1">
      <c r="A29" s="310" t="s">
        <v>90</v>
      </c>
      <c r="B29" s="147">
        <v>0</v>
      </c>
      <c r="C29" s="148"/>
      <c r="D29" s="147">
        <v>0</v>
      </c>
      <c r="E29" s="148"/>
      <c r="F29" s="147">
        <v>0</v>
      </c>
      <c r="G29" s="148"/>
      <c r="H29" s="147">
        <v>0</v>
      </c>
      <c r="I29" s="148"/>
      <c r="J29" s="147">
        <v>0</v>
      </c>
      <c r="K29" s="147"/>
      <c r="L29" s="148"/>
      <c r="M29" s="147">
        <v>0</v>
      </c>
      <c r="N29" s="148"/>
      <c r="O29" s="147">
        <v>0</v>
      </c>
      <c r="P29" s="148"/>
      <c r="Q29" s="147">
        <v>0</v>
      </c>
      <c r="R29" s="148"/>
      <c r="S29" s="147">
        <v>0</v>
      </c>
      <c r="T29" s="148"/>
      <c r="U29" s="147">
        <v>0</v>
      </c>
      <c r="V29" s="148"/>
      <c r="W29" s="147">
        <v>0</v>
      </c>
      <c r="X29" s="147">
        <v>0</v>
      </c>
    </row>
    <row r="30" spans="1:24" ht="15.6" customHeight="1">
      <c r="A30" s="310" t="s">
        <v>91</v>
      </c>
      <c r="B30" s="147">
        <v>3082.8020000000001</v>
      </c>
      <c r="C30" s="148" t="s">
        <v>215</v>
      </c>
      <c r="D30" s="147">
        <v>645.87900000000002</v>
      </c>
      <c r="E30" s="148" t="s">
        <v>214</v>
      </c>
      <c r="F30" s="147">
        <v>598.11500000000001</v>
      </c>
      <c r="G30" s="148" t="s">
        <v>217</v>
      </c>
      <c r="H30" s="147">
        <v>545.02099999999996</v>
      </c>
      <c r="I30" s="148" t="s">
        <v>218</v>
      </c>
      <c r="J30" s="147">
        <v>415.63499999999999</v>
      </c>
      <c r="K30" s="147"/>
      <c r="L30" s="148" t="s">
        <v>219</v>
      </c>
      <c r="M30" s="147">
        <v>255.82599999999999</v>
      </c>
      <c r="N30" s="148" t="s">
        <v>227</v>
      </c>
      <c r="O30" s="147">
        <v>199.941</v>
      </c>
      <c r="P30" s="148" t="s">
        <v>216</v>
      </c>
      <c r="Q30" s="147">
        <v>183.22200000000001</v>
      </c>
      <c r="R30" s="148" t="s">
        <v>232</v>
      </c>
      <c r="S30" s="147">
        <v>96.897000000000006</v>
      </c>
      <c r="T30" s="148" t="s">
        <v>248</v>
      </c>
      <c r="U30" s="147">
        <v>51.192999999999998</v>
      </c>
      <c r="V30" s="148" t="s">
        <v>222</v>
      </c>
      <c r="W30" s="147">
        <v>28.253</v>
      </c>
      <c r="X30" s="147">
        <v>62.82</v>
      </c>
    </row>
    <row r="31" spans="1:24" ht="15.6" customHeight="1">
      <c r="A31" s="310" t="s">
        <v>92</v>
      </c>
      <c r="B31" s="147">
        <v>537.23199999999997</v>
      </c>
      <c r="C31" s="148" t="s">
        <v>220</v>
      </c>
      <c r="D31" s="147">
        <v>206.73</v>
      </c>
      <c r="E31" s="148" t="s">
        <v>214</v>
      </c>
      <c r="F31" s="147">
        <v>140.87100000000001</v>
      </c>
      <c r="G31" s="148" t="s">
        <v>215</v>
      </c>
      <c r="H31" s="147">
        <v>100.96299999999999</v>
      </c>
      <c r="I31" s="148" t="s">
        <v>216</v>
      </c>
      <c r="J31" s="147">
        <v>27.922000000000001</v>
      </c>
      <c r="K31" s="147"/>
      <c r="L31" s="148" t="s">
        <v>241</v>
      </c>
      <c r="M31" s="147">
        <v>24.824000000000002</v>
      </c>
      <c r="N31" s="148" t="s">
        <v>232</v>
      </c>
      <c r="O31" s="147">
        <v>13.736000000000001</v>
      </c>
      <c r="P31" s="148" t="s">
        <v>217</v>
      </c>
      <c r="Q31" s="147">
        <v>5.1109999999999998</v>
      </c>
      <c r="R31" s="148" t="s">
        <v>248</v>
      </c>
      <c r="S31" s="147">
        <v>4.4009999999999998</v>
      </c>
      <c r="T31" s="148" t="s">
        <v>222</v>
      </c>
      <c r="U31" s="147">
        <v>4.1310000000000002</v>
      </c>
      <c r="V31" s="148" t="s">
        <v>240</v>
      </c>
      <c r="W31" s="147">
        <v>3.2250000000000001</v>
      </c>
      <c r="X31" s="147">
        <v>5.3179999999999996</v>
      </c>
    </row>
    <row r="32" spans="1:24" ht="15.6" customHeight="1">
      <c r="A32" s="310" t="s">
        <v>93</v>
      </c>
      <c r="B32" s="147">
        <v>15.038</v>
      </c>
      <c r="C32" s="148" t="s">
        <v>221</v>
      </c>
      <c r="D32" s="147">
        <v>6.8380000000000001</v>
      </c>
      <c r="E32" s="148" t="s">
        <v>241</v>
      </c>
      <c r="F32" s="147">
        <v>5.1449999999999996</v>
      </c>
      <c r="G32" s="148" t="s">
        <v>215</v>
      </c>
      <c r="H32" s="147">
        <v>1.548</v>
      </c>
      <c r="I32" s="148" t="s">
        <v>220</v>
      </c>
      <c r="J32" s="147">
        <v>1.5069999999999999</v>
      </c>
      <c r="K32" s="147"/>
      <c r="L32" s="148"/>
      <c r="M32" s="147">
        <v>0</v>
      </c>
      <c r="N32" s="148"/>
      <c r="O32" s="147">
        <v>0</v>
      </c>
      <c r="P32" s="148"/>
      <c r="Q32" s="147">
        <v>0</v>
      </c>
      <c r="R32" s="148"/>
      <c r="S32" s="147">
        <v>0</v>
      </c>
      <c r="T32" s="148"/>
      <c r="U32" s="147">
        <v>0</v>
      </c>
      <c r="V32" s="148"/>
      <c r="W32" s="147">
        <v>0</v>
      </c>
      <c r="X32" s="147">
        <v>0</v>
      </c>
    </row>
    <row r="33" spans="1:24" ht="15.6" customHeight="1">
      <c r="A33" s="310" t="s">
        <v>94</v>
      </c>
      <c r="B33" s="147">
        <v>543.57600000000002</v>
      </c>
      <c r="C33" s="148" t="s">
        <v>220</v>
      </c>
      <c r="D33" s="147">
        <v>227.87100000000001</v>
      </c>
      <c r="E33" s="148" t="s">
        <v>214</v>
      </c>
      <c r="F33" s="147">
        <v>173.77600000000001</v>
      </c>
      <c r="G33" s="148" t="s">
        <v>216</v>
      </c>
      <c r="H33" s="147">
        <v>92.948999999999998</v>
      </c>
      <c r="I33" s="148" t="s">
        <v>215</v>
      </c>
      <c r="J33" s="147">
        <v>37.173000000000002</v>
      </c>
      <c r="K33" s="147"/>
      <c r="L33" s="148" t="s">
        <v>222</v>
      </c>
      <c r="M33" s="147">
        <v>11.807</v>
      </c>
      <c r="N33" s="148"/>
      <c r="O33" s="147">
        <v>0</v>
      </c>
      <c r="P33" s="148"/>
      <c r="Q33" s="147">
        <v>0</v>
      </c>
      <c r="R33" s="148"/>
      <c r="S33" s="147">
        <v>0</v>
      </c>
      <c r="T33" s="148"/>
      <c r="U33" s="147">
        <v>0</v>
      </c>
      <c r="V33" s="148"/>
      <c r="W33" s="147">
        <v>0</v>
      </c>
      <c r="X33" s="147">
        <v>0</v>
      </c>
    </row>
    <row r="34" spans="1:24" ht="15.6" customHeight="1">
      <c r="A34" s="310" t="s">
        <v>95</v>
      </c>
      <c r="B34" s="147">
        <v>515.41899999999998</v>
      </c>
      <c r="C34" s="148" t="s">
        <v>220</v>
      </c>
      <c r="D34" s="147">
        <v>277.392</v>
      </c>
      <c r="E34" s="148" t="s">
        <v>241</v>
      </c>
      <c r="F34" s="147">
        <v>137.029</v>
      </c>
      <c r="G34" s="148" t="s">
        <v>240</v>
      </c>
      <c r="H34" s="147">
        <v>100.715</v>
      </c>
      <c r="I34" s="148" t="s">
        <v>218</v>
      </c>
      <c r="J34" s="147">
        <v>0.28299999999999997</v>
      </c>
      <c r="K34" s="147"/>
      <c r="L34" s="148"/>
      <c r="M34" s="147">
        <v>0</v>
      </c>
      <c r="N34" s="148"/>
      <c r="O34" s="147">
        <v>0</v>
      </c>
      <c r="P34" s="148"/>
      <c r="Q34" s="147">
        <v>0</v>
      </c>
      <c r="R34" s="148"/>
      <c r="S34" s="147">
        <v>0</v>
      </c>
      <c r="T34" s="148"/>
      <c r="U34" s="147">
        <v>0</v>
      </c>
      <c r="V34" s="148"/>
      <c r="W34" s="147">
        <v>0</v>
      </c>
      <c r="X34" s="147">
        <v>0</v>
      </c>
    </row>
    <row r="35" spans="1:24" ht="15.6" customHeight="1">
      <c r="A35" s="310" t="s">
        <v>120</v>
      </c>
      <c r="B35" s="147">
        <v>130.203</v>
      </c>
      <c r="C35" s="148" t="s">
        <v>215</v>
      </c>
      <c r="D35" s="147">
        <v>120.252</v>
      </c>
      <c r="E35" s="148" t="s">
        <v>240</v>
      </c>
      <c r="F35" s="147">
        <v>6.9349999999999996</v>
      </c>
      <c r="G35" s="148" t="s">
        <v>219</v>
      </c>
      <c r="H35" s="147">
        <v>2.157</v>
      </c>
      <c r="I35" s="148" t="s">
        <v>220</v>
      </c>
      <c r="J35" s="147">
        <v>0.85899999999999999</v>
      </c>
      <c r="K35" s="147"/>
      <c r="L35" s="148"/>
      <c r="M35" s="147">
        <v>0</v>
      </c>
      <c r="N35" s="148"/>
      <c r="O35" s="147">
        <v>0</v>
      </c>
      <c r="P35" s="148"/>
      <c r="Q35" s="147">
        <v>0</v>
      </c>
      <c r="R35" s="148"/>
      <c r="S35" s="147">
        <v>0</v>
      </c>
      <c r="T35" s="148"/>
      <c r="U35" s="147">
        <v>0</v>
      </c>
      <c r="V35" s="148"/>
      <c r="W35" s="147">
        <v>0</v>
      </c>
      <c r="X35" s="147">
        <v>0</v>
      </c>
    </row>
    <row r="36" spans="1:24" ht="15.6" customHeight="1">
      <c r="A36" s="310" t="s">
        <v>96</v>
      </c>
      <c r="B36" s="147">
        <v>8.5030000000000001</v>
      </c>
      <c r="C36" s="148" t="s">
        <v>220</v>
      </c>
      <c r="D36" s="147">
        <v>6.1040000000000001</v>
      </c>
      <c r="E36" s="148" t="s">
        <v>241</v>
      </c>
      <c r="F36" s="147">
        <v>2.399</v>
      </c>
      <c r="G36" s="148"/>
      <c r="H36" s="147">
        <v>0</v>
      </c>
      <c r="I36" s="148"/>
      <c r="J36" s="147">
        <v>0</v>
      </c>
      <c r="K36" s="147"/>
      <c r="L36" s="148"/>
      <c r="M36" s="147">
        <v>0</v>
      </c>
      <c r="N36" s="148"/>
      <c r="O36" s="147">
        <v>0</v>
      </c>
      <c r="P36" s="148"/>
      <c r="Q36" s="147">
        <v>0</v>
      </c>
      <c r="R36" s="148"/>
      <c r="S36" s="147">
        <v>0</v>
      </c>
      <c r="T36" s="148"/>
      <c r="U36" s="147">
        <v>0</v>
      </c>
      <c r="V36" s="148"/>
      <c r="W36" s="147">
        <v>0</v>
      </c>
      <c r="X36" s="147">
        <v>0</v>
      </c>
    </row>
    <row r="37" spans="1:24" ht="15.6" customHeight="1">
      <c r="A37" s="310" t="s">
        <v>97</v>
      </c>
      <c r="B37" s="147">
        <v>6627.53</v>
      </c>
      <c r="C37" s="148" t="s">
        <v>220</v>
      </c>
      <c r="D37" s="147">
        <v>4946.1540000000005</v>
      </c>
      <c r="E37" s="148" t="s">
        <v>241</v>
      </c>
      <c r="F37" s="147">
        <v>1279.0170000000001</v>
      </c>
      <c r="G37" s="148" t="s">
        <v>240</v>
      </c>
      <c r="H37" s="147">
        <v>225.804</v>
      </c>
      <c r="I37" s="148" t="s">
        <v>214</v>
      </c>
      <c r="J37" s="147">
        <v>80.921000000000006</v>
      </c>
      <c r="K37" s="147"/>
      <c r="L37" s="148" t="s">
        <v>247</v>
      </c>
      <c r="M37" s="147">
        <v>51.091999999999999</v>
      </c>
      <c r="N37" s="148" t="s">
        <v>221</v>
      </c>
      <c r="O37" s="147">
        <v>20.736999999999998</v>
      </c>
      <c r="P37" s="148" t="s">
        <v>216</v>
      </c>
      <c r="Q37" s="147">
        <v>20.481000000000002</v>
      </c>
      <c r="R37" s="148" t="s">
        <v>227</v>
      </c>
      <c r="S37" s="147">
        <v>3.3239999999999998</v>
      </c>
      <c r="T37" s="148"/>
      <c r="U37" s="147">
        <v>0</v>
      </c>
      <c r="V37" s="148"/>
      <c r="W37" s="147">
        <v>0</v>
      </c>
      <c r="X37" s="147">
        <v>0</v>
      </c>
    </row>
    <row r="38" spans="1:24" ht="15.6" customHeight="1">
      <c r="A38" s="310" t="s">
        <v>98</v>
      </c>
      <c r="B38" s="147">
        <v>17.213000000000001</v>
      </c>
      <c r="C38" s="148" t="s">
        <v>221</v>
      </c>
      <c r="D38" s="147">
        <v>17.213000000000001</v>
      </c>
      <c r="E38" s="148"/>
      <c r="F38" s="147">
        <v>0</v>
      </c>
      <c r="G38" s="148"/>
      <c r="H38" s="147">
        <v>0</v>
      </c>
      <c r="I38" s="148"/>
      <c r="J38" s="147">
        <v>0</v>
      </c>
      <c r="K38" s="147"/>
      <c r="L38" s="148"/>
      <c r="M38" s="147">
        <v>0</v>
      </c>
      <c r="N38" s="148"/>
      <c r="O38" s="147">
        <v>0</v>
      </c>
      <c r="P38" s="148"/>
      <c r="Q38" s="147">
        <v>0</v>
      </c>
      <c r="R38" s="148"/>
      <c r="S38" s="147">
        <v>0</v>
      </c>
      <c r="T38" s="148"/>
      <c r="U38" s="147">
        <v>0</v>
      </c>
      <c r="V38" s="148"/>
      <c r="W38" s="147">
        <v>0</v>
      </c>
      <c r="X38" s="147">
        <v>0</v>
      </c>
    </row>
    <row r="39" spans="1:24" ht="15.6" customHeight="1">
      <c r="A39" s="310" t="s">
        <v>99</v>
      </c>
      <c r="B39" s="147">
        <v>742.33100000000002</v>
      </c>
      <c r="C39" s="148" t="s">
        <v>216</v>
      </c>
      <c r="D39" s="147">
        <v>305.63900000000001</v>
      </c>
      <c r="E39" s="148" t="s">
        <v>214</v>
      </c>
      <c r="F39" s="147">
        <v>229.66900000000001</v>
      </c>
      <c r="G39" s="148" t="s">
        <v>241</v>
      </c>
      <c r="H39" s="147">
        <v>83.816999999999993</v>
      </c>
      <c r="I39" s="148" t="s">
        <v>215</v>
      </c>
      <c r="J39" s="147">
        <v>69.793999999999997</v>
      </c>
      <c r="K39" s="147"/>
      <c r="L39" s="148" t="s">
        <v>220</v>
      </c>
      <c r="M39" s="147">
        <v>29.683</v>
      </c>
      <c r="N39" s="148" t="s">
        <v>219</v>
      </c>
      <c r="O39" s="147">
        <v>13.997999999999999</v>
      </c>
      <c r="P39" s="148" t="s">
        <v>217</v>
      </c>
      <c r="Q39" s="147">
        <v>9.7309999999999999</v>
      </c>
      <c r="R39" s="148"/>
      <c r="S39" s="147">
        <v>0</v>
      </c>
      <c r="T39" s="148"/>
      <c r="U39" s="147">
        <v>0</v>
      </c>
      <c r="V39" s="148"/>
      <c r="W39" s="147">
        <v>0</v>
      </c>
      <c r="X39" s="147">
        <v>0</v>
      </c>
    </row>
    <row r="40" spans="1:24" ht="15.6" customHeight="1">
      <c r="A40" s="310" t="s">
        <v>100</v>
      </c>
      <c r="B40" s="147">
        <v>17.945</v>
      </c>
      <c r="C40" s="148" t="s">
        <v>220</v>
      </c>
      <c r="D40" s="147">
        <v>12.255000000000001</v>
      </c>
      <c r="E40" s="148" t="s">
        <v>214</v>
      </c>
      <c r="F40" s="147">
        <v>3.1859999999999999</v>
      </c>
      <c r="G40" s="148" t="s">
        <v>219</v>
      </c>
      <c r="H40" s="147">
        <v>2.504</v>
      </c>
      <c r="I40" s="148"/>
      <c r="J40" s="147">
        <v>0</v>
      </c>
      <c r="K40" s="147"/>
      <c r="L40" s="148"/>
      <c r="M40" s="147">
        <v>0</v>
      </c>
      <c r="N40" s="148"/>
      <c r="O40" s="147">
        <v>0</v>
      </c>
      <c r="P40" s="148"/>
      <c r="Q40" s="147">
        <v>0</v>
      </c>
      <c r="R40" s="148"/>
      <c r="S40" s="147">
        <v>0</v>
      </c>
      <c r="T40" s="148"/>
      <c r="U40" s="147">
        <v>0</v>
      </c>
      <c r="V40" s="148"/>
      <c r="W40" s="147">
        <v>0</v>
      </c>
      <c r="X40" s="147">
        <v>0</v>
      </c>
    </row>
    <row r="41" spans="1:24" ht="15.6" customHeight="1">
      <c r="A41" s="310" t="s">
        <v>285</v>
      </c>
      <c r="B41" s="147">
        <v>0</v>
      </c>
      <c r="C41" s="148"/>
      <c r="D41" s="147">
        <v>0</v>
      </c>
      <c r="E41" s="148"/>
      <c r="F41" s="147">
        <v>0</v>
      </c>
      <c r="G41" s="148"/>
      <c r="H41" s="147">
        <v>0</v>
      </c>
      <c r="I41" s="148"/>
      <c r="J41" s="147">
        <v>0</v>
      </c>
      <c r="K41" s="147"/>
      <c r="L41" s="148"/>
      <c r="M41" s="147">
        <v>0</v>
      </c>
      <c r="N41" s="148"/>
      <c r="O41" s="147">
        <v>0</v>
      </c>
      <c r="P41" s="148"/>
      <c r="Q41" s="147">
        <v>0</v>
      </c>
      <c r="R41" s="148"/>
      <c r="S41" s="147">
        <v>0</v>
      </c>
      <c r="T41" s="148"/>
      <c r="U41" s="147">
        <v>0</v>
      </c>
      <c r="V41" s="148"/>
      <c r="W41" s="147">
        <v>0</v>
      </c>
      <c r="X41" s="147">
        <v>0</v>
      </c>
    </row>
    <row r="42" spans="1:24" ht="15.6" customHeight="1">
      <c r="A42" s="310" t="s">
        <v>101</v>
      </c>
      <c r="B42" s="147">
        <v>4267.5249999999996</v>
      </c>
      <c r="C42" s="148" t="s">
        <v>240</v>
      </c>
      <c r="D42" s="147">
        <v>3009.875</v>
      </c>
      <c r="E42" s="148" t="s">
        <v>220</v>
      </c>
      <c r="F42" s="147">
        <v>1089.2850000000001</v>
      </c>
      <c r="G42" s="148" t="s">
        <v>249</v>
      </c>
      <c r="H42" s="147">
        <v>109.791</v>
      </c>
      <c r="I42" s="148" t="s">
        <v>241</v>
      </c>
      <c r="J42" s="147">
        <v>45.93</v>
      </c>
      <c r="K42" s="147"/>
      <c r="L42" s="148" t="s">
        <v>247</v>
      </c>
      <c r="M42" s="147">
        <v>12.644</v>
      </c>
      <c r="N42" s="148"/>
      <c r="O42" s="147">
        <v>0</v>
      </c>
      <c r="P42" s="148"/>
      <c r="Q42" s="147">
        <v>0</v>
      </c>
      <c r="R42" s="148"/>
      <c r="S42" s="147">
        <v>0</v>
      </c>
      <c r="T42" s="148"/>
      <c r="U42" s="147">
        <v>0</v>
      </c>
      <c r="V42" s="148"/>
      <c r="W42" s="147">
        <v>0</v>
      </c>
      <c r="X42" s="147">
        <v>0</v>
      </c>
    </row>
    <row r="43" spans="1:24" ht="15.6" customHeight="1">
      <c r="A43" s="310" t="s">
        <v>102</v>
      </c>
      <c r="B43" s="147">
        <v>576.96</v>
      </c>
      <c r="C43" s="148" t="s">
        <v>215</v>
      </c>
      <c r="D43" s="147">
        <v>274.49799999999999</v>
      </c>
      <c r="E43" s="148" t="s">
        <v>214</v>
      </c>
      <c r="F43" s="147">
        <v>258.709</v>
      </c>
      <c r="G43" s="148" t="s">
        <v>219</v>
      </c>
      <c r="H43" s="147">
        <v>31.696999999999999</v>
      </c>
      <c r="I43" s="148" t="s">
        <v>217</v>
      </c>
      <c r="J43" s="147">
        <v>10.585000000000001</v>
      </c>
      <c r="K43" s="147"/>
      <c r="L43" s="148" t="s">
        <v>222</v>
      </c>
      <c r="M43" s="147">
        <v>0.84699999999999998</v>
      </c>
      <c r="N43" s="148" t="s">
        <v>224</v>
      </c>
      <c r="O43" s="147">
        <v>0.624</v>
      </c>
      <c r="P43" s="148"/>
      <c r="Q43" s="147">
        <v>0</v>
      </c>
      <c r="R43" s="148"/>
      <c r="S43" s="147">
        <v>0</v>
      </c>
      <c r="T43" s="148"/>
      <c r="U43" s="147">
        <v>0</v>
      </c>
      <c r="V43" s="148"/>
      <c r="W43" s="147">
        <v>0</v>
      </c>
      <c r="X43" s="147">
        <v>0</v>
      </c>
    </row>
    <row r="44" spans="1:24" ht="15.6" customHeight="1">
      <c r="A44" s="310" t="s">
        <v>246</v>
      </c>
      <c r="B44" s="147">
        <v>240.81100000000001</v>
      </c>
      <c r="C44" s="148" t="s">
        <v>241</v>
      </c>
      <c r="D44" s="147">
        <v>144.917</v>
      </c>
      <c r="E44" s="148" t="s">
        <v>220</v>
      </c>
      <c r="F44" s="147">
        <v>46.698</v>
      </c>
      <c r="G44" s="148" t="s">
        <v>219</v>
      </c>
      <c r="H44" s="147">
        <v>24.555</v>
      </c>
      <c r="I44" s="148" t="s">
        <v>221</v>
      </c>
      <c r="J44" s="147">
        <v>14.351000000000001</v>
      </c>
      <c r="K44" s="147"/>
      <c r="L44" s="148" t="s">
        <v>217</v>
      </c>
      <c r="M44" s="147">
        <v>9.3659999999999997</v>
      </c>
      <c r="N44" s="148" t="s">
        <v>240</v>
      </c>
      <c r="O44" s="147">
        <v>0.92400000000000004</v>
      </c>
      <c r="P44" s="148"/>
      <c r="Q44" s="147">
        <v>0</v>
      </c>
      <c r="R44" s="148"/>
      <c r="S44" s="147">
        <v>0</v>
      </c>
      <c r="T44" s="148"/>
      <c r="U44" s="147">
        <v>0</v>
      </c>
      <c r="V44" s="148"/>
      <c r="W44" s="147">
        <v>0</v>
      </c>
      <c r="X44" s="147">
        <v>0</v>
      </c>
    </row>
    <row r="45" spans="1:24" ht="15.6" customHeight="1">
      <c r="A45" s="310" t="s">
        <v>103</v>
      </c>
      <c r="B45" s="147">
        <v>1346.0619999999999</v>
      </c>
      <c r="C45" s="148" t="s">
        <v>220</v>
      </c>
      <c r="D45" s="147">
        <v>1107.191</v>
      </c>
      <c r="E45" s="148" t="s">
        <v>241</v>
      </c>
      <c r="F45" s="147">
        <v>163.797</v>
      </c>
      <c r="G45" s="148" t="s">
        <v>240</v>
      </c>
      <c r="H45" s="147">
        <v>56.222000000000001</v>
      </c>
      <c r="I45" s="148" t="s">
        <v>214</v>
      </c>
      <c r="J45" s="147">
        <v>18.852</v>
      </c>
      <c r="K45" s="147"/>
      <c r="L45" s="148"/>
      <c r="M45" s="147">
        <v>0</v>
      </c>
      <c r="N45" s="148"/>
      <c r="O45" s="147">
        <v>0</v>
      </c>
      <c r="P45" s="148"/>
      <c r="Q45" s="147">
        <v>0</v>
      </c>
      <c r="R45" s="148"/>
      <c r="S45" s="147">
        <v>0</v>
      </c>
      <c r="T45" s="148"/>
      <c r="U45" s="147">
        <v>0</v>
      </c>
      <c r="V45" s="148"/>
      <c r="W45" s="147">
        <v>0</v>
      </c>
      <c r="X45" s="147">
        <v>0</v>
      </c>
    </row>
    <row r="46" spans="1:24" ht="15.6" customHeight="1">
      <c r="A46" s="310" t="s">
        <v>286</v>
      </c>
      <c r="B46" s="147">
        <v>0</v>
      </c>
      <c r="C46" s="148"/>
      <c r="D46" s="147">
        <v>0</v>
      </c>
      <c r="E46" s="148"/>
      <c r="F46" s="147">
        <v>0</v>
      </c>
      <c r="G46" s="148"/>
      <c r="H46" s="147">
        <v>0</v>
      </c>
      <c r="I46" s="148"/>
      <c r="J46" s="147">
        <v>0</v>
      </c>
      <c r="K46" s="147"/>
      <c r="L46" s="148"/>
      <c r="M46" s="147">
        <v>0</v>
      </c>
      <c r="N46" s="148"/>
      <c r="O46" s="147">
        <v>0</v>
      </c>
      <c r="P46" s="148"/>
      <c r="Q46" s="147">
        <v>0</v>
      </c>
      <c r="R46" s="148"/>
      <c r="S46" s="147">
        <v>0</v>
      </c>
      <c r="T46" s="148"/>
      <c r="U46" s="147">
        <v>0</v>
      </c>
      <c r="V46" s="148"/>
      <c r="W46" s="147">
        <v>0</v>
      </c>
      <c r="X46" s="147">
        <v>0</v>
      </c>
    </row>
    <row r="47" spans="1:24" ht="15.6" customHeight="1">
      <c r="A47" s="310" t="s">
        <v>104</v>
      </c>
      <c r="B47" s="147">
        <v>13844.504999999999</v>
      </c>
      <c r="C47" s="148" t="s">
        <v>221</v>
      </c>
      <c r="D47" s="147">
        <v>7003.9520000000002</v>
      </c>
      <c r="E47" s="148" t="s">
        <v>219</v>
      </c>
      <c r="F47" s="147">
        <v>2167.404</v>
      </c>
      <c r="G47" s="148" t="s">
        <v>220</v>
      </c>
      <c r="H47" s="147">
        <v>1748.4970000000001</v>
      </c>
      <c r="I47" s="148" t="s">
        <v>217</v>
      </c>
      <c r="J47" s="147">
        <v>709.74800000000005</v>
      </c>
      <c r="K47" s="147"/>
      <c r="L47" s="148" t="s">
        <v>241</v>
      </c>
      <c r="M47" s="147">
        <v>703.072</v>
      </c>
      <c r="N47" s="148" t="s">
        <v>240</v>
      </c>
      <c r="O47" s="147">
        <v>567.38300000000004</v>
      </c>
      <c r="P47" s="148" t="s">
        <v>214</v>
      </c>
      <c r="Q47" s="147">
        <v>367.798</v>
      </c>
      <c r="R47" s="148" t="s">
        <v>247</v>
      </c>
      <c r="S47" s="147">
        <v>211.184</v>
      </c>
      <c r="T47" s="148" t="s">
        <v>252</v>
      </c>
      <c r="U47" s="147">
        <v>182.81200000000001</v>
      </c>
      <c r="V47" s="148" t="s">
        <v>222</v>
      </c>
      <c r="W47" s="147">
        <v>117.48099999999999</v>
      </c>
      <c r="X47" s="147">
        <v>65.174000000000007</v>
      </c>
    </row>
    <row r="48" spans="1:24" ht="15.6" customHeight="1">
      <c r="A48" s="310" t="s">
        <v>105</v>
      </c>
      <c r="B48" s="147">
        <v>183.41800000000001</v>
      </c>
      <c r="C48" s="148" t="s">
        <v>221</v>
      </c>
      <c r="D48" s="147">
        <v>79.787999999999997</v>
      </c>
      <c r="E48" s="148" t="s">
        <v>214</v>
      </c>
      <c r="F48" s="147">
        <v>27.564</v>
      </c>
      <c r="G48" s="148" t="s">
        <v>234</v>
      </c>
      <c r="H48" s="147">
        <v>27.452000000000002</v>
      </c>
      <c r="I48" s="148" t="s">
        <v>219</v>
      </c>
      <c r="J48" s="147">
        <v>23.062999999999999</v>
      </c>
      <c r="K48" s="147"/>
      <c r="L48" s="148" t="s">
        <v>241</v>
      </c>
      <c r="M48" s="147">
        <v>8.5570000000000004</v>
      </c>
      <c r="N48" s="148" t="s">
        <v>217</v>
      </c>
      <c r="O48" s="147">
        <v>8.1310000000000002</v>
      </c>
      <c r="P48" s="148" t="s">
        <v>215</v>
      </c>
      <c r="Q48" s="147">
        <v>4.391</v>
      </c>
      <c r="R48" s="148" t="s">
        <v>240</v>
      </c>
      <c r="S48" s="147">
        <v>3.4569999999999999</v>
      </c>
      <c r="T48" s="148" t="s">
        <v>220</v>
      </c>
      <c r="U48" s="147">
        <v>0.76500000000000001</v>
      </c>
      <c r="V48" s="148" t="s">
        <v>222</v>
      </c>
      <c r="W48" s="147">
        <v>0.25</v>
      </c>
      <c r="X48" s="147">
        <v>0</v>
      </c>
    </row>
    <row r="49" spans="1:24" ht="15.6" customHeight="1">
      <c r="A49" s="310" t="s">
        <v>106</v>
      </c>
      <c r="B49" s="147">
        <v>0</v>
      </c>
      <c r="C49" s="148"/>
      <c r="D49" s="147">
        <v>0</v>
      </c>
      <c r="E49" s="148"/>
      <c r="F49" s="147">
        <v>0</v>
      </c>
      <c r="G49" s="148"/>
      <c r="H49" s="147">
        <v>0</v>
      </c>
      <c r="I49" s="148"/>
      <c r="J49" s="147">
        <v>0</v>
      </c>
      <c r="K49" s="147"/>
      <c r="L49" s="148"/>
      <c r="M49" s="147">
        <v>0</v>
      </c>
      <c r="N49" s="148"/>
      <c r="O49" s="147">
        <v>0</v>
      </c>
      <c r="P49" s="148"/>
      <c r="Q49" s="147">
        <v>0</v>
      </c>
      <c r="R49" s="148"/>
      <c r="S49" s="147">
        <v>0</v>
      </c>
      <c r="T49" s="148"/>
      <c r="U49" s="147">
        <v>0</v>
      </c>
      <c r="V49" s="148"/>
      <c r="W49" s="147">
        <v>0</v>
      </c>
      <c r="X49" s="147">
        <v>0</v>
      </c>
    </row>
    <row r="50" spans="1:24" ht="15.6" customHeight="1">
      <c r="A50" s="310" t="s">
        <v>107</v>
      </c>
      <c r="B50" s="147">
        <v>6.6779999999999999</v>
      </c>
      <c r="C50" s="148" t="s">
        <v>240</v>
      </c>
      <c r="D50" s="147">
        <v>3.0710000000000002</v>
      </c>
      <c r="E50" s="148" t="s">
        <v>220</v>
      </c>
      <c r="F50" s="147">
        <v>2.7240000000000002</v>
      </c>
      <c r="G50" s="148" t="s">
        <v>241</v>
      </c>
      <c r="H50" s="147">
        <v>0.88300000000000001</v>
      </c>
      <c r="I50" s="148"/>
      <c r="J50" s="147">
        <v>0</v>
      </c>
      <c r="K50" s="147"/>
      <c r="L50" s="148"/>
      <c r="M50" s="147">
        <v>0</v>
      </c>
      <c r="N50" s="148"/>
      <c r="O50" s="147">
        <v>0</v>
      </c>
      <c r="P50" s="148"/>
      <c r="Q50" s="147">
        <v>0</v>
      </c>
      <c r="R50" s="148"/>
      <c r="S50" s="147">
        <v>0</v>
      </c>
      <c r="T50" s="148"/>
      <c r="U50" s="147">
        <v>0</v>
      </c>
      <c r="V50" s="148"/>
      <c r="W50" s="147">
        <v>0</v>
      </c>
      <c r="X50" s="147">
        <v>0</v>
      </c>
    </row>
    <row r="51" spans="1:24" ht="15.6" customHeight="1">
      <c r="A51" s="310" t="s">
        <v>108</v>
      </c>
      <c r="B51" s="147">
        <v>8170.0029999999997</v>
      </c>
      <c r="C51" s="148" t="s">
        <v>215</v>
      </c>
      <c r="D51" s="147">
        <v>5517.42</v>
      </c>
      <c r="E51" s="148" t="s">
        <v>216</v>
      </c>
      <c r="F51" s="147">
        <v>1104.712</v>
      </c>
      <c r="G51" s="148" t="s">
        <v>214</v>
      </c>
      <c r="H51" s="147">
        <v>919.38199999999995</v>
      </c>
      <c r="I51" s="148" t="s">
        <v>218</v>
      </c>
      <c r="J51" s="147">
        <v>295.76600000000002</v>
      </c>
      <c r="K51" s="147"/>
      <c r="L51" s="148" t="s">
        <v>234</v>
      </c>
      <c r="M51" s="147">
        <v>135.12100000000001</v>
      </c>
      <c r="N51" s="148" t="s">
        <v>217</v>
      </c>
      <c r="O51" s="147">
        <v>109.892</v>
      </c>
      <c r="P51" s="148" t="s">
        <v>241</v>
      </c>
      <c r="Q51" s="147">
        <v>40.213000000000001</v>
      </c>
      <c r="R51" s="148" t="s">
        <v>220</v>
      </c>
      <c r="S51" s="147">
        <v>24.274000000000001</v>
      </c>
      <c r="T51" s="148" t="s">
        <v>227</v>
      </c>
      <c r="U51" s="147">
        <v>9.6259999999999994</v>
      </c>
      <c r="V51" s="148" t="s">
        <v>219</v>
      </c>
      <c r="W51" s="147">
        <v>8.0890000000000004</v>
      </c>
      <c r="X51" s="147">
        <v>5.508</v>
      </c>
    </row>
    <row r="52" spans="1:24" ht="15.6" customHeight="1">
      <c r="A52" s="310" t="s">
        <v>109</v>
      </c>
      <c r="B52" s="147">
        <v>0</v>
      </c>
      <c r="C52" s="148"/>
      <c r="D52" s="147">
        <v>0</v>
      </c>
      <c r="E52" s="148"/>
      <c r="F52" s="147">
        <v>0</v>
      </c>
      <c r="G52" s="148"/>
      <c r="H52" s="147">
        <v>0</v>
      </c>
      <c r="I52" s="148"/>
      <c r="J52" s="147">
        <v>0</v>
      </c>
      <c r="K52" s="147"/>
      <c r="L52" s="148"/>
      <c r="M52" s="147">
        <v>0</v>
      </c>
      <c r="N52" s="148"/>
      <c r="O52" s="147">
        <v>0</v>
      </c>
      <c r="P52" s="148"/>
      <c r="Q52" s="147">
        <v>0</v>
      </c>
      <c r="R52" s="148"/>
      <c r="S52" s="147">
        <v>0</v>
      </c>
      <c r="T52" s="148"/>
      <c r="U52" s="147">
        <v>0</v>
      </c>
      <c r="V52" s="148"/>
      <c r="W52" s="147">
        <v>0</v>
      </c>
      <c r="X52" s="147">
        <v>0</v>
      </c>
    </row>
    <row r="53" spans="1:24" ht="15.6" customHeight="1">
      <c r="A53" s="310" t="s">
        <v>110</v>
      </c>
      <c r="B53" s="147">
        <v>418.767</v>
      </c>
      <c r="C53" s="148" t="s">
        <v>214</v>
      </c>
      <c r="D53" s="147">
        <v>163.61699999999999</v>
      </c>
      <c r="E53" s="148" t="s">
        <v>215</v>
      </c>
      <c r="F53" s="147">
        <v>88.998999999999995</v>
      </c>
      <c r="G53" s="148" t="s">
        <v>218</v>
      </c>
      <c r="H53" s="147">
        <v>63.856999999999999</v>
      </c>
      <c r="I53" s="148" t="s">
        <v>232</v>
      </c>
      <c r="J53" s="147">
        <v>45.938000000000002</v>
      </c>
      <c r="K53" s="147"/>
      <c r="L53" s="148" t="s">
        <v>217</v>
      </c>
      <c r="M53" s="147">
        <v>31.757000000000001</v>
      </c>
      <c r="N53" s="148" t="s">
        <v>219</v>
      </c>
      <c r="O53" s="147">
        <v>16.579000000000001</v>
      </c>
      <c r="P53" s="148" t="s">
        <v>254</v>
      </c>
      <c r="Q53" s="147">
        <v>8.02</v>
      </c>
      <c r="R53" s="148"/>
      <c r="S53" s="147">
        <v>0</v>
      </c>
      <c r="T53" s="148"/>
      <c r="U53" s="147">
        <v>0</v>
      </c>
      <c r="V53" s="148"/>
      <c r="W53" s="147">
        <v>0</v>
      </c>
      <c r="X53" s="147">
        <v>0</v>
      </c>
    </row>
    <row r="54" spans="1:24" ht="15.6" customHeight="1">
      <c r="A54" s="310" t="s">
        <v>165</v>
      </c>
      <c r="B54" s="147">
        <v>0</v>
      </c>
      <c r="C54" s="148"/>
      <c r="D54" s="147">
        <v>0</v>
      </c>
      <c r="E54" s="148"/>
      <c r="F54" s="147">
        <v>0</v>
      </c>
      <c r="G54" s="148"/>
      <c r="H54" s="147">
        <v>0</v>
      </c>
      <c r="I54" s="148"/>
      <c r="J54" s="147">
        <v>0</v>
      </c>
      <c r="K54" s="147"/>
      <c r="L54" s="148"/>
      <c r="M54" s="147">
        <v>0</v>
      </c>
      <c r="N54" s="148"/>
      <c r="O54" s="147">
        <v>0</v>
      </c>
      <c r="P54" s="148"/>
      <c r="Q54" s="147">
        <v>0</v>
      </c>
      <c r="R54" s="148"/>
      <c r="S54" s="147">
        <v>0</v>
      </c>
      <c r="T54" s="148"/>
      <c r="U54" s="147">
        <v>0</v>
      </c>
      <c r="V54" s="148"/>
      <c r="W54" s="147">
        <v>0</v>
      </c>
      <c r="X54" s="147">
        <v>0</v>
      </c>
    </row>
    <row r="55" spans="1:24" ht="15.6" customHeight="1">
      <c r="A55" s="310" t="s">
        <v>111</v>
      </c>
      <c r="B55" s="147">
        <v>424.36200000000002</v>
      </c>
      <c r="C55" s="148" t="s">
        <v>214</v>
      </c>
      <c r="D55" s="147">
        <v>218.03700000000001</v>
      </c>
      <c r="E55" s="148" t="s">
        <v>216</v>
      </c>
      <c r="F55" s="147">
        <v>164.30699999999999</v>
      </c>
      <c r="G55" s="148" t="s">
        <v>215</v>
      </c>
      <c r="H55" s="147">
        <v>23.542000000000002</v>
      </c>
      <c r="I55" s="148" t="s">
        <v>219</v>
      </c>
      <c r="J55" s="147">
        <v>14.228999999999999</v>
      </c>
      <c r="K55" s="147"/>
      <c r="L55" s="148" t="s">
        <v>218</v>
      </c>
      <c r="M55" s="147">
        <v>3.2949999999999999</v>
      </c>
      <c r="N55" s="148" t="s">
        <v>242</v>
      </c>
      <c r="O55" s="147">
        <v>0.48199999999999998</v>
      </c>
      <c r="P55" s="148" t="s">
        <v>220</v>
      </c>
      <c r="Q55" s="147">
        <v>0.24199999999999999</v>
      </c>
      <c r="R55" s="148" t="s">
        <v>217</v>
      </c>
      <c r="S55" s="147">
        <v>0.22800000000000001</v>
      </c>
      <c r="T55" s="148"/>
      <c r="U55" s="147">
        <v>0</v>
      </c>
      <c r="V55" s="148"/>
      <c r="W55" s="147">
        <v>0</v>
      </c>
      <c r="X55" s="147">
        <v>0</v>
      </c>
    </row>
    <row r="56" spans="1:24" ht="15.6" customHeight="1">
      <c r="A56" s="310" t="s">
        <v>112</v>
      </c>
      <c r="B56" s="147">
        <v>184.249</v>
      </c>
      <c r="C56" s="148" t="s">
        <v>215</v>
      </c>
      <c r="D56" s="147">
        <v>108.05800000000001</v>
      </c>
      <c r="E56" s="148" t="s">
        <v>219</v>
      </c>
      <c r="F56" s="147">
        <v>25.722999999999999</v>
      </c>
      <c r="G56" s="148" t="s">
        <v>216</v>
      </c>
      <c r="H56" s="147">
        <v>21.917000000000002</v>
      </c>
      <c r="I56" s="148" t="s">
        <v>218</v>
      </c>
      <c r="J56" s="147">
        <v>14.041</v>
      </c>
      <c r="K56" s="147"/>
      <c r="L56" s="148" t="s">
        <v>225</v>
      </c>
      <c r="M56" s="147">
        <v>4.8890000000000002</v>
      </c>
      <c r="N56" s="148" t="s">
        <v>214</v>
      </c>
      <c r="O56" s="147">
        <v>4.8010000000000002</v>
      </c>
      <c r="P56" s="148" t="s">
        <v>220</v>
      </c>
      <c r="Q56" s="147">
        <v>3.7789999999999999</v>
      </c>
      <c r="R56" s="148" t="s">
        <v>217</v>
      </c>
      <c r="S56" s="147">
        <v>0.67</v>
      </c>
      <c r="T56" s="148" t="s">
        <v>241</v>
      </c>
      <c r="U56" s="147">
        <v>0.371</v>
      </c>
      <c r="V56" s="148"/>
      <c r="W56" s="147">
        <v>0</v>
      </c>
      <c r="X56" s="147">
        <v>0</v>
      </c>
    </row>
    <row r="57" spans="1:24" ht="15.6" customHeight="1">
      <c r="A57" s="310" t="s">
        <v>113</v>
      </c>
      <c r="B57" s="147">
        <v>2822.9340000000002</v>
      </c>
      <c r="C57" s="148" t="s">
        <v>214</v>
      </c>
      <c r="D57" s="147">
        <v>1655.9860000000001</v>
      </c>
      <c r="E57" s="148" t="s">
        <v>231</v>
      </c>
      <c r="F57" s="147">
        <v>479.67099999999999</v>
      </c>
      <c r="G57" s="148" t="s">
        <v>219</v>
      </c>
      <c r="H57" s="147">
        <v>250.55500000000001</v>
      </c>
      <c r="I57" s="148" t="s">
        <v>218</v>
      </c>
      <c r="J57" s="147">
        <v>125.78400000000001</v>
      </c>
      <c r="K57" s="147"/>
      <c r="L57" s="148" t="s">
        <v>232</v>
      </c>
      <c r="M57" s="147">
        <v>88.915000000000006</v>
      </c>
      <c r="N57" s="148" t="s">
        <v>215</v>
      </c>
      <c r="O57" s="147">
        <v>77.325000000000003</v>
      </c>
      <c r="P57" s="148" t="s">
        <v>217</v>
      </c>
      <c r="Q57" s="147">
        <v>64.573999999999998</v>
      </c>
      <c r="R57" s="148" t="s">
        <v>234</v>
      </c>
      <c r="S57" s="147">
        <v>54.841000000000001</v>
      </c>
      <c r="T57" s="148" t="s">
        <v>216</v>
      </c>
      <c r="U57" s="147">
        <v>20.152000000000001</v>
      </c>
      <c r="V57" s="148" t="s">
        <v>241</v>
      </c>
      <c r="W57" s="147">
        <v>3.7879999999999998</v>
      </c>
      <c r="X57" s="147">
        <v>1.343</v>
      </c>
    </row>
    <row r="58" spans="1:24" ht="15.6" customHeight="1">
      <c r="A58" s="310" t="s">
        <v>380</v>
      </c>
      <c r="B58" s="147">
        <v>0</v>
      </c>
      <c r="C58" s="148"/>
      <c r="D58" s="147">
        <v>0</v>
      </c>
      <c r="E58" s="148"/>
      <c r="F58" s="147">
        <v>0</v>
      </c>
      <c r="G58" s="148"/>
      <c r="H58" s="147">
        <v>0</v>
      </c>
      <c r="I58" s="148"/>
      <c r="J58" s="147">
        <v>0</v>
      </c>
      <c r="K58" s="147"/>
      <c r="L58" s="148"/>
      <c r="M58" s="147">
        <v>0</v>
      </c>
      <c r="N58" s="148"/>
      <c r="O58" s="147">
        <v>0</v>
      </c>
      <c r="P58" s="148"/>
      <c r="Q58" s="147">
        <v>0</v>
      </c>
      <c r="R58" s="148"/>
      <c r="S58" s="147">
        <v>0</v>
      </c>
      <c r="T58" s="148"/>
      <c r="U58" s="147">
        <v>0</v>
      </c>
      <c r="V58" s="148"/>
      <c r="W58" s="147">
        <v>0</v>
      </c>
      <c r="X58" s="147">
        <v>0</v>
      </c>
    </row>
    <row r="59" spans="1:24" ht="15.6" customHeight="1">
      <c r="A59" s="310" t="s">
        <v>114</v>
      </c>
      <c r="B59" s="147">
        <v>2812.7739999999999</v>
      </c>
      <c r="C59" s="148" t="s">
        <v>214</v>
      </c>
      <c r="D59" s="147">
        <v>1082.9269999999999</v>
      </c>
      <c r="E59" s="148" t="s">
        <v>216</v>
      </c>
      <c r="F59" s="147">
        <v>759.00199999999995</v>
      </c>
      <c r="G59" s="148" t="s">
        <v>222</v>
      </c>
      <c r="H59" s="147">
        <v>342.08</v>
      </c>
      <c r="I59" s="148" t="s">
        <v>219</v>
      </c>
      <c r="J59" s="147">
        <v>215.57900000000001</v>
      </c>
      <c r="K59" s="147"/>
      <c r="L59" s="148" t="s">
        <v>220</v>
      </c>
      <c r="M59" s="147">
        <v>155.96100000000001</v>
      </c>
      <c r="N59" s="148" t="s">
        <v>215</v>
      </c>
      <c r="O59" s="147">
        <v>92.722999999999999</v>
      </c>
      <c r="P59" s="148" t="s">
        <v>221</v>
      </c>
      <c r="Q59" s="147">
        <v>72.328999999999994</v>
      </c>
      <c r="R59" s="148" t="s">
        <v>240</v>
      </c>
      <c r="S59" s="147">
        <v>46.692999999999998</v>
      </c>
      <c r="T59" s="148" t="s">
        <v>224</v>
      </c>
      <c r="U59" s="147">
        <v>33.762</v>
      </c>
      <c r="V59" s="148" t="s">
        <v>217</v>
      </c>
      <c r="W59" s="147">
        <v>6.8280000000000003</v>
      </c>
      <c r="X59" s="147">
        <v>4.8899999999999997</v>
      </c>
    </row>
    <row r="60" spans="1:24" ht="15.6" customHeight="1">
      <c r="A60" s="310" t="s">
        <v>115</v>
      </c>
      <c r="B60" s="147">
        <v>28.971</v>
      </c>
      <c r="C60" s="148" t="s">
        <v>220</v>
      </c>
      <c r="D60" s="147">
        <v>19.114999999999998</v>
      </c>
      <c r="E60" s="148" t="s">
        <v>214</v>
      </c>
      <c r="F60" s="147">
        <v>5.85</v>
      </c>
      <c r="G60" s="148" t="s">
        <v>216</v>
      </c>
      <c r="H60" s="147">
        <v>4.0060000000000002</v>
      </c>
      <c r="I60" s="148"/>
      <c r="J60" s="147">
        <v>0</v>
      </c>
      <c r="K60" s="147"/>
      <c r="L60" s="148"/>
      <c r="M60" s="147">
        <v>0</v>
      </c>
      <c r="N60" s="148"/>
      <c r="O60" s="147">
        <v>0</v>
      </c>
      <c r="P60" s="148"/>
      <c r="Q60" s="147">
        <v>0</v>
      </c>
      <c r="R60" s="148"/>
      <c r="S60" s="147">
        <v>0</v>
      </c>
      <c r="T60" s="148"/>
      <c r="U60" s="147">
        <v>0</v>
      </c>
      <c r="V60" s="148"/>
      <c r="W60" s="147">
        <v>0</v>
      </c>
      <c r="X60" s="147">
        <v>0</v>
      </c>
    </row>
    <row r="61" spans="1:24" ht="15.6" customHeight="1">
      <c r="A61" s="310" t="s">
        <v>116</v>
      </c>
      <c r="B61" s="147">
        <v>3638.2550000000001</v>
      </c>
      <c r="C61" s="148" t="s">
        <v>220</v>
      </c>
      <c r="D61" s="147">
        <v>2251.232</v>
      </c>
      <c r="E61" s="148" t="s">
        <v>240</v>
      </c>
      <c r="F61" s="147">
        <v>913.04499999999996</v>
      </c>
      <c r="G61" s="148" t="s">
        <v>241</v>
      </c>
      <c r="H61" s="147">
        <v>450.59300000000002</v>
      </c>
      <c r="I61" s="148" t="s">
        <v>247</v>
      </c>
      <c r="J61" s="147">
        <v>21.823</v>
      </c>
      <c r="K61" s="147"/>
      <c r="L61" s="148" t="s">
        <v>249</v>
      </c>
      <c r="M61" s="147">
        <v>1.048</v>
      </c>
      <c r="N61" s="148" t="s">
        <v>251</v>
      </c>
      <c r="O61" s="147">
        <v>0.51400000000000001</v>
      </c>
      <c r="P61" s="148"/>
      <c r="Q61" s="147">
        <v>0</v>
      </c>
      <c r="R61" s="148"/>
      <c r="S61" s="147">
        <v>0</v>
      </c>
      <c r="T61" s="148"/>
      <c r="U61" s="147">
        <v>0</v>
      </c>
      <c r="V61" s="148"/>
      <c r="W61" s="147">
        <v>0</v>
      </c>
      <c r="X61" s="147">
        <v>0</v>
      </c>
    </row>
    <row r="62" spans="1:24" ht="15.6" customHeight="1">
      <c r="A62" s="310" t="s">
        <v>117</v>
      </c>
      <c r="B62" s="147">
        <v>4688.5150000000003</v>
      </c>
      <c r="C62" s="148" t="s">
        <v>220</v>
      </c>
      <c r="D62" s="147">
        <v>3283.5169999999998</v>
      </c>
      <c r="E62" s="148" t="s">
        <v>240</v>
      </c>
      <c r="F62" s="147">
        <v>710.904</v>
      </c>
      <c r="G62" s="148" t="s">
        <v>241</v>
      </c>
      <c r="H62" s="147">
        <v>189.32900000000001</v>
      </c>
      <c r="I62" s="148" t="s">
        <v>247</v>
      </c>
      <c r="J62" s="147">
        <v>118.321</v>
      </c>
      <c r="K62" s="147"/>
      <c r="L62" s="148" t="s">
        <v>214</v>
      </c>
      <c r="M62" s="147">
        <v>86.001999999999995</v>
      </c>
      <c r="N62" s="148" t="s">
        <v>221</v>
      </c>
      <c r="O62" s="147">
        <v>61.570999999999998</v>
      </c>
      <c r="P62" s="148" t="s">
        <v>224</v>
      </c>
      <c r="Q62" s="147">
        <v>57.822000000000003</v>
      </c>
      <c r="R62" s="148" t="s">
        <v>215</v>
      </c>
      <c r="S62" s="147">
        <v>42.9</v>
      </c>
      <c r="T62" s="148" t="s">
        <v>217</v>
      </c>
      <c r="U62" s="147">
        <v>42.308999999999997</v>
      </c>
      <c r="V62" s="148" t="s">
        <v>249</v>
      </c>
      <c r="W62" s="147">
        <v>39.332999999999998</v>
      </c>
      <c r="X62" s="147">
        <v>56.506999999999998</v>
      </c>
    </row>
    <row r="63" spans="1:24" ht="15.6" customHeight="1">
      <c r="A63" s="189" t="s">
        <v>44</v>
      </c>
      <c r="B63" s="146">
        <v>207378.432</v>
      </c>
      <c r="C63" s="189" t="s">
        <v>214</v>
      </c>
      <c r="D63" s="146">
        <v>47598.65</v>
      </c>
      <c r="E63" s="189" t="s">
        <v>224</v>
      </c>
      <c r="F63" s="146">
        <v>35974.720999999998</v>
      </c>
      <c r="G63" s="189" t="s">
        <v>219</v>
      </c>
      <c r="H63" s="146">
        <v>30704.905999999999</v>
      </c>
      <c r="I63" s="189" t="s">
        <v>215</v>
      </c>
      <c r="J63" s="146">
        <v>19935.259999999998</v>
      </c>
      <c r="K63" s="147"/>
      <c r="L63" s="189" t="s">
        <v>216</v>
      </c>
      <c r="M63" s="146">
        <v>18413.257000000001</v>
      </c>
      <c r="N63" s="189" t="s">
        <v>217</v>
      </c>
      <c r="O63" s="146">
        <v>13501.325000000001</v>
      </c>
      <c r="P63" s="189" t="s">
        <v>218</v>
      </c>
      <c r="Q63" s="146">
        <v>12657.647000000001</v>
      </c>
      <c r="R63" s="189" t="s">
        <v>225</v>
      </c>
      <c r="S63" s="146">
        <v>11536.739</v>
      </c>
      <c r="T63" s="189" t="s">
        <v>226</v>
      </c>
      <c r="U63" s="146">
        <v>3456.4949999999999</v>
      </c>
      <c r="V63" s="189" t="s">
        <v>227</v>
      </c>
      <c r="W63" s="146">
        <v>2420.3870000000002</v>
      </c>
      <c r="X63" s="146">
        <v>11179.045</v>
      </c>
    </row>
    <row r="64" spans="1:24" ht="15.6" customHeight="1">
      <c r="A64" s="310" t="s">
        <v>73</v>
      </c>
      <c r="B64" s="147">
        <v>55704.303</v>
      </c>
      <c r="C64" s="148" t="s">
        <v>214</v>
      </c>
      <c r="D64" s="147">
        <v>15835.414000000001</v>
      </c>
      <c r="E64" s="148" t="s">
        <v>215</v>
      </c>
      <c r="F64" s="147">
        <v>8326.7049999999999</v>
      </c>
      <c r="G64" s="148" t="s">
        <v>218</v>
      </c>
      <c r="H64" s="147">
        <v>5519.3130000000001</v>
      </c>
      <c r="I64" s="148" t="s">
        <v>216</v>
      </c>
      <c r="J64" s="147">
        <v>5360.8360000000002</v>
      </c>
      <c r="K64" s="147"/>
      <c r="L64" s="148" t="s">
        <v>219</v>
      </c>
      <c r="M64" s="147">
        <v>4712.7780000000002</v>
      </c>
      <c r="N64" s="148" t="s">
        <v>217</v>
      </c>
      <c r="O64" s="147">
        <v>4195.616</v>
      </c>
      <c r="P64" s="148" t="s">
        <v>224</v>
      </c>
      <c r="Q64" s="147">
        <v>4149.0990000000002</v>
      </c>
      <c r="R64" s="148" t="s">
        <v>225</v>
      </c>
      <c r="S64" s="147">
        <v>2443.6669999999999</v>
      </c>
      <c r="T64" s="148" t="s">
        <v>226</v>
      </c>
      <c r="U64" s="147">
        <v>1516.748</v>
      </c>
      <c r="V64" s="148" t="s">
        <v>234</v>
      </c>
      <c r="W64" s="147">
        <v>949.85</v>
      </c>
      <c r="X64" s="147">
        <v>2694.277</v>
      </c>
    </row>
    <row r="65" spans="1:24" ht="15.6" customHeight="1">
      <c r="A65" s="310" t="s">
        <v>94</v>
      </c>
      <c r="B65" s="147">
        <v>2496.9250000000002</v>
      </c>
      <c r="C65" s="148" t="s">
        <v>219</v>
      </c>
      <c r="D65" s="147">
        <v>663.48</v>
      </c>
      <c r="E65" s="148" t="s">
        <v>224</v>
      </c>
      <c r="F65" s="147">
        <v>587.19500000000005</v>
      </c>
      <c r="G65" s="148" t="s">
        <v>214</v>
      </c>
      <c r="H65" s="147">
        <v>478.17899999999997</v>
      </c>
      <c r="I65" s="148" t="s">
        <v>215</v>
      </c>
      <c r="J65" s="147">
        <v>198.339</v>
      </c>
      <c r="K65" s="147"/>
      <c r="L65" s="148" t="s">
        <v>217</v>
      </c>
      <c r="M65" s="147">
        <v>179.44200000000001</v>
      </c>
      <c r="N65" s="148" t="s">
        <v>225</v>
      </c>
      <c r="O65" s="147">
        <v>115.283</v>
      </c>
      <c r="P65" s="148" t="s">
        <v>216</v>
      </c>
      <c r="Q65" s="147">
        <v>69.662999999999997</v>
      </c>
      <c r="R65" s="148" t="s">
        <v>218</v>
      </c>
      <c r="S65" s="147">
        <v>53.575000000000003</v>
      </c>
      <c r="T65" s="148" t="s">
        <v>222</v>
      </c>
      <c r="U65" s="147">
        <v>31.596</v>
      </c>
      <c r="V65" s="148" t="s">
        <v>255</v>
      </c>
      <c r="W65" s="147">
        <v>29.574999999999999</v>
      </c>
      <c r="X65" s="147">
        <v>90.597999999999999</v>
      </c>
    </row>
    <row r="66" spans="1:24" ht="15.6" customHeight="1">
      <c r="A66" s="310" t="s">
        <v>118</v>
      </c>
      <c r="B66" s="147">
        <v>4435.6850000000004</v>
      </c>
      <c r="C66" s="148" t="s">
        <v>219</v>
      </c>
      <c r="D66" s="147">
        <v>1030.3900000000001</v>
      </c>
      <c r="E66" s="148" t="s">
        <v>224</v>
      </c>
      <c r="F66" s="147">
        <v>1002.187</v>
      </c>
      <c r="G66" s="148" t="s">
        <v>214</v>
      </c>
      <c r="H66" s="147">
        <v>751.14400000000001</v>
      </c>
      <c r="I66" s="148" t="s">
        <v>225</v>
      </c>
      <c r="J66" s="147">
        <v>390.12700000000001</v>
      </c>
      <c r="K66" s="147"/>
      <c r="L66" s="148" t="s">
        <v>217</v>
      </c>
      <c r="M66" s="147">
        <v>326.82799999999997</v>
      </c>
      <c r="N66" s="148" t="s">
        <v>215</v>
      </c>
      <c r="O66" s="147">
        <v>281.27100000000002</v>
      </c>
      <c r="P66" s="148" t="s">
        <v>218</v>
      </c>
      <c r="Q66" s="147">
        <v>266.822</v>
      </c>
      <c r="R66" s="148" t="s">
        <v>216</v>
      </c>
      <c r="S66" s="147">
        <v>152.226</v>
      </c>
      <c r="T66" s="148" t="s">
        <v>226</v>
      </c>
      <c r="U66" s="147">
        <v>61.223999999999997</v>
      </c>
      <c r="V66" s="148" t="s">
        <v>253</v>
      </c>
      <c r="W66" s="147">
        <v>38.488</v>
      </c>
      <c r="X66" s="147">
        <v>134.97800000000001</v>
      </c>
    </row>
    <row r="67" spans="1:24" ht="15.6" customHeight="1">
      <c r="A67" s="310" t="s">
        <v>119</v>
      </c>
      <c r="B67" s="147">
        <v>17551.445</v>
      </c>
      <c r="C67" s="148" t="s">
        <v>214</v>
      </c>
      <c r="D67" s="147">
        <v>4357.683</v>
      </c>
      <c r="E67" s="148" t="s">
        <v>219</v>
      </c>
      <c r="F67" s="147">
        <v>4288.6819999999998</v>
      </c>
      <c r="G67" s="148" t="s">
        <v>224</v>
      </c>
      <c r="H67" s="147">
        <v>2620.3240000000001</v>
      </c>
      <c r="I67" s="148" t="s">
        <v>225</v>
      </c>
      <c r="J67" s="147">
        <v>1386.653</v>
      </c>
      <c r="K67" s="147"/>
      <c r="L67" s="148" t="s">
        <v>216</v>
      </c>
      <c r="M67" s="147">
        <v>1115.3789999999999</v>
      </c>
      <c r="N67" s="148" t="s">
        <v>217</v>
      </c>
      <c r="O67" s="147">
        <v>1077.942</v>
      </c>
      <c r="P67" s="148" t="s">
        <v>218</v>
      </c>
      <c r="Q67" s="147">
        <v>909.12599999999998</v>
      </c>
      <c r="R67" s="148" t="s">
        <v>215</v>
      </c>
      <c r="S67" s="147">
        <v>774.67200000000003</v>
      </c>
      <c r="T67" s="148" t="s">
        <v>255</v>
      </c>
      <c r="U67" s="147">
        <v>179.49199999999999</v>
      </c>
      <c r="V67" s="148" t="s">
        <v>226</v>
      </c>
      <c r="W67" s="147">
        <v>174.71700000000001</v>
      </c>
      <c r="X67" s="147">
        <v>666.77499999999998</v>
      </c>
    </row>
    <row r="68" spans="1:24" ht="15.6" customHeight="1">
      <c r="A68" s="310" t="s">
        <v>120</v>
      </c>
      <c r="B68" s="147">
        <v>1443.4369999999999</v>
      </c>
      <c r="C68" s="148" t="s">
        <v>214</v>
      </c>
      <c r="D68" s="147">
        <v>301.00700000000001</v>
      </c>
      <c r="E68" s="148" t="s">
        <v>219</v>
      </c>
      <c r="F68" s="147">
        <v>240.601</v>
      </c>
      <c r="G68" s="148" t="s">
        <v>215</v>
      </c>
      <c r="H68" s="147">
        <v>203.989</v>
      </c>
      <c r="I68" s="148" t="s">
        <v>234</v>
      </c>
      <c r="J68" s="147">
        <v>181.11600000000001</v>
      </c>
      <c r="K68" s="147"/>
      <c r="L68" s="148" t="s">
        <v>224</v>
      </c>
      <c r="M68" s="147">
        <v>175.93299999999999</v>
      </c>
      <c r="N68" s="148" t="s">
        <v>225</v>
      </c>
      <c r="O68" s="147">
        <v>137.239</v>
      </c>
      <c r="P68" s="148" t="s">
        <v>216</v>
      </c>
      <c r="Q68" s="147">
        <v>58.942999999999998</v>
      </c>
      <c r="R68" s="148" t="s">
        <v>256</v>
      </c>
      <c r="S68" s="147">
        <v>30.437000000000001</v>
      </c>
      <c r="T68" s="148" t="s">
        <v>227</v>
      </c>
      <c r="U68" s="147">
        <v>28.045999999999999</v>
      </c>
      <c r="V68" s="148" t="s">
        <v>270</v>
      </c>
      <c r="W68" s="147">
        <v>13.563000000000001</v>
      </c>
      <c r="X68" s="147">
        <v>72.563000000000002</v>
      </c>
    </row>
    <row r="69" spans="1:24" ht="15.6" customHeight="1">
      <c r="A69" s="310" t="s">
        <v>106</v>
      </c>
      <c r="B69" s="147">
        <v>7766.1419999999998</v>
      </c>
      <c r="C69" s="148" t="s">
        <v>224</v>
      </c>
      <c r="D69" s="147">
        <v>2075.3240000000001</v>
      </c>
      <c r="E69" s="148" t="s">
        <v>214</v>
      </c>
      <c r="F69" s="147">
        <v>1459.825</v>
      </c>
      <c r="G69" s="148" t="s">
        <v>219</v>
      </c>
      <c r="H69" s="147">
        <v>1223.365</v>
      </c>
      <c r="I69" s="148" t="s">
        <v>217</v>
      </c>
      <c r="J69" s="147">
        <v>557.745</v>
      </c>
      <c r="K69" s="147"/>
      <c r="L69" s="148" t="s">
        <v>215</v>
      </c>
      <c r="M69" s="147">
        <v>530.15700000000004</v>
      </c>
      <c r="N69" s="148" t="s">
        <v>225</v>
      </c>
      <c r="O69" s="147">
        <v>528.40899999999999</v>
      </c>
      <c r="P69" s="148" t="s">
        <v>218</v>
      </c>
      <c r="Q69" s="147">
        <v>465.95600000000002</v>
      </c>
      <c r="R69" s="148" t="s">
        <v>216</v>
      </c>
      <c r="S69" s="147">
        <v>347.88400000000001</v>
      </c>
      <c r="T69" s="148" t="s">
        <v>222</v>
      </c>
      <c r="U69" s="147">
        <v>92.257999999999996</v>
      </c>
      <c r="V69" s="148" t="s">
        <v>226</v>
      </c>
      <c r="W69" s="147">
        <v>72.938999999999993</v>
      </c>
      <c r="X69" s="147">
        <v>412.28</v>
      </c>
    </row>
    <row r="70" spans="1:24" ht="15.6" customHeight="1">
      <c r="A70" s="310" t="s">
        <v>107</v>
      </c>
      <c r="B70" s="147">
        <v>9050.2990000000009</v>
      </c>
      <c r="C70" s="148" t="s">
        <v>214</v>
      </c>
      <c r="D70" s="147">
        <v>2599.7950000000001</v>
      </c>
      <c r="E70" s="148" t="s">
        <v>227</v>
      </c>
      <c r="F70" s="147">
        <v>1409.192</v>
      </c>
      <c r="G70" s="148" t="s">
        <v>219</v>
      </c>
      <c r="H70" s="147">
        <v>1094.6590000000001</v>
      </c>
      <c r="I70" s="148" t="s">
        <v>224</v>
      </c>
      <c r="J70" s="147">
        <v>1076.749</v>
      </c>
      <c r="K70" s="147"/>
      <c r="L70" s="148" t="s">
        <v>218</v>
      </c>
      <c r="M70" s="147">
        <v>627.12400000000002</v>
      </c>
      <c r="N70" s="148" t="s">
        <v>216</v>
      </c>
      <c r="O70" s="147">
        <v>542.75599999999997</v>
      </c>
      <c r="P70" s="148" t="s">
        <v>217</v>
      </c>
      <c r="Q70" s="147">
        <v>515.36400000000003</v>
      </c>
      <c r="R70" s="148" t="s">
        <v>225</v>
      </c>
      <c r="S70" s="147">
        <v>471.69600000000003</v>
      </c>
      <c r="T70" s="148" t="s">
        <v>215</v>
      </c>
      <c r="U70" s="147">
        <v>338.88</v>
      </c>
      <c r="V70" s="148" t="s">
        <v>226</v>
      </c>
      <c r="W70" s="147">
        <v>82.113</v>
      </c>
      <c r="X70" s="147">
        <v>291.971</v>
      </c>
    </row>
    <row r="71" spans="1:24" ht="15.6" customHeight="1">
      <c r="A71" s="310" t="s">
        <v>121</v>
      </c>
      <c r="B71" s="147">
        <v>5271.8990000000003</v>
      </c>
      <c r="C71" s="148" t="s">
        <v>214</v>
      </c>
      <c r="D71" s="147">
        <v>1415.0260000000001</v>
      </c>
      <c r="E71" s="148" t="s">
        <v>219</v>
      </c>
      <c r="F71" s="147">
        <v>1035.979</v>
      </c>
      <c r="G71" s="148" t="s">
        <v>224</v>
      </c>
      <c r="H71" s="147">
        <v>863.66099999999994</v>
      </c>
      <c r="I71" s="148" t="s">
        <v>225</v>
      </c>
      <c r="J71" s="147">
        <v>513.14599999999996</v>
      </c>
      <c r="K71" s="147"/>
      <c r="L71" s="148" t="s">
        <v>215</v>
      </c>
      <c r="M71" s="147">
        <v>463.02300000000002</v>
      </c>
      <c r="N71" s="148" t="s">
        <v>216</v>
      </c>
      <c r="O71" s="147">
        <v>441.85899999999998</v>
      </c>
      <c r="P71" s="148" t="s">
        <v>217</v>
      </c>
      <c r="Q71" s="147">
        <v>303.48099999999999</v>
      </c>
      <c r="R71" s="148" t="s">
        <v>218</v>
      </c>
      <c r="S71" s="147">
        <v>105.559</v>
      </c>
      <c r="T71" s="148" t="s">
        <v>226</v>
      </c>
      <c r="U71" s="147">
        <v>56.426000000000002</v>
      </c>
      <c r="V71" s="148" t="s">
        <v>222</v>
      </c>
      <c r="W71" s="147">
        <v>16.003</v>
      </c>
      <c r="X71" s="147">
        <v>57.735999999999997</v>
      </c>
    </row>
    <row r="72" spans="1:24" ht="15.6" customHeight="1">
      <c r="A72" s="310" t="s">
        <v>110</v>
      </c>
      <c r="B72" s="147">
        <v>6146.0510000000004</v>
      </c>
      <c r="C72" s="148" t="s">
        <v>214</v>
      </c>
      <c r="D72" s="147">
        <v>1277.8869999999999</v>
      </c>
      <c r="E72" s="148" t="s">
        <v>219</v>
      </c>
      <c r="F72" s="147">
        <v>1116.3009999999999</v>
      </c>
      <c r="G72" s="148" t="s">
        <v>224</v>
      </c>
      <c r="H72" s="147">
        <v>920.678</v>
      </c>
      <c r="I72" s="148" t="s">
        <v>217</v>
      </c>
      <c r="J72" s="147">
        <v>770.24400000000003</v>
      </c>
      <c r="K72" s="147"/>
      <c r="L72" s="148" t="s">
        <v>215</v>
      </c>
      <c r="M72" s="147">
        <v>636.15300000000002</v>
      </c>
      <c r="N72" s="148" t="s">
        <v>218</v>
      </c>
      <c r="O72" s="147">
        <v>507.62599999999998</v>
      </c>
      <c r="P72" s="148" t="s">
        <v>216</v>
      </c>
      <c r="Q72" s="147">
        <v>337.44499999999999</v>
      </c>
      <c r="R72" s="148" t="s">
        <v>225</v>
      </c>
      <c r="S72" s="147">
        <v>271.80399999999997</v>
      </c>
      <c r="T72" s="148" t="s">
        <v>226</v>
      </c>
      <c r="U72" s="147">
        <v>76.534000000000006</v>
      </c>
      <c r="V72" s="148" t="s">
        <v>223</v>
      </c>
      <c r="W72" s="147">
        <v>43.67</v>
      </c>
      <c r="X72" s="147">
        <v>187.709</v>
      </c>
    </row>
    <row r="73" spans="1:24" ht="15.6" customHeight="1">
      <c r="A73" s="310" t="s">
        <v>111</v>
      </c>
      <c r="B73" s="147">
        <v>207.28200000000001</v>
      </c>
      <c r="C73" s="148" t="s">
        <v>214</v>
      </c>
      <c r="D73" s="147">
        <v>81.974000000000004</v>
      </c>
      <c r="E73" s="148" t="s">
        <v>224</v>
      </c>
      <c r="F73" s="147">
        <v>24.298999999999999</v>
      </c>
      <c r="G73" s="148" t="s">
        <v>216</v>
      </c>
      <c r="H73" s="147">
        <v>22.637</v>
      </c>
      <c r="I73" s="148" t="s">
        <v>238</v>
      </c>
      <c r="J73" s="147">
        <v>21.209</v>
      </c>
      <c r="K73" s="147"/>
      <c r="L73" s="148" t="s">
        <v>215</v>
      </c>
      <c r="M73" s="147">
        <v>16.597000000000001</v>
      </c>
      <c r="N73" s="148" t="s">
        <v>225</v>
      </c>
      <c r="O73" s="147">
        <v>14.964</v>
      </c>
      <c r="P73" s="148" t="s">
        <v>219</v>
      </c>
      <c r="Q73" s="147">
        <v>10.782999999999999</v>
      </c>
      <c r="R73" s="148" t="s">
        <v>250</v>
      </c>
      <c r="S73" s="147">
        <v>9.7620000000000005</v>
      </c>
      <c r="T73" s="148" t="s">
        <v>217</v>
      </c>
      <c r="U73" s="147">
        <v>4.548</v>
      </c>
      <c r="V73" s="148" t="s">
        <v>220</v>
      </c>
      <c r="W73" s="147">
        <v>0.50900000000000001</v>
      </c>
      <c r="X73" s="147">
        <v>0</v>
      </c>
    </row>
    <row r="74" spans="1:24" ht="15.6" customHeight="1">
      <c r="A74" s="310" t="s">
        <v>91</v>
      </c>
      <c r="B74" s="147">
        <v>1754.663</v>
      </c>
      <c r="C74" s="148" t="s">
        <v>224</v>
      </c>
      <c r="D74" s="147">
        <v>367.392</v>
      </c>
      <c r="E74" s="148" t="s">
        <v>214</v>
      </c>
      <c r="F74" s="147">
        <v>345.63600000000002</v>
      </c>
      <c r="G74" s="148" t="s">
        <v>219</v>
      </c>
      <c r="H74" s="147">
        <v>311.70299999999997</v>
      </c>
      <c r="I74" s="148" t="s">
        <v>218</v>
      </c>
      <c r="J74" s="147">
        <v>160.4</v>
      </c>
      <c r="K74" s="147"/>
      <c r="L74" s="148" t="s">
        <v>215</v>
      </c>
      <c r="M74" s="147">
        <v>155.90199999999999</v>
      </c>
      <c r="N74" s="148" t="s">
        <v>217</v>
      </c>
      <c r="O74" s="147">
        <v>151.709</v>
      </c>
      <c r="P74" s="148" t="s">
        <v>226</v>
      </c>
      <c r="Q74" s="147">
        <v>94.343999999999994</v>
      </c>
      <c r="R74" s="148" t="s">
        <v>225</v>
      </c>
      <c r="S74" s="147">
        <v>71.661000000000001</v>
      </c>
      <c r="T74" s="148" t="s">
        <v>216</v>
      </c>
      <c r="U74" s="147">
        <v>33.393999999999998</v>
      </c>
      <c r="V74" s="148" t="s">
        <v>255</v>
      </c>
      <c r="W74" s="147">
        <v>11.183</v>
      </c>
      <c r="X74" s="147">
        <v>51.338999999999999</v>
      </c>
    </row>
    <row r="75" spans="1:24" ht="15.6" customHeight="1">
      <c r="A75" s="310" t="s">
        <v>82</v>
      </c>
      <c r="B75" s="147">
        <v>12287.144</v>
      </c>
      <c r="C75" s="148" t="s">
        <v>224</v>
      </c>
      <c r="D75" s="147">
        <v>3421.42</v>
      </c>
      <c r="E75" s="148" t="s">
        <v>216</v>
      </c>
      <c r="F75" s="147">
        <v>2015.319</v>
      </c>
      <c r="G75" s="148" t="s">
        <v>219</v>
      </c>
      <c r="H75" s="147">
        <v>1801.107</v>
      </c>
      <c r="I75" s="148" t="s">
        <v>225</v>
      </c>
      <c r="J75" s="147">
        <v>1503.9390000000001</v>
      </c>
      <c r="K75" s="147"/>
      <c r="L75" s="148" t="s">
        <v>214</v>
      </c>
      <c r="M75" s="147">
        <v>1240.9970000000001</v>
      </c>
      <c r="N75" s="148" t="s">
        <v>217</v>
      </c>
      <c r="O75" s="147">
        <v>908.30200000000002</v>
      </c>
      <c r="P75" s="148" t="s">
        <v>215</v>
      </c>
      <c r="Q75" s="147">
        <v>783.07299999999998</v>
      </c>
      <c r="R75" s="148" t="s">
        <v>218</v>
      </c>
      <c r="S75" s="147">
        <v>226.208</v>
      </c>
      <c r="T75" s="148" t="s">
        <v>222</v>
      </c>
      <c r="U75" s="147">
        <v>95.98</v>
      </c>
      <c r="V75" s="148" t="s">
        <v>253</v>
      </c>
      <c r="W75" s="147">
        <v>61.786000000000001</v>
      </c>
      <c r="X75" s="147">
        <v>229.01300000000001</v>
      </c>
    </row>
    <row r="76" spans="1:24" ht="15.6" customHeight="1">
      <c r="A76" s="310" t="s">
        <v>116</v>
      </c>
      <c r="B76" s="147">
        <v>7935.2160000000003</v>
      </c>
      <c r="C76" s="148" t="s">
        <v>216</v>
      </c>
      <c r="D76" s="147">
        <v>2058.299</v>
      </c>
      <c r="E76" s="148" t="s">
        <v>214</v>
      </c>
      <c r="F76" s="147">
        <v>2025.482</v>
      </c>
      <c r="G76" s="148" t="s">
        <v>215</v>
      </c>
      <c r="H76" s="147">
        <v>842.79899999999998</v>
      </c>
      <c r="I76" s="148" t="s">
        <v>257</v>
      </c>
      <c r="J76" s="147">
        <v>628.17499999999995</v>
      </c>
      <c r="K76" s="147"/>
      <c r="L76" s="148" t="s">
        <v>218</v>
      </c>
      <c r="M76" s="147">
        <v>565.22</v>
      </c>
      <c r="N76" s="148" t="s">
        <v>224</v>
      </c>
      <c r="O76" s="147">
        <v>514.87800000000004</v>
      </c>
      <c r="P76" s="148" t="s">
        <v>219</v>
      </c>
      <c r="Q76" s="147">
        <v>286.33</v>
      </c>
      <c r="R76" s="148" t="s">
        <v>226</v>
      </c>
      <c r="S76" s="147">
        <v>256.38799999999998</v>
      </c>
      <c r="T76" s="148" t="s">
        <v>217</v>
      </c>
      <c r="U76" s="147">
        <v>210.553</v>
      </c>
      <c r="V76" s="148" t="s">
        <v>225</v>
      </c>
      <c r="W76" s="147">
        <v>187.82499999999999</v>
      </c>
      <c r="X76" s="147">
        <v>359.267</v>
      </c>
    </row>
    <row r="77" spans="1:24" ht="15.6" customHeight="1">
      <c r="A77" s="310" t="s">
        <v>172</v>
      </c>
      <c r="B77" s="147">
        <v>289.74799999999999</v>
      </c>
      <c r="C77" s="148" t="s">
        <v>215</v>
      </c>
      <c r="D77" s="147">
        <v>100.83499999999999</v>
      </c>
      <c r="E77" s="148" t="s">
        <v>214</v>
      </c>
      <c r="F77" s="147">
        <v>64.534999999999997</v>
      </c>
      <c r="G77" s="148" t="s">
        <v>224</v>
      </c>
      <c r="H77" s="147">
        <v>50.524999999999999</v>
      </c>
      <c r="I77" s="148" t="s">
        <v>219</v>
      </c>
      <c r="J77" s="147">
        <v>36.805999999999997</v>
      </c>
      <c r="K77" s="147"/>
      <c r="L77" s="148" t="s">
        <v>218</v>
      </c>
      <c r="M77" s="147">
        <v>20.23</v>
      </c>
      <c r="N77" s="148" t="s">
        <v>225</v>
      </c>
      <c r="O77" s="147">
        <v>7.1260000000000003</v>
      </c>
      <c r="P77" s="148" t="s">
        <v>217</v>
      </c>
      <c r="Q77" s="147">
        <v>4.665</v>
      </c>
      <c r="R77" s="148" t="s">
        <v>216</v>
      </c>
      <c r="S77" s="147">
        <v>3.157</v>
      </c>
      <c r="T77" s="148" t="s">
        <v>463</v>
      </c>
      <c r="U77" s="147">
        <v>1.2210000000000001</v>
      </c>
      <c r="V77" s="148" t="s">
        <v>250</v>
      </c>
      <c r="W77" s="147">
        <v>0.64800000000000002</v>
      </c>
      <c r="X77" s="147">
        <v>0</v>
      </c>
    </row>
    <row r="78" spans="1:24" ht="15.6" customHeight="1">
      <c r="A78" s="310" t="s">
        <v>122</v>
      </c>
      <c r="B78" s="147">
        <v>52.134</v>
      </c>
      <c r="C78" s="148" t="s">
        <v>258</v>
      </c>
      <c r="D78" s="147">
        <v>43.213000000000001</v>
      </c>
      <c r="E78" s="148" t="s">
        <v>224</v>
      </c>
      <c r="F78" s="147">
        <v>7.7009999999999996</v>
      </c>
      <c r="G78" s="148" t="s">
        <v>216</v>
      </c>
      <c r="H78" s="147">
        <v>0.78300000000000003</v>
      </c>
      <c r="I78" s="148" t="s">
        <v>214</v>
      </c>
      <c r="J78" s="147">
        <v>0.437</v>
      </c>
      <c r="K78" s="147"/>
      <c r="L78" s="148"/>
      <c r="M78" s="147">
        <v>0</v>
      </c>
      <c r="N78" s="148"/>
      <c r="O78" s="147">
        <v>0</v>
      </c>
      <c r="P78" s="148"/>
      <c r="Q78" s="147">
        <v>0</v>
      </c>
      <c r="R78" s="148"/>
      <c r="S78" s="147">
        <v>0</v>
      </c>
      <c r="T78" s="148"/>
      <c r="U78" s="147">
        <v>0</v>
      </c>
      <c r="V78" s="148"/>
      <c r="W78" s="147">
        <v>0</v>
      </c>
      <c r="X78" s="147">
        <v>0</v>
      </c>
    </row>
    <row r="79" spans="1:24" ht="15.6" customHeight="1">
      <c r="A79" s="310" t="s">
        <v>97</v>
      </c>
      <c r="B79" s="147">
        <v>5.2949999999999999</v>
      </c>
      <c r="C79" s="148" t="s">
        <v>224</v>
      </c>
      <c r="D79" s="147">
        <v>5.2949999999999999</v>
      </c>
      <c r="E79" s="148"/>
      <c r="F79" s="147">
        <v>0</v>
      </c>
      <c r="G79" s="148"/>
      <c r="H79" s="147">
        <v>0</v>
      </c>
      <c r="I79" s="148"/>
      <c r="J79" s="147">
        <v>0</v>
      </c>
      <c r="K79" s="147"/>
      <c r="L79" s="148"/>
      <c r="M79" s="147">
        <v>0</v>
      </c>
      <c r="N79" s="148"/>
      <c r="O79" s="147">
        <v>0</v>
      </c>
      <c r="P79" s="148"/>
      <c r="Q79" s="147">
        <v>0</v>
      </c>
      <c r="R79" s="148"/>
      <c r="S79" s="147">
        <v>0</v>
      </c>
      <c r="T79" s="148"/>
      <c r="U79" s="147">
        <v>0</v>
      </c>
      <c r="V79" s="148"/>
      <c r="W79" s="147">
        <v>0</v>
      </c>
      <c r="X79" s="147">
        <v>0</v>
      </c>
    </row>
    <row r="80" spans="1:24" ht="15.6" customHeight="1">
      <c r="A80" s="310" t="s">
        <v>123</v>
      </c>
      <c r="B80" s="147">
        <v>6.2590000000000003</v>
      </c>
      <c r="C80" s="148" t="s">
        <v>219</v>
      </c>
      <c r="D80" s="147">
        <v>4.8049999999999997</v>
      </c>
      <c r="E80" s="148" t="s">
        <v>216</v>
      </c>
      <c r="F80" s="147">
        <v>1.454</v>
      </c>
      <c r="G80" s="148"/>
      <c r="H80" s="147">
        <v>0</v>
      </c>
      <c r="I80" s="148"/>
      <c r="J80" s="147">
        <v>0</v>
      </c>
      <c r="K80" s="147"/>
      <c r="L80" s="148"/>
      <c r="M80" s="147">
        <v>0</v>
      </c>
      <c r="N80" s="148"/>
      <c r="O80" s="147">
        <v>0</v>
      </c>
      <c r="P80" s="148"/>
      <c r="Q80" s="147">
        <v>0</v>
      </c>
      <c r="R80" s="148"/>
      <c r="S80" s="147">
        <v>0</v>
      </c>
      <c r="T80" s="148"/>
      <c r="U80" s="147">
        <v>0</v>
      </c>
      <c r="V80" s="148"/>
      <c r="W80" s="147">
        <v>0</v>
      </c>
      <c r="X80" s="147">
        <v>0</v>
      </c>
    </row>
    <row r="81" spans="1:24" ht="15.6" customHeight="1">
      <c r="A81" s="310" t="s">
        <v>124</v>
      </c>
      <c r="B81" s="147">
        <v>74974.505000000005</v>
      </c>
      <c r="C81" s="148" t="s">
        <v>224</v>
      </c>
      <c r="D81" s="147">
        <v>18112.061000000002</v>
      </c>
      <c r="E81" s="148" t="s">
        <v>214</v>
      </c>
      <c r="F81" s="147">
        <v>15363.629000000001</v>
      </c>
      <c r="G81" s="148" t="s">
        <v>219</v>
      </c>
      <c r="H81" s="147">
        <v>12847.137000000001</v>
      </c>
      <c r="I81" s="148" t="s">
        <v>215</v>
      </c>
      <c r="J81" s="147">
        <v>6282.8649999999998</v>
      </c>
      <c r="K81" s="147"/>
      <c r="L81" s="148" t="s">
        <v>216</v>
      </c>
      <c r="M81" s="147">
        <v>5851.223</v>
      </c>
      <c r="N81" s="148" t="s">
        <v>217</v>
      </c>
      <c r="O81" s="147">
        <v>4284.1019999999999</v>
      </c>
      <c r="P81" s="148" t="s">
        <v>225</v>
      </c>
      <c r="Q81" s="147">
        <v>3493.2</v>
      </c>
      <c r="R81" s="148" t="s">
        <v>218</v>
      </c>
      <c r="S81" s="147">
        <v>3225.73</v>
      </c>
      <c r="T81" s="148" t="s">
        <v>226</v>
      </c>
      <c r="U81" s="147">
        <v>982.37199999999996</v>
      </c>
      <c r="V81" s="148" t="s">
        <v>250</v>
      </c>
      <c r="W81" s="147">
        <v>694.02099999999996</v>
      </c>
      <c r="X81" s="147">
        <v>3838.165</v>
      </c>
    </row>
    <row r="82" spans="1:24" ht="15.6" customHeight="1">
      <c r="A82" s="310" t="s">
        <v>124</v>
      </c>
      <c r="B82" s="147">
        <v>74974.505000000005</v>
      </c>
      <c r="C82" s="148" t="s">
        <v>224</v>
      </c>
      <c r="D82" s="147">
        <v>18112.061000000002</v>
      </c>
      <c r="E82" s="148" t="s">
        <v>214</v>
      </c>
      <c r="F82" s="147">
        <v>15363.629000000001</v>
      </c>
      <c r="G82" s="148" t="s">
        <v>219</v>
      </c>
      <c r="H82" s="147">
        <v>12847.137000000001</v>
      </c>
      <c r="I82" s="148" t="s">
        <v>215</v>
      </c>
      <c r="J82" s="147">
        <v>6282.8649999999998</v>
      </c>
      <c r="K82" s="147"/>
      <c r="L82" s="148" t="s">
        <v>216</v>
      </c>
      <c r="M82" s="147">
        <v>5851.223</v>
      </c>
      <c r="N82" s="148" t="s">
        <v>217</v>
      </c>
      <c r="O82" s="147">
        <v>4284.1019999999999</v>
      </c>
      <c r="P82" s="148" t="s">
        <v>225</v>
      </c>
      <c r="Q82" s="147">
        <v>3493.2</v>
      </c>
      <c r="R82" s="148" t="s">
        <v>218</v>
      </c>
      <c r="S82" s="147">
        <v>3225.73</v>
      </c>
      <c r="T82" s="148" t="s">
        <v>226</v>
      </c>
      <c r="U82" s="147">
        <v>982.37199999999996</v>
      </c>
      <c r="V82" s="148" t="s">
        <v>250</v>
      </c>
      <c r="W82" s="147">
        <v>694.02099999999996</v>
      </c>
      <c r="X82" s="147">
        <v>3838.165</v>
      </c>
    </row>
    <row r="83" spans="1:24" ht="15.6" customHeight="1">
      <c r="A83" s="338" t="s">
        <v>165</v>
      </c>
      <c r="B83" s="195">
        <v>0</v>
      </c>
      <c r="C83" s="339"/>
      <c r="D83" s="195">
        <v>0</v>
      </c>
      <c r="E83" s="339"/>
      <c r="F83" s="195">
        <v>0</v>
      </c>
      <c r="G83" s="339"/>
      <c r="H83" s="195">
        <v>0</v>
      </c>
      <c r="I83" s="339"/>
      <c r="J83" s="195">
        <v>0</v>
      </c>
      <c r="K83" s="195"/>
      <c r="L83" s="339"/>
      <c r="M83" s="195">
        <v>0</v>
      </c>
      <c r="N83" s="339"/>
      <c r="O83" s="195">
        <v>0</v>
      </c>
      <c r="P83" s="339"/>
      <c r="Q83" s="195">
        <v>0</v>
      </c>
      <c r="R83" s="339"/>
      <c r="S83" s="195">
        <v>0</v>
      </c>
      <c r="T83" s="339"/>
      <c r="U83" s="195">
        <v>0</v>
      </c>
      <c r="V83" s="339"/>
      <c r="W83" s="195">
        <v>0</v>
      </c>
      <c r="X83" s="195">
        <v>0</v>
      </c>
    </row>
    <row r="84" spans="1:24" ht="15.6" customHeight="1">
      <c r="A84" s="193" t="s">
        <v>459</v>
      </c>
      <c r="B84" s="337"/>
      <c r="C84" s="193"/>
      <c r="D84" s="337"/>
      <c r="E84" s="193"/>
      <c r="F84" s="337"/>
      <c r="G84" s="193"/>
      <c r="H84" s="337"/>
      <c r="I84" s="193"/>
      <c r="J84" s="337"/>
      <c r="K84" s="337"/>
      <c r="L84" s="193" t="s">
        <v>477</v>
      </c>
      <c r="M84" s="337"/>
      <c r="N84" s="193"/>
      <c r="O84" s="337"/>
      <c r="P84" s="193"/>
      <c r="Q84" s="337"/>
      <c r="R84" s="193"/>
      <c r="S84" s="337"/>
      <c r="T84" s="193"/>
      <c r="U84" s="337"/>
      <c r="V84" s="193"/>
      <c r="W84" s="337"/>
      <c r="X84" s="337"/>
    </row>
    <row r="85" spans="1:24" ht="15.6" customHeight="1">
      <c r="A85" s="193" t="s">
        <v>467</v>
      </c>
      <c r="B85" s="337"/>
      <c r="C85" s="193"/>
      <c r="D85" s="337"/>
      <c r="E85" s="193"/>
      <c r="F85" s="337"/>
      <c r="G85" s="193"/>
      <c r="H85" s="337"/>
      <c r="I85" s="193"/>
      <c r="J85" s="337"/>
      <c r="K85" s="337"/>
      <c r="L85" s="193" t="s">
        <v>467</v>
      </c>
      <c r="M85" s="337"/>
      <c r="N85" s="193"/>
      <c r="O85" s="337"/>
      <c r="P85" s="193"/>
      <c r="Q85" s="337"/>
      <c r="R85" s="193"/>
      <c r="S85" s="337"/>
      <c r="T85" s="193"/>
      <c r="U85" s="337"/>
      <c r="V85" s="193"/>
      <c r="W85" s="337"/>
      <c r="X85" s="337"/>
    </row>
    <row r="86" spans="1:24" ht="15.6" customHeight="1">
      <c r="A86" s="193" t="s">
        <v>468</v>
      </c>
      <c r="B86" s="337"/>
      <c r="C86" s="193"/>
      <c r="D86" s="337"/>
      <c r="E86" s="193"/>
      <c r="F86" s="337"/>
      <c r="G86" s="193"/>
      <c r="H86" s="337"/>
      <c r="I86" s="193"/>
      <c r="J86" s="337"/>
      <c r="K86" s="337"/>
      <c r="L86" s="193" t="s">
        <v>468</v>
      </c>
      <c r="M86" s="337"/>
      <c r="N86" s="193"/>
      <c r="O86" s="337"/>
      <c r="P86" s="193"/>
      <c r="Q86" s="337"/>
      <c r="R86" s="193"/>
      <c r="S86" s="337"/>
      <c r="T86" s="193"/>
      <c r="U86" s="337"/>
      <c r="V86" s="193"/>
      <c r="W86" s="337"/>
      <c r="X86" s="337"/>
    </row>
    <row r="87" spans="1:24" ht="15.6" customHeight="1">
      <c r="A87" s="193"/>
      <c r="B87" s="337"/>
      <c r="C87" s="193"/>
      <c r="D87" s="337"/>
      <c r="E87" s="193"/>
      <c r="F87" s="337"/>
      <c r="G87" s="193"/>
      <c r="H87" s="337"/>
      <c r="I87" s="193"/>
      <c r="J87" s="337"/>
      <c r="K87" s="337"/>
      <c r="L87" s="193"/>
      <c r="M87" s="337"/>
      <c r="N87" s="193"/>
      <c r="O87" s="337"/>
      <c r="P87" s="193"/>
      <c r="Q87" s="337"/>
      <c r="R87" s="193"/>
      <c r="S87" s="337"/>
      <c r="T87" s="193"/>
      <c r="U87" s="337"/>
      <c r="V87" s="193"/>
      <c r="W87" s="337"/>
      <c r="X87" s="337"/>
    </row>
    <row r="88" spans="1:24" ht="15.6" customHeight="1">
      <c r="A88" s="340"/>
      <c r="B88" s="341"/>
      <c r="C88" s="342"/>
      <c r="D88" s="341"/>
      <c r="E88" s="342"/>
      <c r="F88" s="341"/>
      <c r="G88" s="342"/>
      <c r="H88" s="341"/>
      <c r="I88" s="342"/>
      <c r="J88" s="341" t="s">
        <v>23</v>
      </c>
      <c r="K88" s="341"/>
      <c r="L88" s="342"/>
      <c r="M88" s="341"/>
      <c r="N88" s="342"/>
      <c r="O88" s="341"/>
      <c r="P88" s="342"/>
      <c r="Q88" s="341"/>
      <c r="R88" s="342"/>
      <c r="S88" s="341"/>
      <c r="T88" s="342"/>
      <c r="U88" s="341"/>
      <c r="V88" s="342"/>
      <c r="W88" s="341"/>
      <c r="X88" s="341" t="s">
        <v>23</v>
      </c>
    </row>
    <row r="89" spans="1:24" ht="15.6" customHeight="1">
      <c r="A89" s="380" t="s">
        <v>203</v>
      </c>
      <c r="B89" s="150" t="s">
        <v>373</v>
      </c>
      <c r="C89" s="383" t="s">
        <v>204</v>
      </c>
      <c r="D89" s="384"/>
      <c r="E89" s="383" t="s">
        <v>205</v>
      </c>
      <c r="F89" s="384"/>
      <c r="G89" s="383" t="s">
        <v>206</v>
      </c>
      <c r="H89" s="384"/>
      <c r="I89" s="383" t="s">
        <v>207</v>
      </c>
      <c r="J89" s="384"/>
      <c r="K89" s="336"/>
      <c r="L89" s="383" t="s">
        <v>208</v>
      </c>
      <c r="M89" s="384"/>
      <c r="N89" s="383" t="s">
        <v>209</v>
      </c>
      <c r="O89" s="384"/>
      <c r="P89" s="383" t="s">
        <v>210</v>
      </c>
      <c r="Q89" s="384"/>
      <c r="R89" s="383" t="s">
        <v>211</v>
      </c>
      <c r="S89" s="384"/>
      <c r="T89" s="383" t="s">
        <v>212</v>
      </c>
      <c r="U89" s="384"/>
      <c r="V89" s="383" t="s">
        <v>213</v>
      </c>
      <c r="W89" s="384"/>
      <c r="X89" s="150" t="s">
        <v>66</v>
      </c>
    </row>
    <row r="90" spans="1:24" ht="15.6" customHeight="1">
      <c r="A90" s="382"/>
      <c r="B90" s="150" t="s">
        <v>439</v>
      </c>
      <c r="C90" s="150" t="s">
        <v>438</v>
      </c>
      <c r="D90" s="150" t="s">
        <v>435</v>
      </c>
      <c r="E90" s="150" t="s">
        <v>438</v>
      </c>
      <c r="F90" s="150" t="s">
        <v>435</v>
      </c>
      <c r="G90" s="150" t="s">
        <v>438</v>
      </c>
      <c r="H90" s="150" t="s">
        <v>435</v>
      </c>
      <c r="I90" s="150" t="s">
        <v>438</v>
      </c>
      <c r="J90" s="150" t="s">
        <v>435</v>
      </c>
      <c r="K90" s="306"/>
      <c r="L90" s="150" t="s">
        <v>438</v>
      </c>
      <c r="M90" s="150" t="s">
        <v>435</v>
      </c>
      <c r="N90" s="150" t="s">
        <v>438</v>
      </c>
      <c r="O90" s="150" t="s">
        <v>435</v>
      </c>
      <c r="P90" s="150" t="s">
        <v>438</v>
      </c>
      <c r="Q90" s="150" t="s">
        <v>435</v>
      </c>
      <c r="R90" s="150" t="s">
        <v>438</v>
      </c>
      <c r="S90" s="150" t="s">
        <v>435</v>
      </c>
      <c r="T90" s="150" t="s">
        <v>438</v>
      </c>
      <c r="U90" s="150" t="s">
        <v>435</v>
      </c>
      <c r="V90" s="150" t="s">
        <v>438</v>
      </c>
      <c r="W90" s="150" t="s">
        <v>435</v>
      </c>
      <c r="X90" s="150" t="s">
        <v>435</v>
      </c>
    </row>
    <row r="91" spans="1:24" ht="15.6" customHeight="1">
      <c r="A91" s="189" t="s">
        <v>53</v>
      </c>
      <c r="B91" s="146">
        <v>9504.7950000000001</v>
      </c>
      <c r="C91" s="189" t="s">
        <v>216</v>
      </c>
      <c r="D91" s="146">
        <v>3145.9169999999999</v>
      </c>
      <c r="E91" s="189" t="s">
        <v>214</v>
      </c>
      <c r="F91" s="146">
        <v>1860.2339999999999</v>
      </c>
      <c r="G91" s="189" t="s">
        <v>228</v>
      </c>
      <c r="H91" s="146">
        <v>850.81799999999998</v>
      </c>
      <c r="I91" s="189" t="s">
        <v>215</v>
      </c>
      <c r="J91" s="146">
        <v>775.78200000000004</v>
      </c>
      <c r="K91" s="147"/>
      <c r="L91" s="189" t="s">
        <v>218</v>
      </c>
      <c r="M91" s="146">
        <v>546.04100000000005</v>
      </c>
      <c r="N91" s="189" t="s">
        <v>217</v>
      </c>
      <c r="O91" s="146">
        <v>411.50900000000001</v>
      </c>
      <c r="P91" s="189" t="s">
        <v>229</v>
      </c>
      <c r="Q91" s="146">
        <v>383.04500000000002</v>
      </c>
      <c r="R91" s="189" t="s">
        <v>242</v>
      </c>
      <c r="S91" s="146">
        <v>217.18100000000001</v>
      </c>
      <c r="T91" s="189" t="s">
        <v>243</v>
      </c>
      <c r="U91" s="146">
        <v>182.80600000000001</v>
      </c>
      <c r="V91" s="189" t="s">
        <v>259</v>
      </c>
      <c r="W91" s="146">
        <v>176.41800000000001</v>
      </c>
      <c r="X91" s="146">
        <v>955.04399999999998</v>
      </c>
    </row>
    <row r="92" spans="1:24" ht="15.6" customHeight="1">
      <c r="A92" s="310" t="s">
        <v>93</v>
      </c>
      <c r="B92" s="147">
        <v>1414.7370000000001</v>
      </c>
      <c r="C92" s="148" t="s">
        <v>216</v>
      </c>
      <c r="D92" s="147">
        <v>558.11800000000005</v>
      </c>
      <c r="E92" s="148" t="s">
        <v>229</v>
      </c>
      <c r="F92" s="147">
        <v>222.26</v>
      </c>
      <c r="G92" s="148" t="s">
        <v>214</v>
      </c>
      <c r="H92" s="147">
        <v>179.965</v>
      </c>
      <c r="I92" s="148" t="s">
        <v>228</v>
      </c>
      <c r="J92" s="147">
        <v>104.03100000000001</v>
      </c>
      <c r="K92" s="147"/>
      <c r="L92" s="148" t="s">
        <v>215</v>
      </c>
      <c r="M92" s="147">
        <v>83.444999999999993</v>
      </c>
      <c r="N92" s="148" t="s">
        <v>231</v>
      </c>
      <c r="O92" s="147">
        <v>80.265000000000001</v>
      </c>
      <c r="P92" s="148" t="s">
        <v>230</v>
      </c>
      <c r="Q92" s="147">
        <v>69.858999999999995</v>
      </c>
      <c r="R92" s="148" t="s">
        <v>218</v>
      </c>
      <c r="S92" s="147">
        <v>47.835999999999999</v>
      </c>
      <c r="T92" s="148" t="s">
        <v>217</v>
      </c>
      <c r="U92" s="147">
        <v>17.169</v>
      </c>
      <c r="V92" s="148" t="s">
        <v>219</v>
      </c>
      <c r="W92" s="147">
        <v>14.86</v>
      </c>
      <c r="X92" s="147">
        <v>36.929000000000002</v>
      </c>
    </row>
    <row r="93" spans="1:24" ht="15.6" customHeight="1">
      <c r="A93" s="310" t="s">
        <v>125</v>
      </c>
      <c r="B93" s="147">
        <v>162.494</v>
      </c>
      <c r="C93" s="148" t="s">
        <v>216</v>
      </c>
      <c r="D93" s="147">
        <v>71.156000000000006</v>
      </c>
      <c r="E93" s="148" t="s">
        <v>214</v>
      </c>
      <c r="F93" s="147">
        <v>36.183</v>
      </c>
      <c r="G93" s="148" t="s">
        <v>228</v>
      </c>
      <c r="H93" s="147">
        <v>22.771999999999998</v>
      </c>
      <c r="I93" s="148" t="s">
        <v>226</v>
      </c>
      <c r="J93" s="147">
        <v>11.305</v>
      </c>
      <c r="K93" s="147"/>
      <c r="L93" s="148" t="s">
        <v>215</v>
      </c>
      <c r="M93" s="147">
        <v>9.2309999999999999</v>
      </c>
      <c r="N93" s="148" t="s">
        <v>218</v>
      </c>
      <c r="O93" s="147">
        <v>5.0629999999999997</v>
      </c>
      <c r="P93" s="148" t="s">
        <v>243</v>
      </c>
      <c r="Q93" s="147">
        <v>4.1399999999999997</v>
      </c>
      <c r="R93" s="148" t="s">
        <v>230</v>
      </c>
      <c r="S93" s="147">
        <v>2.3780000000000001</v>
      </c>
      <c r="T93" s="148" t="s">
        <v>219</v>
      </c>
      <c r="U93" s="147">
        <v>0.26600000000000001</v>
      </c>
      <c r="V93" s="148"/>
      <c r="W93" s="147">
        <v>0</v>
      </c>
      <c r="X93" s="147">
        <v>0</v>
      </c>
    </row>
    <row r="94" spans="1:24" ht="15.6" customHeight="1">
      <c r="A94" s="310" t="s">
        <v>126</v>
      </c>
      <c r="B94" s="147">
        <v>128.16800000000001</v>
      </c>
      <c r="C94" s="148" t="s">
        <v>214</v>
      </c>
      <c r="D94" s="147">
        <v>55.26</v>
      </c>
      <c r="E94" s="148" t="s">
        <v>216</v>
      </c>
      <c r="F94" s="147">
        <v>38.551000000000002</v>
      </c>
      <c r="G94" s="148" t="s">
        <v>218</v>
      </c>
      <c r="H94" s="147">
        <v>25.693000000000001</v>
      </c>
      <c r="I94" s="148" t="s">
        <v>229</v>
      </c>
      <c r="J94" s="147">
        <v>5.2690000000000001</v>
      </c>
      <c r="K94" s="147"/>
      <c r="L94" s="148" t="s">
        <v>238</v>
      </c>
      <c r="M94" s="147">
        <v>3.1749999999999998</v>
      </c>
      <c r="N94" s="148" t="s">
        <v>215</v>
      </c>
      <c r="O94" s="147">
        <v>0.22</v>
      </c>
      <c r="P94" s="148"/>
      <c r="Q94" s="147">
        <v>0</v>
      </c>
      <c r="R94" s="148"/>
      <c r="S94" s="147">
        <v>0</v>
      </c>
      <c r="T94" s="148"/>
      <c r="U94" s="147">
        <v>0</v>
      </c>
      <c r="V94" s="148"/>
      <c r="W94" s="147">
        <v>0</v>
      </c>
      <c r="X94" s="147">
        <v>0</v>
      </c>
    </row>
    <row r="95" spans="1:24" ht="15.6" customHeight="1">
      <c r="A95" s="310" t="s">
        <v>381</v>
      </c>
      <c r="B95" s="147">
        <v>0</v>
      </c>
      <c r="C95" s="148"/>
      <c r="D95" s="147">
        <v>0</v>
      </c>
      <c r="E95" s="148"/>
      <c r="F95" s="147">
        <v>0</v>
      </c>
      <c r="G95" s="148"/>
      <c r="H95" s="147">
        <v>0</v>
      </c>
      <c r="I95" s="148"/>
      <c r="J95" s="147">
        <v>0</v>
      </c>
      <c r="K95" s="147"/>
      <c r="L95" s="148"/>
      <c r="M95" s="147">
        <v>0</v>
      </c>
      <c r="N95" s="148"/>
      <c r="O95" s="147">
        <v>0</v>
      </c>
      <c r="P95" s="148"/>
      <c r="Q95" s="147">
        <v>0</v>
      </c>
      <c r="R95" s="148"/>
      <c r="S95" s="147">
        <v>0</v>
      </c>
      <c r="T95" s="148"/>
      <c r="U95" s="147">
        <v>0</v>
      </c>
      <c r="V95" s="148"/>
      <c r="W95" s="147">
        <v>0</v>
      </c>
      <c r="X95" s="147">
        <v>0</v>
      </c>
    </row>
    <row r="96" spans="1:24" ht="15.6" customHeight="1">
      <c r="A96" s="310" t="s">
        <v>98</v>
      </c>
      <c r="B96" s="147">
        <v>184.298</v>
      </c>
      <c r="C96" s="148" t="s">
        <v>216</v>
      </c>
      <c r="D96" s="147">
        <v>86.622</v>
      </c>
      <c r="E96" s="148" t="s">
        <v>228</v>
      </c>
      <c r="F96" s="147">
        <v>49.244999999999997</v>
      </c>
      <c r="G96" s="148" t="s">
        <v>214</v>
      </c>
      <c r="H96" s="147">
        <v>18.295000000000002</v>
      </c>
      <c r="I96" s="148" t="s">
        <v>215</v>
      </c>
      <c r="J96" s="147">
        <v>8.0440000000000005</v>
      </c>
      <c r="K96" s="147"/>
      <c r="L96" s="148" t="s">
        <v>259</v>
      </c>
      <c r="M96" s="147">
        <v>6.2320000000000002</v>
      </c>
      <c r="N96" s="148" t="s">
        <v>219</v>
      </c>
      <c r="O96" s="147">
        <v>4.55</v>
      </c>
      <c r="P96" s="148" t="s">
        <v>218</v>
      </c>
      <c r="Q96" s="147">
        <v>3.63</v>
      </c>
      <c r="R96" s="148" t="s">
        <v>229</v>
      </c>
      <c r="S96" s="147">
        <v>3.5529999999999999</v>
      </c>
      <c r="T96" s="148" t="s">
        <v>233</v>
      </c>
      <c r="U96" s="147">
        <v>1.6259999999999999</v>
      </c>
      <c r="V96" s="148" t="s">
        <v>230</v>
      </c>
      <c r="W96" s="147">
        <v>1.016</v>
      </c>
      <c r="X96" s="147">
        <v>1.4850000000000001</v>
      </c>
    </row>
    <row r="97" spans="1:24" ht="15.6" customHeight="1">
      <c r="A97" s="310" t="s">
        <v>109</v>
      </c>
      <c r="B97" s="147">
        <v>534.07899999999995</v>
      </c>
      <c r="C97" s="148" t="s">
        <v>215</v>
      </c>
      <c r="D97" s="147">
        <v>244.78899999999999</v>
      </c>
      <c r="E97" s="148" t="s">
        <v>218</v>
      </c>
      <c r="F97" s="147">
        <v>125.48099999999999</v>
      </c>
      <c r="G97" s="148" t="s">
        <v>216</v>
      </c>
      <c r="H97" s="147">
        <v>60.27</v>
      </c>
      <c r="I97" s="148" t="s">
        <v>214</v>
      </c>
      <c r="J97" s="147">
        <v>31.331</v>
      </c>
      <c r="K97" s="147"/>
      <c r="L97" s="148" t="s">
        <v>228</v>
      </c>
      <c r="M97" s="147">
        <v>24.105</v>
      </c>
      <c r="N97" s="148" t="s">
        <v>217</v>
      </c>
      <c r="O97" s="147">
        <v>14.85</v>
      </c>
      <c r="P97" s="148" t="s">
        <v>232</v>
      </c>
      <c r="Q97" s="147">
        <v>12.785</v>
      </c>
      <c r="R97" s="148" t="s">
        <v>219</v>
      </c>
      <c r="S97" s="147">
        <v>7.9260000000000002</v>
      </c>
      <c r="T97" s="148" t="s">
        <v>221</v>
      </c>
      <c r="U97" s="147">
        <v>4.8559999999999999</v>
      </c>
      <c r="V97" s="148" t="s">
        <v>229</v>
      </c>
      <c r="W97" s="147">
        <v>4.1829999999999998</v>
      </c>
      <c r="X97" s="147">
        <v>3.5030000000000001</v>
      </c>
    </row>
    <row r="98" spans="1:24" ht="15.6" customHeight="1">
      <c r="A98" s="310" t="s">
        <v>91</v>
      </c>
      <c r="B98" s="147">
        <v>200.571</v>
      </c>
      <c r="C98" s="148" t="s">
        <v>215</v>
      </c>
      <c r="D98" s="147">
        <v>102.218</v>
      </c>
      <c r="E98" s="148" t="s">
        <v>216</v>
      </c>
      <c r="F98" s="147">
        <v>34.033000000000001</v>
      </c>
      <c r="G98" s="148" t="s">
        <v>232</v>
      </c>
      <c r="H98" s="147">
        <v>31.757999999999999</v>
      </c>
      <c r="I98" s="148" t="s">
        <v>223</v>
      </c>
      <c r="J98" s="147">
        <v>13.933</v>
      </c>
      <c r="K98" s="147"/>
      <c r="L98" s="148" t="s">
        <v>218</v>
      </c>
      <c r="M98" s="147">
        <v>9.1579999999999995</v>
      </c>
      <c r="N98" s="148" t="s">
        <v>228</v>
      </c>
      <c r="O98" s="147">
        <v>3.9969999999999999</v>
      </c>
      <c r="P98" s="148" t="s">
        <v>214</v>
      </c>
      <c r="Q98" s="147">
        <v>3.43</v>
      </c>
      <c r="R98" s="148" t="s">
        <v>258</v>
      </c>
      <c r="S98" s="147">
        <v>2.044</v>
      </c>
      <c r="T98" s="148"/>
      <c r="U98" s="147">
        <v>0</v>
      </c>
      <c r="V98" s="148"/>
      <c r="W98" s="147">
        <v>0</v>
      </c>
      <c r="X98" s="147">
        <v>0</v>
      </c>
    </row>
    <row r="99" spans="1:24" ht="15.6" customHeight="1">
      <c r="A99" s="310" t="s">
        <v>127</v>
      </c>
      <c r="B99" s="147">
        <v>433.92200000000003</v>
      </c>
      <c r="C99" s="148" t="s">
        <v>216</v>
      </c>
      <c r="D99" s="147">
        <v>271.10000000000002</v>
      </c>
      <c r="E99" s="148" t="s">
        <v>228</v>
      </c>
      <c r="F99" s="147">
        <v>85.073999999999998</v>
      </c>
      <c r="G99" s="148" t="s">
        <v>242</v>
      </c>
      <c r="H99" s="147">
        <v>31.411000000000001</v>
      </c>
      <c r="I99" s="148" t="s">
        <v>243</v>
      </c>
      <c r="J99" s="147">
        <v>19.498000000000001</v>
      </c>
      <c r="K99" s="147"/>
      <c r="L99" s="148" t="s">
        <v>254</v>
      </c>
      <c r="M99" s="147">
        <v>16.181000000000001</v>
      </c>
      <c r="N99" s="148" t="s">
        <v>260</v>
      </c>
      <c r="O99" s="147">
        <v>7.3010000000000002</v>
      </c>
      <c r="P99" s="148" t="s">
        <v>234</v>
      </c>
      <c r="Q99" s="147">
        <v>1.863</v>
      </c>
      <c r="R99" s="148" t="s">
        <v>214</v>
      </c>
      <c r="S99" s="147">
        <v>0.57399999999999995</v>
      </c>
      <c r="T99" s="148" t="s">
        <v>219</v>
      </c>
      <c r="U99" s="147">
        <v>0.505</v>
      </c>
      <c r="V99" s="148" t="s">
        <v>215</v>
      </c>
      <c r="W99" s="147">
        <v>0.41499999999999998</v>
      </c>
      <c r="X99" s="147">
        <v>0</v>
      </c>
    </row>
    <row r="100" spans="1:24" ht="15.6" customHeight="1">
      <c r="A100" s="310" t="s">
        <v>113</v>
      </c>
      <c r="B100" s="147">
        <v>1826.5060000000001</v>
      </c>
      <c r="C100" s="148" t="s">
        <v>214</v>
      </c>
      <c r="D100" s="147">
        <v>924.93</v>
      </c>
      <c r="E100" s="148" t="s">
        <v>216</v>
      </c>
      <c r="F100" s="147">
        <v>283.39100000000002</v>
      </c>
      <c r="G100" s="148" t="s">
        <v>259</v>
      </c>
      <c r="H100" s="147">
        <v>170.18600000000001</v>
      </c>
      <c r="I100" s="148" t="s">
        <v>218</v>
      </c>
      <c r="J100" s="147">
        <v>119.31399999999999</v>
      </c>
      <c r="K100" s="147"/>
      <c r="L100" s="148" t="s">
        <v>215</v>
      </c>
      <c r="M100" s="147">
        <v>108.235</v>
      </c>
      <c r="N100" s="148" t="s">
        <v>219</v>
      </c>
      <c r="O100" s="147">
        <v>61.124000000000002</v>
      </c>
      <c r="P100" s="148" t="s">
        <v>234</v>
      </c>
      <c r="Q100" s="147">
        <v>35.409999999999997</v>
      </c>
      <c r="R100" s="148" t="s">
        <v>228</v>
      </c>
      <c r="S100" s="147">
        <v>34.558</v>
      </c>
      <c r="T100" s="148" t="s">
        <v>229</v>
      </c>
      <c r="U100" s="147">
        <v>27.888999999999999</v>
      </c>
      <c r="V100" s="148" t="s">
        <v>217</v>
      </c>
      <c r="W100" s="147">
        <v>20.687999999999999</v>
      </c>
      <c r="X100" s="147">
        <v>40.780999999999999</v>
      </c>
    </row>
    <row r="101" spans="1:24" ht="15.6" customHeight="1">
      <c r="A101" s="310" t="s">
        <v>116</v>
      </c>
      <c r="B101" s="147">
        <v>0</v>
      </c>
      <c r="C101" s="148"/>
      <c r="D101" s="147">
        <v>0</v>
      </c>
      <c r="E101" s="148"/>
      <c r="F101" s="147">
        <v>0</v>
      </c>
      <c r="G101" s="148"/>
      <c r="H101" s="147">
        <v>0</v>
      </c>
      <c r="I101" s="148"/>
      <c r="J101" s="147">
        <v>0</v>
      </c>
      <c r="K101" s="147"/>
      <c r="L101" s="148"/>
      <c r="M101" s="147">
        <v>0</v>
      </c>
      <c r="N101" s="148"/>
      <c r="O101" s="147">
        <v>0</v>
      </c>
      <c r="P101" s="148"/>
      <c r="Q101" s="147">
        <v>0</v>
      </c>
      <c r="R101" s="148"/>
      <c r="S101" s="147">
        <v>0</v>
      </c>
      <c r="T101" s="148"/>
      <c r="U101" s="147">
        <v>0</v>
      </c>
      <c r="V101" s="148"/>
      <c r="W101" s="147">
        <v>0</v>
      </c>
      <c r="X101" s="147">
        <v>0</v>
      </c>
    </row>
    <row r="102" spans="1:24" ht="15.6" customHeight="1">
      <c r="A102" s="310" t="s">
        <v>173</v>
      </c>
      <c r="B102" s="147">
        <v>565.76</v>
      </c>
      <c r="C102" s="148" t="s">
        <v>216</v>
      </c>
      <c r="D102" s="147">
        <v>312.66300000000001</v>
      </c>
      <c r="E102" s="148" t="s">
        <v>242</v>
      </c>
      <c r="F102" s="147">
        <v>79.162999999999997</v>
      </c>
      <c r="G102" s="148" t="s">
        <v>243</v>
      </c>
      <c r="H102" s="147">
        <v>44.951999999999998</v>
      </c>
      <c r="I102" s="148" t="s">
        <v>219</v>
      </c>
      <c r="J102" s="147">
        <v>30.36</v>
      </c>
      <c r="K102" s="147"/>
      <c r="L102" s="148" t="s">
        <v>233</v>
      </c>
      <c r="M102" s="147">
        <v>29.863</v>
      </c>
      <c r="N102" s="148" t="s">
        <v>215</v>
      </c>
      <c r="O102" s="147">
        <v>15.173</v>
      </c>
      <c r="P102" s="148" t="s">
        <v>214</v>
      </c>
      <c r="Q102" s="147">
        <v>14.175000000000001</v>
      </c>
      <c r="R102" s="148" t="s">
        <v>228</v>
      </c>
      <c r="S102" s="147">
        <v>11.281000000000001</v>
      </c>
      <c r="T102" s="148" t="s">
        <v>217</v>
      </c>
      <c r="U102" s="147">
        <v>7.9690000000000003</v>
      </c>
      <c r="V102" s="148" t="s">
        <v>442</v>
      </c>
      <c r="W102" s="147">
        <v>7.75</v>
      </c>
      <c r="X102" s="147">
        <v>12.411</v>
      </c>
    </row>
    <row r="103" spans="1:24" ht="15.6" customHeight="1">
      <c r="A103" s="310" t="s">
        <v>128</v>
      </c>
      <c r="B103" s="147">
        <v>4054.26</v>
      </c>
      <c r="C103" s="148" t="s">
        <v>216</v>
      </c>
      <c r="D103" s="147">
        <v>1430.0129999999999</v>
      </c>
      <c r="E103" s="148" t="s">
        <v>214</v>
      </c>
      <c r="F103" s="147">
        <v>596.09100000000001</v>
      </c>
      <c r="G103" s="148" t="s">
        <v>228</v>
      </c>
      <c r="H103" s="147">
        <v>515.755</v>
      </c>
      <c r="I103" s="148" t="s">
        <v>217</v>
      </c>
      <c r="J103" s="147">
        <v>350.30900000000003</v>
      </c>
      <c r="K103" s="147"/>
      <c r="L103" s="148" t="s">
        <v>218</v>
      </c>
      <c r="M103" s="147">
        <v>207.88800000000001</v>
      </c>
      <c r="N103" s="148" t="s">
        <v>215</v>
      </c>
      <c r="O103" s="147">
        <v>204.012</v>
      </c>
      <c r="P103" s="148" t="s">
        <v>223</v>
      </c>
      <c r="Q103" s="147">
        <v>146.31800000000001</v>
      </c>
      <c r="R103" s="148" t="s">
        <v>229</v>
      </c>
      <c r="S103" s="147">
        <v>114.471</v>
      </c>
      <c r="T103" s="148" t="s">
        <v>243</v>
      </c>
      <c r="U103" s="147">
        <v>114.21599999999999</v>
      </c>
      <c r="V103" s="148" t="s">
        <v>242</v>
      </c>
      <c r="W103" s="147">
        <v>98.718000000000004</v>
      </c>
      <c r="X103" s="147">
        <v>276.46899999999999</v>
      </c>
    </row>
    <row r="104" spans="1:24" ht="15.6" customHeight="1">
      <c r="A104" s="189" t="s">
        <v>58</v>
      </c>
      <c r="B104" s="146">
        <v>35567.11</v>
      </c>
      <c r="C104" s="189" t="s">
        <v>216</v>
      </c>
      <c r="D104" s="146">
        <v>9346.9130000000005</v>
      </c>
      <c r="E104" s="189" t="s">
        <v>215</v>
      </c>
      <c r="F104" s="146">
        <v>5804.4759999999997</v>
      </c>
      <c r="G104" s="189" t="s">
        <v>214</v>
      </c>
      <c r="H104" s="146">
        <v>5798.4660000000003</v>
      </c>
      <c r="I104" s="189" t="s">
        <v>218</v>
      </c>
      <c r="J104" s="146">
        <v>2995.8110000000001</v>
      </c>
      <c r="K104" s="147"/>
      <c r="L104" s="189" t="s">
        <v>232</v>
      </c>
      <c r="M104" s="146">
        <v>2554.7020000000002</v>
      </c>
      <c r="N104" s="189" t="s">
        <v>227</v>
      </c>
      <c r="O104" s="146">
        <v>2198.627</v>
      </c>
      <c r="P104" s="189" t="s">
        <v>217</v>
      </c>
      <c r="Q104" s="146">
        <v>1352.0350000000001</v>
      </c>
      <c r="R104" s="189" t="s">
        <v>233</v>
      </c>
      <c r="S104" s="146">
        <v>775.65200000000004</v>
      </c>
      <c r="T104" s="189" t="s">
        <v>243</v>
      </c>
      <c r="U104" s="146">
        <v>765.10900000000004</v>
      </c>
      <c r="V104" s="189" t="s">
        <v>219</v>
      </c>
      <c r="W104" s="146">
        <v>724.28</v>
      </c>
      <c r="X104" s="146">
        <v>3251.0390000000002</v>
      </c>
    </row>
    <row r="105" spans="1:24" ht="15.6" customHeight="1">
      <c r="A105" s="310" t="s">
        <v>73</v>
      </c>
      <c r="B105" s="147">
        <v>26.527000000000001</v>
      </c>
      <c r="C105" s="148" t="s">
        <v>216</v>
      </c>
      <c r="D105" s="147">
        <v>15.189</v>
      </c>
      <c r="E105" s="148" t="s">
        <v>248</v>
      </c>
      <c r="F105" s="147">
        <v>9.9930000000000003</v>
      </c>
      <c r="G105" s="148" t="s">
        <v>218</v>
      </c>
      <c r="H105" s="147">
        <v>1.345</v>
      </c>
      <c r="I105" s="148"/>
      <c r="J105" s="147">
        <v>0</v>
      </c>
      <c r="K105" s="147"/>
      <c r="L105" s="148"/>
      <c r="M105" s="147">
        <v>0</v>
      </c>
      <c r="N105" s="148"/>
      <c r="O105" s="147">
        <v>0</v>
      </c>
      <c r="P105" s="148"/>
      <c r="Q105" s="147">
        <v>0</v>
      </c>
      <c r="R105" s="148"/>
      <c r="S105" s="147">
        <v>0</v>
      </c>
      <c r="T105" s="148"/>
      <c r="U105" s="147">
        <v>0</v>
      </c>
      <c r="V105" s="148"/>
      <c r="W105" s="147">
        <v>0</v>
      </c>
      <c r="X105" s="147">
        <v>0</v>
      </c>
    </row>
    <row r="106" spans="1:24" ht="15.6" customHeight="1">
      <c r="A106" s="310" t="s">
        <v>102</v>
      </c>
      <c r="B106" s="147">
        <v>5805.2479999999996</v>
      </c>
      <c r="C106" s="148" t="s">
        <v>215</v>
      </c>
      <c r="D106" s="147">
        <v>1751.654</v>
      </c>
      <c r="E106" s="148" t="s">
        <v>214</v>
      </c>
      <c r="F106" s="147">
        <v>862.19600000000003</v>
      </c>
      <c r="G106" s="148" t="s">
        <v>217</v>
      </c>
      <c r="H106" s="147">
        <v>741.32899999999995</v>
      </c>
      <c r="I106" s="148" t="s">
        <v>227</v>
      </c>
      <c r="J106" s="147">
        <v>606.04600000000005</v>
      </c>
      <c r="K106" s="147"/>
      <c r="L106" s="148" t="s">
        <v>216</v>
      </c>
      <c r="M106" s="147">
        <v>468.78800000000001</v>
      </c>
      <c r="N106" s="148" t="s">
        <v>218</v>
      </c>
      <c r="O106" s="147">
        <v>416.262</v>
      </c>
      <c r="P106" s="148" t="s">
        <v>232</v>
      </c>
      <c r="Q106" s="147">
        <v>233.12</v>
      </c>
      <c r="R106" s="148" t="s">
        <v>219</v>
      </c>
      <c r="S106" s="147">
        <v>194.916</v>
      </c>
      <c r="T106" s="148" t="s">
        <v>223</v>
      </c>
      <c r="U106" s="147">
        <v>151.11500000000001</v>
      </c>
      <c r="V106" s="148" t="s">
        <v>262</v>
      </c>
      <c r="W106" s="147">
        <v>111.20399999999999</v>
      </c>
      <c r="X106" s="147">
        <v>268.61799999999999</v>
      </c>
    </row>
    <row r="107" spans="1:24" ht="15.6" customHeight="1">
      <c r="A107" s="310" t="s">
        <v>129</v>
      </c>
      <c r="B107" s="147">
        <v>2456.8580000000002</v>
      </c>
      <c r="C107" s="148" t="s">
        <v>214</v>
      </c>
      <c r="D107" s="147">
        <v>537.25900000000001</v>
      </c>
      <c r="E107" s="148" t="s">
        <v>215</v>
      </c>
      <c r="F107" s="147">
        <v>517.81799999999998</v>
      </c>
      <c r="G107" s="148" t="s">
        <v>216</v>
      </c>
      <c r="H107" s="147">
        <v>424.44900000000001</v>
      </c>
      <c r="I107" s="148" t="s">
        <v>217</v>
      </c>
      <c r="J107" s="147">
        <v>290.65300000000002</v>
      </c>
      <c r="K107" s="147"/>
      <c r="L107" s="148" t="s">
        <v>218</v>
      </c>
      <c r="M107" s="147">
        <v>189.137</v>
      </c>
      <c r="N107" s="148" t="s">
        <v>232</v>
      </c>
      <c r="O107" s="147">
        <v>153.21799999999999</v>
      </c>
      <c r="P107" s="148" t="s">
        <v>219</v>
      </c>
      <c r="Q107" s="147">
        <v>125.322</v>
      </c>
      <c r="R107" s="148" t="s">
        <v>227</v>
      </c>
      <c r="S107" s="147">
        <v>78.325000000000003</v>
      </c>
      <c r="T107" s="148" t="s">
        <v>262</v>
      </c>
      <c r="U107" s="147">
        <v>48.649000000000001</v>
      </c>
      <c r="V107" s="148" t="s">
        <v>225</v>
      </c>
      <c r="W107" s="147">
        <v>23.34</v>
      </c>
      <c r="X107" s="147">
        <v>68.688000000000002</v>
      </c>
    </row>
    <row r="108" spans="1:24" ht="15.6" customHeight="1">
      <c r="A108" s="310" t="s">
        <v>130</v>
      </c>
      <c r="B108" s="147">
        <v>597.66399999999999</v>
      </c>
      <c r="C108" s="148" t="s">
        <v>214</v>
      </c>
      <c r="D108" s="147">
        <v>204.328</v>
      </c>
      <c r="E108" s="148" t="s">
        <v>216</v>
      </c>
      <c r="F108" s="147">
        <v>128.50899999999999</v>
      </c>
      <c r="G108" s="148" t="s">
        <v>220</v>
      </c>
      <c r="H108" s="147">
        <v>112.203</v>
      </c>
      <c r="I108" s="148" t="s">
        <v>218</v>
      </c>
      <c r="J108" s="147">
        <v>23.646999999999998</v>
      </c>
      <c r="K108" s="147"/>
      <c r="L108" s="148" t="s">
        <v>219</v>
      </c>
      <c r="M108" s="147">
        <v>22.07</v>
      </c>
      <c r="N108" s="148" t="s">
        <v>241</v>
      </c>
      <c r="O108" s="147">
        <v>21.8</v>
      </c>
      <c r="P108" s="148" t="s">
        <v>215</v>
      </c>
      <c r="Q108" s="147">
        <v>20.547000000000001</v>
      </c>
      <c r="R108" s="148" t="s">
        <v>262</v>
      </c>
      <c r="S108" s="147">
        <v>14.574</v>
      </c>
      <c r="T108" s="148" t="s">
        <v>217</v>
      </c>
      <c r="U108" s="147">
        <v>12.058</v>
      </c>
      <c r="V108" s="148" t="s">
        <v>249</v>
      </c>
      <c r="W108" s="147">
        <v>10.518000000000001</v>
      </c>
      <c r="X108" s="147">
        <v>27.41</v>
      </c>
    </row>
    <row r="109" spans="1:24" ht="15.6" customHeight="1">
      <c r="A109" s="310" t="s">
        <v>75</v>
      </c>
      <c r="B109" s="147">
        <v>2901.924</v>
      </c>
      <c r="C109" s="148" t="s">
        <v>227</v>
      </c>
      <c r="D109" s="147">
        <v>860.64700000000005</v>
      </c>
      <c r="E109" s="148" t="s">
        <v>214</v>
      </c>
      <c r="F109" s="147">
        <v>827.21100000000001</v>
      </c>
      <c r="G109" s="148" t="s">
        <v>215</v>
      </c>
      <c r="H109" s="147">
        <v>758.06600000000003</v>
      </c>
      <c r="I109" s="148" t="s">
        <v>218</v>
      </c>
      <c r="J109" s="147">
        <v>215.982</v>
      </c>
      <c r="K109" s="147"/>
      <c r="L109" s="148" t="s">
        <v>219</v>
      </c>
      <c r="M109" s="147">
        <v>138.67599999999999</v>
      </c>
      <c r="N109" s="148" t="s">
        <v>216</v>
      </c>
      <c r="O109" s="147">
        <v>64.349999999999994</v>
      </c>
      <c r="P109" s="148" t="s">
        <v>224</v>
      </c>
      <c r="Q109" s="147">
        <v>9.9879999999999995</v>
      </c>
      <c r="R109" s="148" t="s">
        <v>225</v>
      </c>
      <c r="S109" s="147">
        <v>9.3130000000000006</v>
      </c>
      <c r="T109" s="148" t="s">
        <v>220</v>
      </c>
      <c r="U109" s="147">
        <v>6.0679999999999996</v>
      </c>
      <c r="V109" s="148" t="s">
        <v>240</v>
      </c>
      <c r="W109" s="147">
        <v>4.9550000000000001</v>
      </c>
      <c r="X109" s="147">
        <v>6.6680000000000001</v>
      </c>
    </row>
    <row r="110" spans="1:24" ht="15.6" customHeight="1">
      <c r="A110" s="310" t="s">
        <v>122</v>
      </c>
      <c r="B110" s="147">
        <v>3398.5790000000002</v>
      </c>
      <c r="C110" s="148" t="s">
        <v>216</v>
      </c>
      <c r="D110" s="147">
        <v>1331.761</v>
      </c>
      <c r="E110" s="148" t="s">
        <v>243</v>
      </c>
      <c r="F110" s="147">
        <v>685.83799999999997</v>
      </c>
      <c r="G110" s="148" t="s">
        <v>226</v>
      </c>
      <c r="H110" s="147">
        <v>553.024</v>
      </c>
      <c r="I110" s="148" t="s">
        <v>228</v>
      </c>
      <c r="J110" s="147">
        <v>361.43</v>
      </c>
      <c r="K110" s="147"/>
      <c r="L110" s="148" t="s">
        <v>214</v>
      </c>
      <c r="M110" s="147">
        <v>266.68099999999998</v>
      </c>
      <c r="N110" s="148" t="s">
        <v>217</v>
      </c>
      <c r="O110" s="147">
        <v>64.7</v>
      </c>
      <c r="P110" s="148" t="s">
        <v>218</v>
      </c>
      <c r="Q110" s="147">
        <v>54.332999999999998</v>
      </c>
      <c r="R110" s="148" t="s">
        <v>234</v>
      </c>
      <c r="S110" s="147">
        <v>49.661999999999999</v>
      </c>
      <c r="T110" s="148" t="s">
        <v>215</v>
      </c>
      <c r="U110" s="147">
        <v>28.530999999999999</v>
      </c>
      <c r="V110" s="148" t="s">
        <v>227</v>
      </c>
      <c r="W110" s="147">
        <v>2.6190000000000002</v>
      </c>
      <c r="X110" s="147">
        <v>0</v>
      </c>
    </row>
    <row r="111" spans="1:24" ht="15.6" customHeight="1">
      <c r="A111" s="310" t="s">
        <v>131</v>
      </c>
      <c r="B111" s="147">
        <v>154.82400000000001</v>
      </c>
      <c r="C111" s="148" t="s">
        <v>216</v>
      </c>
      <c r="D111" s="147">
        <v>41.890999999999998</v>
      </c>
      <c r="E111" s="148" t="s">
        <v>243</v>
      </c>
      <c r="F111" s="147">
        <v>39.210999999999999</v>
      </c>
      <c r="G111" s="148" t="s">
        <v>228</v>
      </c>
      <c r="H111" s="147">
        <v>26.17</v>
      </c>
      <c r="I111" s="148" t="s">
        <v>260</v>
      </c>
      <c r="J111" s="147">
        <v>25.84</v>
      </c>
      <c r="K111" s="147"/>
      <c r="L111" s="148" t="s">
        <v>218</v>
      </c>
      <c r="M111" s="147">
        <v>14.071</v>
      </c>
      <c r="N111" s="148" t="s">
        <v>214</v>
      </c>
      <c r="O111" s="147">
        <v>4.3550000000000004</v>
      </c>
      <c r="P111" s="148" t="s">
        <v>219</v>
      </c>
      <c r="Q111" s="147">
        <v>2.5910000000000002</v>
      </c>
      <c r="R111" s="148" t="s">
        <v>215</v>
      </c>
      <c r="S111" s="147">
        <v>0.69499999999999995</v>
      </c>
      <c r="T111" s="148"/>
      <c r="U111" s="147">
        <v>0</v>
      </c>
      <c r="V111" s="148"/>
      <c r="W111" s="147">
        <v>0</v>
      </c>
      <c r="X111" s="147">
        <v>0</v>
      </c>
    </row>
    <row r="112" spans="1:24" ht="15.6" customHeight="1">
      <c r="A112" s="310" t="s">
        <v>132</v>
      </c>
      <c r="B112" s="147">
        <v>1269.0360000000001</v>
      </c>
      <c r="C112" s="148" t="s">
        <v>215</v>
      </c>
      <c r="D112" s="147">
        <v>286.24</v>
      </c>
      <c r="E112" s="148" t="s">
        <v>216</v>
      </c>
      <c r="F112" s="147">
        <v>269.09800000000001</v>
      </c>
      <c r="G112" s="148" t="s">
        <v>214</v>
      </c>
      <c r="H112" s="147">
        <v>184.792</v>
      </c>
      <c r="I112" s="148" t="s">
        <v>218</v>
      </c>
      <c r="J112" s="147">
        <v>158.99799999999999</v>
      </c>
      <c r="K112" s="147"/>
      <c r="L112" s="148" t="s">
        <v>217</v>
      </c>
      <c r="M112" s="147">
        <v>75.149000000000001</v>
      </c>
      <c r="N112" s="148" t="s">
        <v>232</v>
      </c>
      <c r="O112" s="147">
        <v>61.67</v>
      </c>
      <c r="P112" s="148" t="s">
        <v>219</v>
      </c>
      <c r="Q112" s="147">
        <v>48.896999999999998</v>
      </c>
      <c r="R112" s="148" t="s">
        <v>260</v>
      </c>
      <c r="S112" s="147">
        <v>48.234999999999999</v>
      </c>
      <c r="T112" s="148" t="s">
        <v>227</v>
      </c>
      <c r="U112" s="147">
        <v>42.612000000000002</v>
      </c>
      <c r="V112" s="148" t="s">
        <v>223</v>
      </c>
      <c r="W112" s="147">
        <v>21.228000000000002</v>
      </c>
      <c r="X112" s="147">
        <v>72.117000000000004</v>
      </c>
    </row>
    <row r="113" spans="1:24" ht="15.6" customHeight="1">
      <c r="A113" s="310" t="s">
        <v>133</v>
      </c>
      <c r="B113" s="147">
        <v>1060.511</v>
      </c>
      <c r="C113" s="148" t="s">
        <v>216</v>
      </c>
      <c r="D113" s="147">
        <v>405.31900000000002</v>
      </c>
      <c r="E113" s="148" t="s">
        <v>214</v>
      </c>
      <c r="F113" s="147">
        <v>392.80599999999998</v>
      </c>
      <c r="G113" s="148" t="s">
        <v>223</v>
      </c>
      <c r="H113" s="147">
        <v>142.58000000000001</v>
      </c>
      <c r="I113" s="148" t="s">
        <v>215</v>
      </c>
      <c r="J113" s="147">
        <v>49.46</v>
      </c>
      <c r="K113" s="147"/>
      <c r="L113" s="148" t="s">
        <v>219</v>
      </c>
      <c r="M113" s="147">
        <v>22.693999999999999</v>
      </c>
      <c r="N113" s="148" t="s">
        <v>218</v>
      </c>
      <c r="O113" s="147">
        <v>15.885</v>
      </c>
      <c r="P113" s="148" t="s">
        <v>262</v>
      </c>
      <c r="Q113" s="147">
        <v>10.711</v>
      </c>
      <c r="R113" s="148" t="s">
        <v>224</v>
      </c>
      <c r="S113" s="147">
        <v>5.2539999999999996</v>
      </c>
      <c r="T113" s="148" t="s">
        <v>226</v>
      </c>
      <c r="U113" s="147">
        <v>5.2359999999999998</v>
      </c>
      <c r="V113" s="148" t="s">
        <v>232</v>
      </c>
      <c r="W113" s="147">
        <v>4.633</v>
      </c>
      <c r="X113" s="147">
        <v>5.9329999999999998</v>
      </c>
    </row>
    <row r="114" spans="1:24" ht="15.6" customHeight="1">
      <c r="A114" s="310" t="s">
        <v>134</v>
      </c>
      <c r="B114" s="147">
        <v>73.058999999999997</v>
      </c>
      <c r="C114" s="148" t="s">
        <v>214</v>
      </c>
      <c r="D114" s="147">
        <v>30.13</v>
      </c>
      <c r="E114" s="148" t="s">
        <v>219</v>
      </c>
      <c r="F114" s="147">
        <v>11.733000000000001</v>
      </c>
      <c r="G114" s="148" t="s">
        <v>234</v>
      </c>
      <c r="H114" s="147">
        <v>10.148</v>
      </c>
      <c r="I114" s="148" t="s">
        <v>215</v>
      </c>
      <c r="J114" s="147">
        <v>7.0389999999999997</v>
      </c>
      <c r="K114" s="147"/>
      <c r="L114" s="148" t="s">
        <v>220</v>
      </c>
      <c r="M114" s="147">
        <v>4.9909999999999997</v>
      </c>
      <c r="N114" s="148" t="s">
        <v>218</v>
      </c>
      <c r="O114" s="147">
        <v>3.9380000000000002</v>
      </c>
      <c r="P114" s="148" t="s">
        <v>216</v>
      </c>
      <c r="Q114" s="147">
        <v>3.7679999999999998</v>
      </c>
      <c r="R114" s="148" t="s">
        <v>217</v>
      </c>
      <c r="S114" s="147">
        <v>0.63500000000000001</v>
      </c>
      <c r="T114" s="148" t="s">
        <v>227</v>
      </c>
      <c r="U114" s="147">
        <v>0.40699999999999997</v>
      </c>
      <c r="V114" s="148" t="s">
        <v>240</v>
      </c>
      <c r="W114" s="147">
        <v>0.27</v>
      </c>
      <c r="X114" s="147">
        <v>0</v>
      </c>
    </row>
    <row r="115" spans="1:24" ht="15.6" customHeight="1">
      <c r="A115" s="310" t="s">
        <v>186</v>
      </c>
      <c r="B115" s="147">
        <v>1935.027</v>
      </c>
      <c r="C115" s="148" t="s">
        <v>218</v>
      </c>
      <c r="D115" s="147">
        <v>891.79499999999996</v>
      </c>
      <c r="E115" s="148" t="s">
        <v>216</v>
      </c>
      <c r="F115" s="147">
        <v>468.548</v>
      </c>
      <c r="G115" s="148" t="s">
        <v>214</v>
      </c>
      <c r="H115" s="147">
        <v>281.35199999999998</v>
      </c>
      <c r="I115" s="148" t="s">
        <v>220</v>
      </c>
      <c r="J115" s="147">
        <v>211.69300000000001</v>
      </c>
      <c r="K115" s="147"/>
      <c r="L115" s="148" t="s">
        <v>217</v>
      </c>
      <c r="M115" s="147">
        <v>44.539000000000001</v>
      </c>
      <c r="N115" s="148" t="s">
        <v>232</v>
      </c>
      <c r="O115" s="147">
        <v>32.279000000000003</v>
      </c>
      <c r="P115" s="148" t="s">
        <v>241</v>
      </c>
      <c r="Q115" s="147">
        <v>4.5209999999999999</v>
      </c>
      <c r="R115" s="148" t="s">
        <v>240</v>
      </c>
      <c r="S115" s="147">
        <v>0.3</v>
      </c>
      <c r="T115" s="148"/>
      <c r="U115" s="147">
        <v>0</v>
      </c>
      <c r="V115" s="148"/>
      <c r="W115" s="147">
        <v>0</v>
      </c>
      <c r="X115" s="147">
        <v>0</v>
      </c>
    </row>
    <row r="116" spans="1:24" ht="15.6" customHeight="1">
      <c r="A116" s="310" t="s">
        <v>135</v>
      </c>
      <c r="B116" s="147">
        <v>656.51</v>
      </c>
      <c r="C116" s="148" t="s">
        <v>216</v>
      </c>
      <c r="D116" s="147">
        <v>527.28</v>
      </c>
      <c r="E116" s="148" t="s">
        <v>215</v>
      </c>
      <c r="F116" s="147">
        <v>116.05200000000001</v>
      </c>
      <c r="G116" s="148" t="s">
        <v>219</v>
      </c>
      <c r="H116" s="147">
        <v>13.178000000000001</v>
      </c>
      <c r="I116" s="148"/>
      <c r="J116" s="147">
        <v>0</v>
      </c>
      <c r="K116" s="147"/>
      <c r="L116" s="148"/>
      <c r="M116" s="147">
        <v>0</v>
      </c>
      <c r="N116" s="148"/>
      <c r="O116" s="147">
        <v>0</v>
      </c>
      <c r="P116" s="148"/>
      <c r="Q116" s="147">
        <v>0</v>
      </c>
      <c r="R116" s="148"/>
      <c r="S116" s="147">
        <v>0</v>
      </c>
      <c r="T116" s="148"/>
      <c r="U116" s="147">
        <v>0</v>
      </c>
      <c r="V116" s="148"/>
      <c r="W116" s="147">
        <v>0</v>
      </c>
      <c r="X116" s="147">
        <v>0</v>
      </c>
    </row>
    <row r="117" spans="1:24" ht="15.6" customHeight="1">
      <c r="A117" s="310" t="s">
        <v>136</v>
      </c>
      <c r="B117" s="147">
        <v>15231.343000000001</v>
      </c>
      <c r="C117" s="148" t="s">
        <v>216</v>
      </c>
      <c r="D117" s="147">
        <v>5197.9629999999997</v>
      </c>
      <c r="E117" s="148" t="s">
        <v>215</v>
      </c>
      <c r="F117" s="147">
        <v>2268.3739999999998</v>
      </c>
      <c r="G117" s="148" t="s">
        <v>214</v>
      </c>
      <c r="H117" s="147">
        <v>2207.3560000000002</v>
      </c>
      <c r="I117" s="148" t="s">
        <v>232</v>
      </c>
      <c r="J117" s="147">
        <v>2068.2179999999998</v>
      </c>
      <c r="K117" s="147"/>
      <c r="L117" s="148" t="s">
        <v>218</v>
      </c>
      <c r="M117" s="147">
        <v>1010.418</v>
      </c>
      <c r="N117" s="148" t="s">
        <v>233</v>
      </c>
      <c r="O117" s="147">
        <v>775.65200000000004</v>
      </c>
      <c r="P117" s="148" t="s">
        <v>227</v>
      </c>
      <c r="Q117" s="147">
        <v>606.46799999999996</v>
      </c>
      <c r="R117" s="148" t="s">
        <v>231</v>
      </c>
      <c r="S117" s="147">
        <v>316.65300000000002</v>
      </c>
      <c r="T117" s="148" t="s">
        <v>219</v>
      </c>
      <c r="U117" s="147">
        <v>144.203</v>
      </c>
      <c r="V117" s="148" t="s">
        <v>263</v>
      </c>
      <c r="W117" s="147">
        <v>127.727</v>
      </c>
      <c r="X117" s="147">
        <v>508.31099999999998</v>
      </c>
    </row>
    <row r="118" spans="1:24" ht="15.6" customHeight="1">
      <c r="A118" s="189" t="s">
        <v>60</v>
      </c>
      <c r="B118" s="146">
        <v>7820.7740000000003</v>
      </c>
      <c r="C118" s="189" t="s">
        <v>216</v>
      </c>
      <c r="D118" s="146">
        <v>1785.69</v>
      </c>
      <c r="E118" s="189" t="s">
        <v>214</v>
      </c>
      <c r="F118" s="146">
        <v>1572.221</v>
      </c>
      <c r="G118" s="189" t="s">
        <v>219</v>
      </c>
      <c r="H118" s="146">
        <v>1346.8219999999999</v>
      </c>
      <c r="I118" s="189" t="s">
        <v>215</v>
      </c>
      <c r="J118" s="146">
        <v>1022.0839999999999</v>
      </c>
      <c r="K118" s="147"/>
      <c r="L118" s="189" t="s">
        <v>218</v>
      </c>
      <c r="M118" s="146">
        <v>889.61400000000003</v>
      </c>
      <c r="N118" s="189" t="s">
        <v>224</v>
      </c>
      <c r="O118" s="146">
        <v>509.10700000000003</v>
      </c>
      <c r="P118" s="189" t="s">
        <v>217</v>
      </c>
      <c r="Q118" s="146">
        <v>149.16999999999999</v>
      </c>
      <c r="R118" s="189" t="s">
        <v>227</v>
      </c>
      <c r="S118" s="146">
        <v>119.998</v>
      </c>
      <c r="T118" s="189" t="s">
        <v>235</v>
      </c>
      <c r="U118" s="146">
        <v>81.224000000000004</v>
      </c>
      <c r="V118" s="189" t="s">
        <v>226</v>
      </c>
      <c r="W118" s="146">
        <v>58.426000000000002</v>
      </c>
      <c r="X118" s="146">
        <v>286.41800000000001</v>
      </c>
    </row>
    <row r="119" spans="1:24" ht="15.6" customHeight="1">
      <c r="A119" s="310" t="s">
        <v>93</v>
      </c>
      <c r="B119" s="147">
        <v>721.71</v>
      </c>
      <c r="C119" s="148" t="s">
        <v>216</v>
      </c>
      <c r="D119" s="147">
        <v>228.001</v>
      </c>
      <c r="E119" s="148" t="s">
        <v>215</v>
      </c>
      <c r="F119" s="147">
        <v>198.77500000000001</v>
      </c>
      <c r="G119" s="148" t="s">
        <v>214</v>
      </c>
      <c r="H119" s="147">
        <v>191.054</v>
      </c>
      <c r="I119" s="148" t="s">
        <v>227</v>
      </c>
      <c r="J119" s="147">
        <v>61.414000000000001</v>
      </c>
      <c r="K119" s="147"/>
      <c r="L119" s="148" t="s">
        <v>219</v>
      </c>
      <c r="M119" s="147">
        <v>32.006</v>
      </c>
      <c r="N119" s="148" t="s">
        <v>226</v>
      </c>
      <c r="O119" s="147">
        <v>5.1829999999999998</v>
      </c>
      <c r="P119" s="148" t="s">
        <v>218</v>
      </c>
      <c r="Q119" s="147">
        <v>2.5630000000000002</v>
      </c>
      <c r="R119" s="148" t="s">
        <v>220</v>
      </c>
      <c r="S119" s="147">
        <v>1.5289999999999999</v>
      </c>
      <c r="T119" s="148" t="s">
        <v>232</v>
      </c>
      <c r="U119" s="147">
        <v>0.70299999999999996</v>
      </c>
      <c r="V119" s="148" t="s">
        <v>258</v>
      </c>
      <c r="W119" s="147">
        <v>0.48199999999999998</v>
      </c>
      <c r="X119" s="147">
        <v>0</v>
      </c>
    </row>
    <row r="120" spans="1:24" ht="15.6" customHeight="1">
      <c r="A120" s="310" t="s">
        <v>75</v>
      </c>
      <c r="B120" s="147">
        <v>0</v>
      </c>
      <c r="C120" s="148"/>
      <c r="D120" s="147">
        <v>0</v>
      </c>
      <c r="E120" s="148"/>
      <c r="F120" s="147">
        <v>0</v>
      </c>
      <c r="G120" s="148"/>
      <c r="H120" s="147">
        <v>0</v>
      </c>
      <c r="I120" s="148"/>
      <c r="J120" s="147">
        <v>0</v>
      </c>
      <c r="K120" s="147"/>
      <c r="L120" s="148"/>
      <c r="M120" s="147">
        <v>0</v>
      </c>
      <c r="N120" s="148"/>
      <c r="O120" s="147">
        <v>0</v>
      </c>
      <c r="P120" s="148"/>
      <c r="Q120" s="147">
        <v>0</v>
      </c>
      <c r="R120" s="148"/>
      <c r="S120" s="147">
        <v>0</v>
      </c>
      <c r="T120" s="148"/>
      <c r="U120" s="147">
        <v>0</v>
      </c>
      <c r="V120" s="148"/>
      <c r="W120" s="147">
        <v>0</v>
      </c>
      <c r="X120" s="147">
        <v>0</v>
      </c>
    </row>
    <row r="121" spans="1:24" ht="15.6" customHeight="1">
      <c r="A121" s="310" t="s">
        <v>107</v>
      </c>
      <c r="B121" s="147">
        <v>0</v>
      </c>
      <c r="C121" s="148"/>
      <c r="D121" s="147">
        <v>0</v>
      </c>
      <c r="E121" s="148"/>
      <c r="F121" s="147">
        <v>0</v>
      </c>
      <c r="G121" s="148"/>
      <c r="H121" s="147">
        <v>0</v>
      </c>
      <c r="I121" s="148"/>
      <c r="J121" s="147">
        <v>0</v>
      </c>
      <c r="K121" s="147"/>
      <c r="L121" s="148"/>
      <c r="M121" s="147">
        <v>0</v>
      </c>
      <c r="N121" s="148"/>
      <c r="O121" s="147">
        <v>0</v>
      </c>
      <c r="P121" s="148"/>
      <c r="Q121" s="147">
        <v>0</v>
      </c>
      <c r="R121" s="148"/>
      <c r="S121" s="147">
        <v>0</v>
      </c>
      <c r="T121" s="148"/>
      <c r="U121" s="147">
        <v>0</v>
      </c>
      <c r="V121" s="148"/>
      <c r="W121" s="147">
        <v>0</v>
      </c>
      <c r="X121" s="147">
        <v>0</v>
      </c>
    </row>
    <row r="122" spans="1:24" ht="15.6" customHeight="1">
      <c r="A122" s="310" t="s">
        <v>123</v>
      </c>
      <c r="B122" s="147">
        <v>0</v>
      </c>
      <c r="C122" s="148"/>
      <c r="D122" s="147">
        <v>0</v>
      </c>
      <c r="E122" s="148"/>
      <c r="F122" s="147">
        <v>0</v>
      </c>
      <c r="G122" s="148"/>
      <c r="H122" s="147">
        <v>0</v>
      </c>
      <c r="I122" s="148"/>
      <c r="J122" s="147">
        <v>0</v>
      </c>
      <c r="K122" s="147"/>
      <c r="L122" s="148"/>
      <c r="M122" s="147">
        <v>0</v>
      </c>
      <c r="N122" s="148"/>
      <c r="O122" s="147">
        <v>0</v>
      </c>
      <c r="P122" s="148"/>
      <c r="Q122" s="147">
        <v>0</v>
      </c>
      <c r="R122" s="148"/>
      <c r="S122" s="147">
        <v>0</v>
      </c>
      <c r="T122" s="148"/>
      <c r="U122" s="147">
        <v>0</v>
      </c>
      <c r="V122" s="148"/>
      <c r="W122" s="147">
        <v>0</v>
      </c>
      <c r="X122" s="147">
        <v>0</v>
      </c>
    </row>
    <row r="123" spans="1:24" ht="15.6" customHeight="1">
      <c r="A123" s="310" t="s">
        <v>113</v>
      </c>
      <c r="B123" s="147">
        <v>3622.0740000000001</v>
      </c>
      <c r="C123" s="148" t="s">
        <v>219</v>
      </c>
      <c r="D123" s="147">
        <v>721.82</v>
      </c>
      <c r="E123" s="148" t="s">
        <v>216</v>
      </c>
      <c r="F123" s="147">
        <v>716.25900000000001</v>
      </c>
      <c r="G123" s="148" t="s">
        <v>214</v>
      </c>
      <c r="H123" s="147">
        <v>704.26300000000003</v>
      </c>
      <c r="I123" s="148" t="s">
        <v>224</v>
      </c>
      <c r="J123" s="147">
        <v>492.93400000000003</v>
      </c>
      <c r="K123" s="147"/>
      <c r="L123" s="148" t="s">
        <v>218</v>
      </c>
      <c r="M123" s="147">
        <v>446.49099999999999</v>
      </c>
      <c r="N123" s="148" t="s">
        <v>215</v>
      </c>
      <c r="O123" s="147">
        <v>206.03299999999999</v>
      </c>
      <c r="P123" s="148" t="s">
        <v>235</v>
      </c>
      <c r="Q123" s="147">
        <v>81.224000000000004</v>
      </c>
      <c r="R123" s="148" t="s">
        <v>217</v>
      </c>
      <c r="S123" s="147">
        <v>70.353999999999999</v>
      </c>
      <c r="T123" s="148" t="s">
        <v>226</v>
      </c>
      <c r="U123" s="147">
        <v>52.985999999999997</v>
      </c>
      <c r="V123" s="148" t="s">
        <v>222</v>
      </c>
      <c r="W123" s="147">
        <v>18.87</v>
      </c>
      <c r="X123" s="147">
        <v>110.84</v>
      </c>
    </row>
    <row r="124" spans="1:24" ht="15.6" customHeight="1">
      <c r="A124" s="310" t="s">
        <v>137</v>
      </c>
      <c r="B124" s="147">
        <v>3476.99</v>
      </c>
      <c r="C124" s="148" t="s">
        <v>216</v>
      </c>
      <c r="D124" s="147">
        <v>841.43</v>
      </c>
      <c r="E124" s="148" t="s">
        <v>214</v>
      </c>
      <c r="F124" s="147">
        <v>676.904</v>
      </c>
      <c r="G124" s="148" t="s">
        <v>215</v>
      </c>
      <c r="H124" s="147">
        <v>617.27599999999995</v>
      </c>
      <c r="I124" s="148" t="s">
        <v>219</v>
      </c>
      <c r="J124" s="147">
        <v>592.99599999999998</v>
      </c>
      <c r="K124" s="147"/>
      <c r="L124" s="148" t="s">
        <v>218</v>
      </c>
      <c r="M124" s="147">
        <v>440.56</v>
      </c>
      <c r="N124" s="148" t="s">
        <v>217</v>
      </c>
      <c r="O124" s="147">
        <v>78.816000000000003</v>
      </c>
      <c r="P124" s="148" t="s">
        <v>227</v>
      </c>
      <c r="Q124" s="147">
        <v>58.584000000000003</v>
      </c>
      <c r="R124" s="148" t="s">
        <v>234</v>
      </c>
      <c r="S124" s="147">
        <v>29.83</v>
      </c>
      <c r="T124" s="148" t="s">
        <v>232</v>
      </c>
      <c r="U124" s="147">
        <v>27.19</v>
      </c>
      <c r="V124" s="148" t="s">
        <v>237</v>
      </c>
      <c r="W124" s="147">
        <v>27.004999999999999</v>
      </c>
      <c r="X124" s="147">
        <v>86.399000000000001</v>
      </c>
    </row>
    <row r="125" spans="1:24" ht="15.6" customHeight="1">
      <c r="A125" s="189" t="s">
        <v>63</v>
      </c>
      <c r="B125" s="146">
        <v>31557.491999999998</v>
      </c>
      <c r="C125" s="189" t="s">
        <v>214</v>
      </c>
      <c r="D125" s="146">
        <v>10410.485000000001</v>
      </c>
      <c r="E125" s="189" t="s">
        <v>216</v>
      </c>
      <c r="F125" s="146">
        <v>9903.5499999999993</v>
      </c>
      <c r="G125" s="189" t="s">
        <v>218</v>
      </c>
      <c r="H125" s="146">
        <v>3753.5309999999999</v>
      </c>
      <c r="I125" s="189" t="s">
        <v>215</v>
      </c>
      <c r="J125" s="146">
        <v>3215.3980000000001</v>
      </c>
      <c r="K125" s="147"/>
      <c r="L125" s="189" t="s">
        <v>219</v>
      </c>
      <c r="M125" s="146">
        <v>1703.758</v>
      </c>
      <c r="N125" s="189" t="s">
        <v>224</v>
      </c>
      <c r="O125" s="146">
        <v>711.94799999999998</v>
      </c>
      <c r="P125" s="189" t="s">
        <v>217</v>
      </c>
      <c r="Q125" s="146">
        <v>528.21</v>
      </c>
      <c r="R125" s="189" t="s">
        <v>227</v>
      </c>
      <c r="S125" s="146">
        <v>474.46600000000001</v>
      </c>
      <c r="T125" s="189" t="s">
        <v>234</v>
      </c>
      <c r="U125" s="146">
        <v>181.52099999999999</v>
      </c>
      <c r="V125" s="189" t="s">
        <v>226</v>
      </c>
      <c r="W125" s="146">
        <v>150.52699999999999</v>
      </c>
      <c r="X125" s="146">
        <v>524.09799999999996</v>
      </c>
    </row>
    <row r="126" spans="1:24" ht="15.6" customHeight="1">
      <c r="A126" s="310" t="s">
        <v>138</v>
      </c>
      <c r="B126" s="147">
        <v>3871.605</v>
      </c>
      <c r="C126" s="148" t="s">
        <v>218</v>
      </c>
      <c r="D126" s="147">
        <v>2355.145</v>
      </c>
      <c r="E126" s="148" t="s">
        <v>214</v>
      </c>
      <c r="F126" s="147">
        <v>840.875</v>
      </c>
      <c r="G126" s="148" t="s">
        <v>216</v>
      </c>
      <c r="H126" s="147">
        <v>276.065</v>
      </c>
      <c r="I126" s="148" t="s">
        <v>219</v>
      </c>
      <c r="J126" s="147">
        <v>154.018</v>
      </c>
      <c r="K126" s="147"/>
      <c r="L126" s="148" t="s">
        <v>215</v>
      </c>
      <c r="M126" s="147">
        <v>123.94</v>
      </c>
      <c r="N126" s="148" t="s">
        <v>224</v>
      </c>
      <c r="O126" s="147">
        <v>50.432000000000002</v>
      </c>
      <c r="P126" s="148" t="s">
        <v>228</v>
      </c>
      <c r="Q126" s="147">
        <v>44.253999999999998</v>
      </c>
      <c r="R126" s="148" t="s">
        <v>236</v>
      </c>
      <c r="S126" s="147">
        <v>26.876000000000001</v>
      </c>
      <c r="T126" s="148"/>
      <c r="U126" s="147">
        <v>0</v>
      </c>
      <c r="V126" s="148"/>
      <c r="W126" s="147">
        <v>0</v>
      </c>
      <c r="X126" s="147">
        <v>0</v>
      </c>
    </row>
    <row r="127" spans="1:24" ht="15.6" customHeight="1">
      <c r="A127" s="310" t="s">
        <v>139</v>
      </c>
      <c r="B127" s="147">
        <v>11828.5</v>
      </c>
      <c r="C127" s="148" t="s">
        <v>214</v>
      </c>
      <c r="D127" s="147">
        <v>4826.424</v>
      </c>
      <c r="E127" s="148" t="s">
        <v>216</v>
      </c>
      <c r="F127" s="147">
        <v>3633.3919999999998</v>
      </c>
      <c r="G127" s="148" t="s">
        <v>215</v>
      </c>
      <c r="H127" s="147">
        <v>1098.4780000000001</v>
      </c>
      <c r="I127" s="148" t="s">
        <v>218</v>
      </c>
      <c r="J127" s="147">
        <v>832.37800000000004</v>
      </c>
      <c r="K127" s="147"/>
      <c r="L127" s="148" t="s">
        <v>219</v>
      </c>
      <c r="M127" s="147">
        <v>495.37799999999999</v>
      </c>
      <c r="N127" s="148" t="s">
        <v>224</v>
      </c>
      <c r="O127" s="147">
        <v>353.988</v>
      </c>
      <c r="P127" s="148" t="s">
        <v>227</v>
      </c>
      <c r="Q127" s="147">
        <v>211.935</v>
      </c>
      <c r="R127" s="148" t="s">
        <v>217</v>
      </c>
      <c r="S127" s="147">
        <v>104.71</v>
      </c>
      <c r="T127" s="148" t="s">
        <v>234</v>
      </c>
      <c r="U127" s="147">
        <v>101.79300000000001</v>
      </c>
      <c r="V127" s="148" t="s">
        <v>223</v>
      </c>
      <c r="W127" s="147">
        <v>42.613</v>
      </c>
      <c r="X127" s="147">
        <v>127.411</v>
      </c>
    </row>
    <row r="128" spans="1:24" ht="15.6" customHeight="1">
      <c r="A128" s="310" t="s">
        <v>140</v>
      </c>
      <c r="B128" s="147">
        <v>851.10900000000004</v>
      </c>
      <c r="C128" s="148" t="s">
        <v>214</v>
      </c>
      <c r="D128" s="147">
        <v>535.38300000000004</v>
      </c>
      <c r="E128" s="148" t="s">
        <v>215</v>
      </c>
      <c r="F128" s="147">
        <v>201.33099999999999</v>
      </c>
      <c r="G128" s="148" t="s">
        <v>216</v>
      </c>
      <c r="H128" s="147">
        <v>60.006</v>
      </c>
      <c r="I128" s="148" t="s">
        <v>218</v>
      </c>
      <c r="J128" s="147">
        <v>41.643000000000001</v>
      </c>
      <c r="K128" s="147"/>
      <c r="L128" s="148" t="s">
        <v>220</v>
      </c>
      <c r="M128" s="147">
        <v>6.0629999999999997</v>
      </c>
      <c r="N128" s="148" t="s">
        <v>219</v>
      </c>
      <c r="O128" s="147">
        <v>4.782</v>
      </c>
      <c r="P128" s="148" t="s">
        <v>248</v>
      </c>
      <c r="Q128" s="147">
        <v>1.901</v>
      </c>
      <c r="R128" s="148"/>
      <c r="S128" s="147">
        <v>0</v>
      </c>
      <c r="T128" s="148"/>
      <c r="U128" s="147">
        <v>0</v>
      </c>
      <c r="V128" s="148"/>
      <c r="W128" s="147">
        <v>0</v>
      </c>
      <c r="X128" s="147">
        <v>0</v>
      </c>
    </row>
    <row r="129" spans="1:24" ht="15.6" customHeight="1">
      <c r="A129" s="310" t="s">
        <v>141</v>
      </c>
      <c r="B129" s="147">
        <v>6.4279999999999999</v>
      </c>
      <c r="C129" s="148" t="s">
        <v>219</v>
      </c>
      <c r="D129" s="147">
        <v>4.1950000000000003</v>
      </c>
      <c r="E129" s="148" t="s">
        <v>216</v>
      </c>
      <c r="F129" s="147">
        <v>0.89800000000000002</v>
      </c>
      <c r="G129" s="148" t="s">
        <v>214</v>
      </c>
      <c r="H129" s="147">
        <v>0.69699999999999995</v>
      </c>
      <c r="I129" s="148" t="s">
        <v>217</v>
      </c>
      <c r="J129" s="147">
        <v>0.435</v>
      </c>
      <c r="K129" s="147"/>
      <c r="L129" s="148" t="s">
        <v>220</v>
      </c>
      <c r="M129" s="147">
        <v>0.20300000000000001</v>
      </c>
      <c r="N129" s="148"/>
      <c r="O129" s="147">
        <v>0</v>
      </c>
      <c r="P129" s="148"/>
      <c r="Q129" s="147">
        <v>0</v>
      </c>
      <c r="R129" s="148"/>
      <c r="S129" s="147">
        <v>0</v>
      </c>
      <c r="T129" s="148"/>
      <c r="U129" s="147">
        <v>0</v>
      </c>
      <c r="V129" s="148"/>
      <c r="W129" s="147">
        <v>0</v>
      </c>
      <c r="X129" s="147">
        <v>0</v>
      </c>
    </row>
    <row r="130" spans="1:24" ht="15.6" customHeight="1">
      <c r="A130" s="310" t="s">
        <v>287</v>
      </c>
      <c r="B130" s="147">
        <v>0</v>
      </c>
      <c r="C130" s="148"/>
      <c r="D130" s="147">
        <v>0</v>
      </c>
      <c r="E130" s="148"/>
      <c r="F130" s="147">
        <v>0</v>
      </c>
      <c r="G130" s="148"/>
      <c r="H130" s="147">
        <v>0</v>
      </c>
      <c r="I130" s="148"/>
      <c r="J130" s="147">
        <v>0</v>
      </c>
      <c r="K130" s="147"/>
      <c r="L130" s="148"/>
      <c r="M130" s="147">
        <v>0</v>
      </c>
      <c r="N130" s="148"/>
      <c r="O130" s="147">
        <v>0</v>
      </c>
      <c r="P130" s="148"/>
      <c r="Q130" s="147">
        <v>0</v>
      </c>
      <c r="R130" s="148"/>
      <c r="S130" s="147">
        <v>0</v>
      </c>
      <c r="T130" s="148"/>
      <c r="U130" s="147">
        <v>0</v>
      </c>
      <c r="V130" s="148"/>
      <c r="W130" s="147">
        <v>0</v>
      </c>
      <c r="X130" s="147">
        <v>0</v>
      </c>
    </row>
    <row r="131" spans="1:24" ht="15.6" customHeight="1">
      <c r="A131" s="310" t="s">
        <v>142</v>
      </c>
      <c r="B131" s="147">
        <v>429.755</v>
      </c>
      <c r="C131" s="148" t="s">
        <v>224</v>
      </c>
      <c r="D131" s="147">
        <v>216.96</v>
      </c>
      <c r="E131" s="148" t="s">
        <v>215</v>
      </c>
      <c r="F131" s="147">
        <v>76.201999999999998</v>
      </c>
      <c r="G131" s="148" t="s">
        <v>216</v>
      </c>
      <c r="H131" s="147">
        <v>54.582999999999998</v>
      </c>
      <c r="I131" s="148" t="s">
        <v>214</v>
      </c>
      <c r="J131" s="147">
        <v>42.396999999999998</v>
      </c>
      <c r="K131" s="147"/>
      <c r="L131" s="148" t="s">
        <v>226</v>
      </c>
      <c r="M131" s="147">
        <v>16.347000000000001</v>
      </c>
      <c r="N131" s="148" t="s">
        <v>219</v>
      </c>
      <c r="O131" s="147">
        <v>14.867000000000001</v>
      </c>
      <c r="P131" s="148" t="s">
        <v>248</v>
      </c>
      <c r="Q131" s="147">
        <v>4.0609999999999999</v>
      </c>
      <c r="R131" s="148" t="s">
        <v>265</v>
      </c>
      <c r="S131" s="147">
        <v>1.857</v>
      </c>
      <c r="T131" s="148" t="s">
        <v>220</v>
      </c>
      <c r="U131" s="147">
        <v>1.46</v>
      </c>
      <c r="V131" s="148" t="s">
        <v>218</v>
      </c>
      <c r="W131" s="147">
        <v>1.0209999999999999</v>
      </c>
      <c r="X131" s="147">
        <v>0</v>
      </c>
    </row>
    <row r="132" spans="1:24" ht="15.6" customHeight="1">
      <c r="A132" s="310" t="s">
        <v>143</v>
      </c>
      <c r="B132" s="147">
        <v>2710.3780000000002</v>
      </c>
      <c r="C132" s="148" t="s">
        <v>216</v>
      </c>
      <c r="D132" s="147">
        <v>2523.3359999999998</v>
      </c>
      <c r="E132" s="148" t="s">
        <v>214</v>
      </c>
      <c r="F132" s="147">
        <v>92.26</v>
      </c>
      <c r="G132" s="148" t="s">
        <v>215</v>
      </c>
      <c r="H132" s="147">
        <v>25.376000000000001</v>
      </c>
      <c r="I132" s="148" t="s">
        <v>220</v>
      </c>
      <c r="J132" s="147">
        <v>22.663</v>
      </c>
      <c r="K132" s="147"/>
      <c r="L132" s="148" t="s">
        <v>232</v>
      </c>
      <c r="M132" s="147">
        <v>12.641</v>
      </c>
      <c r="N132" s="148" t="s">
        <v>248</v>
      </c>
      <c r="O132" s="147">
        <v>11.061</v>
      </c>
      <c r="P132" s="148" t="s">
        <v>219</v>
      </c>
      <c r="Q132" s="147">
        <v>11.044</v>
      </c>
      <c r="R132" s="148" t="s">
        <v>218</v>
      </c>
      <c r="S132" s="147">
        <v>7.2629999999999999</v>
      </c>
      <c r="T132" s="148" t="s">
        <v>240</v>
      </c>
      <c r="U132" s="147">
        <v>2.9820000000000002</v>
      </c>
      <c r="V132" s="148" t="s">
        <v>226</v>
      </c>
      <c r="W132" s="147">
        <v>1.752</v>
      </c>
      <c r="X132" s="147">
        <v>0</v>
      </c>
    </row>
    <row r="133" spans="1:24" ht="15.6" customHeight="1">
      <c r="A133" s="310" t="s">
        <v>144</v>
      </c>
      <c r="B133" s="147">
        <v>11859.717000000001</v>
      </c>
      <c r="C133" s="148" t="s">
        <v>214</v>
      </c>
      <c r="D133" s="147">
        <v>4072.4490000000001</v>
      </c>
      <c r="E133" s="148" t="s">
        <v>216</v>
      </c>
      <c r="F133" s="147">
        <v>3355.27</v>
      </c>
      <c r="G133" s="148" t="s">
        <v>215</v>
      </c>
      <c r="H133" s="147">
        <v>1690.0709999999999</v>
      </c>
      <c r="I133" s="148" t="s">
        <v>219</v>
      </c>
      <c r="J133" s="147">
        <v>1019.474</v>
      </c>
      <c r="K133" s="147"/>
      <c r="L133" s="148" t="s">
        <v>218</v>
      </c>
      <c r="M133" s="147">
        <v>516.08100000000002</v>
      </c>
      <c r="N133" s="148" t="s">
        <v>217</v>
      </c>
      <c r="O133" s="147">
        <v>423.065</v>
      </c>
      <c r="P133" s="148" t="s">
        <v>227</v>
      </c>
      <c r="Q133" s="147">
        <v>262.53100000000001</v>
      </c>
      <c r="R133" s="148" t="s">
        <v>226</v>
      </c>
      <c r="S133" s="147">
        <v>101.874</v>
      </c>
      <c r="T133" s="148" t="s">
        <v>224</v>
      </c>
      <c r="U133" s="147">
        <v>90.567999999999998</v>
      </c>
      <c r="V133" s="148" t="s">
        <v>234</v>
      </c>
      <c r="W133" s="147">
        <v>79.727999999999994</v>
      </c>
      <c r="X133" s="147">
        <v>248.60599999999999</v>
      </c>
    </row>
    <row r="134" spans="1:24" ht="15.6" customHeight="1">
      <c r="A134" s="189" t="s">
        <v>64</v>
      </c>
      <c r="B134" s="146">
        <v>95944.945000000007</v>
      </c>
      <c r="C134" s="189" t="s">
        <v>214</v>
      </c>
      <c r="D134" s="146">
        <v>28277.532999999999</v>
      </c>
      <c r="E134" s="189" t="s">
        <v>216</v>
      </c>
      <c r="F134" s="146">
        <v>21342.859</v>
      </c>
      <c r="G134" s="189" t="s">
        <v>219</v>
      </c>
      <c r="H134" s="146">
        <v>8374.482</v>
      </c>
      <c r="I134" s="189" t="s">
        <v>215</v>
      </c>
      <c r="J134" s="146">
        <v>7905.1329999999998</v>
      </c>
      <c r="K134" s="147"/>
      <c r="L134" s="189" t="s">
        <v>218</v>
      </c>
      <c r="M134" s="146">
        <v>7109.3620000000001</v>
      </c>
      <c r="N134" s="189" t="s">
        <v>217</v>
      </c>
      <c r="O134" s="146">
        <v>4517.8850000000002</v>
      </c>
      <c r="P134" s="189" t="s">
        <v>227</v>
      </c>
      <c r="Q134" s="146">
        <v>3538.8249999999998</v>
      </c>
      <c r="R134" s="189" t="s">
        <v>224</v>
      </c>
      <c r="S134" s="146">
        <v>3321.5459999999998</v>
      </c>
      <c r="T134" s="189" t="s">
        <v>223</v>
      </c>
      <c r="U134" s="146">
        <v>1679.373</v>
      </c>
      <c r="V134" s="189" t="s">
        <v>232</v>
      </c>
      <c r="W134" s="146">
        <v>1476.857</v>
      </c>
      <c r="X134" s="146">
        <v>8401.09</v>
      </c>
    </row>
    <row r="135" spans="1:24" ht="15.6" customHeight="1">
      <c r="A135" s="310" t="s">
        <v>145</v>
      </c>
      <c r="B135" s="147">
        <v>0</v>
      </c>
      <c r="C135" s="148"/>
      <c r="D135" s="147">
        <v>0</v>
      </c>
      <c r="E135" s="148"/>
      <c r="F135" s="147">
        <v>0</v>
      </c>
      <c r="G135" s="148"/>
      <c r="H135" s="147">
        <v>0</v>
      </c>
      <c r="I135" s="148"/>
      <c r="J135" s="147">
        <v>0</v>
      </c>
      <c r="K135" s="147"/>
      <c r="L135" s="148"/>
      <c r="M135" s="147">
        <v>0</v>
      </c>
      <c r="N135" s="148"/>
      <c r="O135" s="147">
        <v>0</v>
      </c>
      <c r="P135" s="148"/>
      <c r="Q135" s="147">
        <v>0</v>
      </c>
      <c r="R135" s="148"/>
      <c r="S135" s="147">
        <v>0</v>
      </c>
      <c r="T135" s="148"/>
      <c r="U135" s="147">
        <v>0</v>
      </c>
      <c r="V135" s="148"/>
      <c r="W135" s="147">
        <v>0</v>
      </c>
      <c r="X135" s="147">
        <v>0</v>
      </c>
    </row>
    <row r="136" spans="1:24" ht="15.6" customHeight="1">
      <c r="A136" s="310" t="s">
        <v>73</v>
      </c>
      <c r="B136" s="147">
        <v>3252.8589999999999</v>
      </c>
      <c r="C136" s="148" t="s">
        <v>214</v>
      </c>
      <c r="D136" s="147">
        <v>1986.87</v>
      </c>
      <c r="E136" s="148" t="s">
        <v>215</v>
      </c>
      <c r="F136" s="147">
        <v>430.399</v>
      </c>
      <c r="G136" s="148" t="s">
        <v>216</v>
      </c>
      <c r="H136" s="147">
        <v>332.90699999999998</v>
      </c>
      <c r="I136" s="148" t="s">
        <v>263</v>
      </c>
      <c r="J136" s="147">
        <v>164.001</v>
      </c>
      <c r="K136" s="147"/>
      <c r="L136" s="148" t="s">
        <v>266</v>
      </c>
      <c r="M136" s="147">
        <v>134.024</v>
      </c>
      <c r="N136" s="148" t="s">
        <v>218</v>
      </c>
      <c r="O136" s="147">
        <v>53.31</v>
      </c>
      <c r="P136" s="148" t="s">
        <v>248</v>
      </c>
      <c r="Q136" s="147">
        <v>39.673999999999999</v>
      </c>
      <c r="R136" s="148" t="s">
        <v>226</v>
      </c>
      <c r="S136" s="147">
        <v>33.673000000000002</v>
      </c>
      <c r="T136" s="148" t="s">
        <v>225</v>
      </c>
      <c r="U136" s="147">
        <v>20.009</v>
      </c>
      <c r="V136" s="148" t="s">
        <v>220</v>
      </c>
      <c r="W136" s="147">
        <v>14.507</v>
      </c>
      <c r="X136" s="147">
        <v>43.484999999999999</v>
      </c>
    </row>
    <row r="137" spans="1:24" ht="15.6" customHeight="1">
      <c r="A137" s="310" t="s">
        <v>146</v>
      </c>
      <c r="B137" s="147">
        <v>109.94799999999999</v>
      </c>
      <c r="C137" s="148" t="s">
        <v>214</v>
      </c>
      <c r="D137" s="147">
        <v>51.533000000000001</v>
      </c>
      <c r="E137" s="148" t="s">
        <v>216</v>
      </c>
      <c r="F137" s="147">
        <v>44.014000000000003</v>
      </c>
      <c r="G137" s="148" t="s">
        <v>215</v>
      </c>
      <c r="H137" s="147">
        <v>13.643000000000001</v>
      </c>
      <c r="I137" s="148" t="s">
        <v>226</v>
      </c>
      <c r="J137" s="147">
        <v>0.75800000000000001</v>
      </c>
      <c r="K137" s="147"/>
      <c r="L137" s="148"/>
      <c r="M137" s="147">
        <v>0</v>
      </c>
      <c r="N137" s="148"/>
      <c r="O137" s="147">
        <v>0</v>
      </c>
      <c r="P137" s="148"/>
      <c r="Q137" s="147">
        <v>0</v>
      </c>
      <c r="R137" s="148"/>
      <c r="S137" s="147">
        <v>0</v>
      </c>
      <c r="T137" s="148"/>
      <c r="U137" s="147">
        <v>0</v>
      </c>
      <c r="V137" s="148"/>
      <c r="W137" s="147">
        <v>0</v>
      </c>
      <c r="X137" s="147">
        <v>0</v>
      </c>
    </row>
    <row r="138" spans="1:24" ht="15.6" customHeight="1">
      <c r="A138" s="310" t="s">
        <v>147</v>
      </c>
      <c r="B138" s="147">
        <v>1.639</v>
      </c>
      <c r="C138" s="148" t="s">
        <v>215</v>
      </c>
      <c r="D138" s="147">
        <v>1.639</v>
      </c>
      <c r="E138" s="148"/>
      <c r="F138" s="147">
        <v>0</v>
      </c>
      <c r="G138" s="148"/>
      <c r="H138" s="147">
        <v>0</v>
      </c>
      <c r="I138" s="148"/>
      <c r="J138" s="147">
        <v>0</v>
      </c>
      <c r="K138" s="147"/>
      <c r="L138" s="148"/>
      <c r="M138" s="147">
        <v>0</v>
      </c>
      <c r="N138" s="148"/>
      <c r="O138" s="147">
        <v>0</v>
      </c>
      <c r="P138" s="148"/>
      <c r="Q138" s="147">
        <v>0</v>
      </c>
      <c r="R138" s="148"/>
      <c r="S138" s="147">
        <v>0</v>
      </c>
      <c r="T138" s="148"/>
      <c r="U138" s="147">
        <v>0</v>
      </c>
      <c r="V138" s="148"/>
      <c r="W138" s="147">
        <v>0</v>
      </c>
      <c r="X138" s="147">
        <v>0</v>
      </c>
    </row>
    <row r="139" spans="1:24" ht="15.6" customHeight="1">
      <c r="A139" s="310" t="s">
        <v>94</v>
      </c>
      <c r="B139" s="147">
        <v>25.463000000000001</v>
      </c>
      <c r="C139" s="148" t="s">
        <v>214</v>
      </c>
      <c r="D139" s="147">
        <v>16.68</v>
      </c>
      <c r="E139" s="148" t="s">
        <v>216</v>
      </c>
      <c r="F139" s="147">
        <v>8.3729999999999993</v>
      </c>
      <c r="G139" s="148" t="s">
        <v>215</v>
      </c>
      <c r="H139" s="147">
        <v>0.41</v>
      </c>
      <c r="I139" s="148"/>
      <c r="J139" s="147">
        <v>0</v>
      </c>
      <c r="K139" s="147"/>
      <c r="L139" s="148"/>
      <c r="M139" s="147">
        <v>0</v>
      </c>
      <c r="N139" s="148"/>
      <c r="O139" s="147">
        <v>0</v>
      </c>
      <c r="P139" s="148"/>
      <c r="Q139" s="147">
        <v>0</v>
      </c>
      <c r="R139" s="148"/>
      <c r="S139" s="147">
        <v>0</v>
      </c>
      <c r="T139" s="148"/>
      <c r="U139" s="147">
        <v>0</v>
      </c>
      <c r="V139" s="148"/>
      <c r="W139" s="147">
        <v>0</v>
      </c>
      <c r="X139" s="147">
        <v>0</v>
      </c>
    </row>
    <row r="140" spans="1:24" ht="15.6" customHeight="1">
      <c r="A140" s="310" t="s">
        <v>148</v>
      </c>
      <c r="B140" s="147">
        <v>62.12</v>
      </c>
      <c r="C140" s="148" t="s">
        <v>267</v>
      </c>
      <c r="D140" s="147">
        <v>37.695999999999998</v>
      </c>
      <c r="E140" s="148" t="s">
        <v>214</v>
      </c>
      <c r="F140" s="147">
        <v>11.353999999999999</v>
      </c>
      <c r="G140" s="148" t="s">
        <v>263</v>
      </c>
      <c r="H140" s="147">
        <v>10.361000000000001</v>
      </c>
      <c r="I140" s="148" t="s">
        <v>219</v>
      </c>
      <c r="J140" s="147">
        <v>2.0590000000000002</v>
      </c>
      <c r="K140" s="147"/>
      <c r="L140" s="148" t="s">
        <v>223</v>
      </c>
      <c r="M140" s="147">
        <v>0.65</v>
      </c>
      <c r="N140" s="148"/>
      <c r="O140" s="147">
        <v>0</v>
      </c>
      <c r="P140" s="148"/>
      <c r="Q140" s="147">
        <v>0</v>
      </c>
      <c r="R140" s="148"/>
      <c r="S140" s="147">
        <v>0</v>
      </c>
      <c r="T140" s="148"/>
      <c r="U140" s="147">
        <v>0</v>
      </c>
      <c r="V140" s="148"/>
      <c r="W140" s="147">
        <v>0</v>
      </c>
      <c r="X140" s="147">
        <v>0</v>
      </c>
    </row>
    <row r="141" spans="1:24" ht="15.6" customHeight="1">
      <c r="A141" s="310" t="s">
        <v>97</v>
      </c>
      <c r="B141" s="147">
        <v>366.79</v>
      </c>
      <c r="C141" s="148" t="s">
        <v>214</v>
      </c>
      <c r="D141" s="147">
        <v>185.57900000000001</v>
      </c>
      <c r="E141" s="148" t="s">
        <v>216</v>
      </c>
      <c r="F141" s="147">
        <v>110.648</v>
      </c>
      <c r="G141" s="148" t="s">
        <v>218</v>
      </c>
      <c r="H141" s="147">
        <v>35.085999999999999</v>
      </c>
      <c r="I141" s="148" t="s">
        <v>215</v>
      </c>
      <c r="J141" s="147">
        <v>23.552</v>
      </c>
      <c r="K141" s="147"/>
      <c r="L141" s="148" t="s">
        <v>220</v>
      </c>
      <c r="M141" s="147">
        <v>3.5670000000000002</v>
      </c>
      <c r="N141" s="148" t="s">
        <v>227</v>
      </c>
      <c r="O141" s="147">
        <v>3.1640000000000001</v>
      </c>
      <c r="P141" s="148" t="s">
        <v>219</v>
      </c>
      <c r="Q141" s="147">
        <v>3.1379999999999999</v>
      </c>
      <c r="R141" s="148" t="s">
        <v>224</v>
      </c>
      <c r="S141" s="147">
        <v>2.056</v>
      </c>
      <c r="T141" s="148"/>
      <c r="U141" s="147">
        <v>0</v>
      </c>
      <c r="V141" s="148"/>
      <c r="W141" s="147">
        <v>0</v>
      </c>
      <c r="X141" s="147">
        <v>0</v>
      </c>
    </row>
    <row r="142" spans="1:24" ht="15.6" customHeight="1">
      <c r="A142" s="310" t="s">
        <v>107</v>
      </c>
      <c r="B142" s="147">
        <v>10572.025</v>
      </c>
      <c r="C142" s="148" t="s">
        <v>214</v>
      </c>
      <c r="D142" s="147">
        <v>3182.3829999999998</v>
      </c>
      <c r="E142" s="148" t="s">
        <v>227</v>
      </c>
      <c r="F142" s="147">
        <v>2384.8090000000002</v>
      </c>
      <c r="G142" s="148" t="s">
        <v>218</v>
      </c>
      <c r="H142" s="147">
        <v>1655.3240000000001</v>
      </c>
      <c r="I142" s="148" t="s">
        <v>216</v>
      </c>
      <c r="J142" s="147">
        <v>1260.5160000000001</v>
      </c>
      <c r="K142" s="147"/>
      <c r="L142" s="148" t="s">
        <v>215</v>
      </c>
      <c r="M142" s="147">
        <v>792.37099999999998</v>
      </c>
      <c r="N142" s="148" t="s">
        <v>219</v>
      </c>
      <c r="O142" s="147">
        <v>480.37099999999998</v>
      </c>
      <c r="P142" s="148" t="s">
        <v>217</v>
      </c>
      <c r="Q142" s="147">
        <v>239.93199999999999</v>
      </c>
      <c r="R142" s="148" t="s">
        <v>224</v>
      </c>
      <c r="S142" s="147">
        <v>169.297</v>
      </c>
      <c r="T142" s="148" t="s">
        <v>268</v>
      </c>
      <c r="U142" s="147">
        <v>161.62299999999999</v>
      </c>
      <c r="V142" s="148" t="s">
        <v>248</v>
      </c>
      <c r="W142" s="147">
        <v>82.992000000000004</v>
      </c>
      <c r="X142" s="147">
        <v>162.40700000000001</v>
      </c>
    </row>
    <row r="143" spans="1:24" ht="15.6" customHeight="1">
      <c r="A143" s="310" t="s">
        <v>122</v>
      </c>
      <c r="B143" s="147">
        <v>14397.039000000001</v>
      </c>
      <c r="C143" s="148" t="s">
        <v>216</v>
      </c>
      <c r="D143" s="147">
        <v>3991.1790000000001</v>
      </c>
      <c r="E143" s="148" t="s">
        <v>214</v>
      </c>
      <c r="F143" s="147">
        <v>3496.3029999999999</v>
      </c>
      <c r="G143" s="148" t="s">
        <v>219</v>
      </c>
      <c r="H143" s="147">
        <v>1519.383</v>
      </c>
      <c r="I143" s="148" t="s">
        <v>218</v>
      </c>
      <c r="J143" s="147">
        <v>1473.4970000000001</v>
      </c>
      <c r="K143" s="147"/>
      <c r="L143" s="148" t="s">
        <v>215</v>
      </c>
      <c r="M143" s="147">
        <v>929.39</v>
      </c>
      <c r="N143" s="148" t="s">
        <v>217</v>
      </c>
      <c r="O143" s="147">
        <v>766.86500000000001</v>
      </c>
      <c r="P143" s="148" t="s">
        <v>228</v>
      </c>
      <c r="Q143" s="147">
        <v>506.96699999999998</v>
      </c>
      <c r="R143" s="148" t="s">
        <v>232</v>
      </c>
      <c r="S143" s="147">
        <v>417.18299999999999</v>
      </c>
      <c r="T143" s="148" t="s">
        <v>223</v>
      </c>
      <c r="U143" s="147">
        <v>347.62599999999998</v>
      </c>
      <c r="V143" s="148" t="s">
        <v>227</v>
      </c>
      <c r="W143" s="147">
        <v>201.012</v>
      </c>
      <c r="X143" s="147">
        <v>747.63400000000001</v>
      </c>
    </row>
    <row r="144" spans="1:24" ht="15.6" customHeight="1">
      <c r="A144" s="310" t="s">
        <v>123</v>
      </c>
      <c r="B144" s="147">
        <v>615.452</v>
      </c>
      <c r="C144" s="148" t="s">
        <v>227</v>
      </c>
      <c r="D144" s="147">
        <v>221.916</v>
      </c>
      <c r="E144" s="148" t="s">
        <v>214</v>
      </c>
      <c r="F144" s="147">
        <v>122.45099999999999</v>
      </c>
      <c r="G144" s="148" t="s">
        <v>216</v>
      </c>
      <c r="H144" s="147">
        <v>122.377</v>
      </c>
      <c r="I144" s="148" t="s">
        <v>218</v>
      </c>
      <c r="J144" s="147">
        <v>63.570999999999998</v>
      </c>
      <c r="K144" s="147"/>
      <c r="L144" s="148" t="s">
        <v>215</v>
      </c>
      <c r="M144" s="147">
        <v>39.152999999999999</v>
      </c>
      <c r="N144" s="148" t="s">
        <v>219</v>
      </c>
      <c r="O144" s="147">
        <v>23.689</v>
      </c>
      <c r="P144" s="148" t="s">
        <v>217</v>
      </c>
      <c r="Q144" s="147">
        <v>15.871</v>
      </c>
      <c r="R144" s="148" t="s">
        <v>224</v>
      </c>
      <c r="S144" s="147">
        <v>2.8260000000000001</v>
      </c>
      <c r="T144" s="148" t="s">
        <v>248</v>
      </c>
      <c r="U144" s="147">
        <v>1.8380000000000001</v>
      </c>
      <c r="V144" s="148" t="s">
        <v>228</v>
      </c>
      <c r="W144" s="147">
        <v>1.76</v>
      </c>
      <c r="X144" s="147">
        <v>0</v>
      </c>
    </row>
    <row r="145" spans="1:24" ht="15.6" customHeight="1">
      <c r="A145" s="310" t="s">
        <v>288</v>
      </c>
      <c r="B145" s="147">
        <v>0</v>
      </c>
      <c r="C145" s="148"/>
      <c r="D145" s="147">
        <v>0</v>
      </c>
      <c r="E145" s="148"/>
      <c r="F145" s="147">
        <v>0</v>
      </c>
      <c r="G145" s="148"/>
      <c r="H145" s="147">
        <v>0</v>
      </c>
      <c r="I145" s="148"/>
      <c r="J145" s="147">
        <v>0</v>
      </c>
      <c r="K145" s="147"/>
      <c r="L145" s="148"/>
      <c r="M145" s="147">
        <v>0</v>
      </c>
      <c r="N145" s="148"/>
      <c r="O145" s="147">
        <v>0</v>
      </c>
      <c r="P145" s="148"/>
      <c r="Q145" s="147">
        <v>0</v>
      </c>
      <c r="R145" s="148"/>
      <c r="S145" s="147">
        <v>0</v>
      </c>
      <c r="T145" s="148"/>
      <c r="U145" s="147">
        <v>0</v>
      </c>
      <c r="V145" s="148"/>
      <c r="W145" s="147">
        <v>0</v>
      </c>
      <c r="X145" s="147">
        <v>0</v>
      </c>
    </row>
    <row r="146" spans="1:24" ht="15.6" customHeight="1">
      <c r="A146" s="310" t="s">
        <v>289</v>
      </c>
      <c r="B146" s="147">
        <v>0</v>
      </c>
      <c r="C146" s="148"/>
      <c r="D146" s="147">
        <v>0</v>
      </c>
      <c r="E146" s="148"/>
      <c r="F146" s="147">
        <v>0</v>
      </c>
      <c r="G146" s="148"/>
      <c r="H146" s="147">
        <v>0</v>
      </c>
      <c r="I146" s="148"/>
      <c r="J146" s="147">
        <v>0</v>
      </c>
      <c r="K146" s="147"/>
      <c r="L146" s="148"/>
      <c r="M146" s="147">
        <v>0</v>
      </c>
      <c r="N146" s="148"/>
      <c r="O146" s="147">
        <v>0</v>
      </c>
      <c r="P146" s="148"/>
      <c r="Q146" s="147">
        <v>0</v>
      </c>
      <c r="R146" s="148"/>
      <c r="S146" s="147">
        <v>0</v>
      </c>
      <c r="T146" s="148"/>
      <c r="U146" s="147">
        <v>0</v>
      </c>
      <c r="V146" s="148"/>
      <c r="W146" s="147">
        <v>0</v>
      </c>
      <c r="X146" s="147">
        <v>0</v>
      </c>
    </row>
    <row r="147" spans="1:24" ht="15.6" customHeight="1">
      <c r="A147" s="310" t="s">
        <v>149</v>
      </c>
      <c r="B147" s="147">
        <v>5738.3190000000004</v>
      </c>
      <c r="C147" s="148" t="s">
        <v>214</v>
      </c>
      <c r="D147" s="147">
        <v>1264.1130000000001</v>
      </c>
      <c r="E147" s="148" t="s">
        <v>216</v>
      </c>
      <c r="F147" s="147">
        <v>1228.527</v>
      </c>
      <c r="G147" s="148" t="s">
        <v>215</v>
      </c>
      <c r="H147" s="147">
        <v>767.77800000000002</v>
      </c>
      <c r="I147" s="148" t="s">
        <v>218</v>
      </c>
      <c r="J147" s="147">
        <v>561.803</v>
      </c>
      <c r="K147" s="147"/>
      <c r="L147" s="148" t="s">
        <v>227</v>
      </c>
      <c r="M147" s="147">
        <v>366.565</v>
      </c>
      <c r="N147" s="148" t="s">
        <v>219</v>
      </c>
      <c r="O147" s="147">
        <v>354.59500000000003</v>
      </c>
      <c r="P147" s="148" t="s">
        <v>217</v>
      </c>
      <c r="Q147" s="147">
        <v>203.90700000000001</v>
      </c>
      <c r="R147" s="148" t="s">
        <v>224</v>
      </c>
      <c r="S147" s="147">
        <v>201.38200000000001</v>
      </c>
      <c r="T147" s="148" t="s">
        <v>262</v>
      </c>
      <c r="U147" s="147">
        <v>184.047</v>
      </c>
      <c r="V147" s="148" t="s">
        <v>232</v>
      </c>
      <c r="W147" s="147">
        <v>180.31</v>
      </c>
      <c r="X147" s="147">
        <v>425.29199999999997</v>
      </c>
    </row>
    <row r="148" spans="1:24" ht="15.6" customHeight="1">
      <c r="A148" s="310" t="s">
        <v>290</v>
      </c>
      <c r="B148" s="147">
        <v>0</v>
      </c>
      <c r="C148" s="148"/>
      <c r="D148" s="147">
        <v>0</v>
      </c>
      <c r="E148" s="148"/>
      <c r="F148" s="147">
        <v>0</v>
      </c>
      <c r="G148" s="148"/>
      <c r="H148" s="147">
        <v>0</v>
      </c>
      <c r="I148" s="148"/>
      <c r="J148" s="147">
        <v>0</v>
      </c>
      <c r="K148" s="147"/>
      <c r="L148" s="148"/>
      <c r="M148" s="147">
        <v>0</v>
      </c>
      <c r="N148" s="148"/>
      <c r="O148" s="147">
        <v>0</v>
      </c>
      <c r="P148" s="148"/>
      <c r="Q148" s="147">
        <v>0</v>
      </c>
      <c r="R148" s="148"/>
      <c r="S148" s="147">
        <v>0</v>
      </c>
      <c r="T148" s="148"/>
      <c r="U148" s="147">
        <v>0</v>
      </c>
      <c r="V148" s="148"/>
      <c r="W148" s="147">
        <v>0</v>
      </c>
      <c r="X148" s="147">
        <v>0</v>
      </c>
    </row>
    <row r="149" spans="1:24" ht="15.6" customHeight="1">
      <c r="A149" s="310" t="s">
        <v>150</v>
      </c>
      <c r="B149" s="147">
        <v>46.502000000000002</v>
      </c>
      <c r="C149" s="148" t="s">
        <v>220</v>
      </c>
      <c r="D149" s="147">
        <v>19.445</v>
      </c>
      <c r="E149" s="148" t="s">
        <v>241</v>
      </c>
      <c r="F149" s="147">
        <v>18.971</v>
      </c>
      <c r="G149" s="148" t="s">
        <v>240</v>
      </c>
      <c r="H149" s="147">
        <v>5.8739999999999997</v>
      </c>
      <c r="I149" s="148" t="s">
        <v>214</v>
      </c>
      <c r="J149" s="147">
        <v>1.988</v>
      </c>
      <c r="K149" s="147"/>
      <c r="L149" s="148" t="s">
        <v>216</v>
      </c>
      <c r="M149" s="147">
        <v>0.224</v>
      </c>
      <c r="N149" s="148"/>
      <c r="O149" s="147">
        <v>0</v>
      </c>
      <c r="P149" s="148"/>
      <c r="Q149" s="147">
        <v>0</v>
      </c>
      <c r="R149" s="148"/>
      <c r="S149" s="147">
        <v>0</v>
      </c>
      <c r="T149" s="148"/>
      <c r="U149" s="147">
        <v>0</v>
      </c>
      <c r="V149" s="148"/>
      <c r="W149" s="147">
        <v>0</v>
      </c>
      <c r="X149" s="147">
        <v>0</v>
      </c>
    </row>
    <row r="150" spans="1:24" ht="15.6" customHeight="1">
      <c r="A150" s="310" t="s">
        <v>151</v>
      </c>
      <c r="B150" s="147">
        <v>1292.434</v>
      </c>
      <c r="C150" s="148" t="s">
        <v>214</v>
      </c>
      <c r="D150" s="147">
        <v>598.89499999999998</v>
      </c>
      <c r="E150" s="148" t="s">
        <v>216</v>
      </c>
      <c r="F150" s="147">
        <v>189.32300000000001</v>
      </c>
      <c r="G150" s="148" t="s">
        <v>218</v>
      </c>
      <c r="H150" s="147">
        <v>155.721</v>
      </c>
      <c r="I150" s="148" t="s">
        <v>215</v>
      </c>
      <c r="J150" s="147">
        <v>106.63</v>
      </c>
      <c r="K150" s="147"/>
      <c r="L150" s="148" t="s">
        <v>219</v>
      </c>
      <c r="M150" s="147">
        <v>72.900000000000006</v>
      </c>
      <c r="N150" s="148" t="s">
        <v>228</v>
      </c>
      <c r="O150" s="147">
        <v>56.415999999999997</v>
      </c>
      <c r="P150" s="148" t="s">
        <v>268</v>
      </c>
      <c r="Q150" s="147">
        <v>54.597000000000001</v>
      </c>
      <c r="R150" s="148" t="s">
        <v>217</v>
      </c>
      <c r="S150" s="147">
        <v>25.463999999999999</v>
      </c>
      <c r="T150" s="148" t="s">
        <v>226</v>
      </c>
      <c r="U150" s="147">
        <v>12.162000000000001</v>
      </c>
      <c r="V150" s="148" t="s">
        <v>269</v>
      </c>
      <c r="W150" s="147">
        <v>6.36</v>
      </c>
      <c r="X150" s="147">
        <v>13.965999999999999</v>
      </c>
    </row>
    <row r="151" spans="1:24" ht="15.6" customHeight="1">
      <c r="A151" s="310" t="s">
        <v>152</v>
      </c>
      <c r="B151" s="147">
        <v>643.947</v>
      </c>
      <c r="C151" s="148" t="s">
        <v>214</v>
      </c>
      <c r="D151" s="147">
        <v>315.59699999999998</v>
      </c>
      <c r="E151" s="148" t="s">
        <v>216</v>
      </c>
      <c r="F151" s="147">
        <v>202.38</v>
      </c>
      <c r="G151" s="148" t="s">
        <v>215</v>
      </c>
      <c r="H151" s="147">
        <v>118.26</v>
      </c>
      <c r="I151" s="148" t="s">
        <v>224</v>
      </c>
      <c r="J151" s="147">
        <v>4.1020000000000003</v>
      </c>
      <c r="K151" s="147"/>
      <c r="L151" s="148" t="s">
        <v>217</v>
      </c>
      <c r="M151" s="147">
        <v>1.52</v>
      </c>
      <c r="N151" s="148" t="s">
        <v>227</v>
      </c>
      <c r="O151" s="147">
        <v>1.097</v>
      </c>
      <c r="P151" s="148" t="s">
        <v>238</v>
      </c>
      <c r="Q151" s="147">
        <v>0.57199999999999995</v>
      </c>
      <c r="R151" s="148" t="s">
        <v>220</v>
      </c>
      <c r="S151" s="147">
        <v>0.41899999999999998</v>
      </c>
      <c r="T151" s="148"/>
      <c r="U151" s="147">
        <v>0</v>
      </c>
      <c r="V151" s="148"/>
      <c r="W151" s="147">
        <v>0</v>
      </c>
      <c r="X151" s="147">
        <v>0</v>
      </c>
    </row>
    <row r="152" spans="1:24" ht="15.6" customHeight="1">
      <c r="A152" s="310" t="s">
        <v>153</v>
      </c>
      <c r="B152" s="147">
        <v>5448.66</v>
      </c>
      <c r="C152" s="148" t="s">
        <v>214</v>
      </c>
      <c r="D152" s="147">
        <v>2366.9029999999998</v>
      </c>
      <c r="E152" s="148" t="s">
        <v>219</v>
      </c>
      <c r="F152" s="147">
        <v>1085.8920000000001</v>
      </c>
      <c r="G152" s="148" t="s">
        <v>216</v>
      </c>
      <c r="H152" s="147">
        <v>977.26300000000003</v>
      </c>
      <c r="I152" s="148" t="s">
        <v>215</v>
      </c>
      <c r="J152" s="147">
        <v>340.33100000000002</v>
      </c>
      <c r="K152" s="147"/>
      <c r="L152" s="148" t="s">
        <v>224</v>
      </c>
      <c r="M152" s="147">
        <v>122.02200000000001</v>
      </c>
      <c r="N152" s="148" t="s">
        <v>218</v>
      </c>
      <c r="O152" s="147">
        <v>100.827</v>
      </c>
      <c r="P152" s="148" t="s">
        <v>225</v>
      </c>
      <c r="Q152" s="147">
        <v>76.884</v>
      </c>
      <c r="R152" s="148" t="s">
        <v>222</v>
      </c>
      <c r="S152" s="147">
        <v>73.471999999999994</v>
      </c>
      <c r="T152" s="148" t="s">
        <v>232</v>
      </c>
      <c r="U152" s="147">
        <v>60.345999999999997</v>
      </c>
      <c r="V152" s="148" t="s">
        <v>227</v>
      </c>
      <c r="W152" s="147">
        <v>47.991999999999997</v>
      </c>
      <c r="X152" s="147">
        <v>196.72800000000001</v>
      </c>
    </row>
    <row r="153" spans="1:24" ht="15.6" customHeight="1">
      <c r="A153" s="310" t="s">
        <v>154</v>
      </c>
      <c r="B153" s="147">
        <v>0</v>
      </c>
      <c r="C153" s="148"/>
      <c r="D153" s="147">
        <v>0</v>
      </c>
      <c r="E153" s="148"/>
      <c r="F153" s="147">
        <v>0</v>
      </c>
      <c r="G153" s="148"/>
      <c r="H153" s="147">
        <v>0</v>
      </c>
      <c r="I153" s="148"/>
      <c r="J153" s="147">
        <v>0</v>
      </c>
      <c r="K153" s="147"/>
      <c r="L153" s="148"/>
      <c r="M153" s="147">
        <v>0</v>
      </c>
      <c r="N153" s="148"/>
      <c r="O153" s="147">
        <v>0</v>
      </c>
      <c r="P153" s="148"/>
      <c r="Q153" s="147">
        <v>0</v>
      </c>
      <c r="R153" s="148"/>
      <c r="S153" s="147">
        <v>0</v>
      </c>
      <c r="T153" s="148"/>
      <c r="U153" s="147">
        <v>0</v>
      </c>
      <c r="V153" s="148"/>
      <c r="W153" s="147">
        <v>0</v>
      </c>
      <c r="X153" s="147">
        <v>0</v>
      </c>
    </row>
    <row r="154" spans="1:24" ht="15.6" customHeight="1">
      <c r="A154" s="310" t="s">
        <v>291</v>
      </c>
      <c r="B154" s="147">
        <v>0</v>
      </c>
      <c r="C154" s="148"/>
      <c r="D154" s="147">
        <v>0</v>
      </c>
      <c r="E154" s="148"/>
      <c r="F154" s="147">
        <v>0</v>
      </c>
      <c r="G154" s="148"/>
      <c r="H154" s="147">
        <v>0</v>
      </c>
      <c r="I154" s="148"/>
      <c r="J154" s="147">
        <v>0</v>
      </c>
      <c r="K154" s="147"/>
      <c r="L154" s="148"/>
      <c r="M154" s="147">
        <v>0</v>
      </c>
      <c r="N154" s="148"/>
      <c r="O154" s="147">
        <v>0</v>
      </c>
      <c r="P154" s="148"/>
      <c r="Q154" s="147">
        <v>0</v>
      </c>
      <c r="R154" s="148"/>
      <c r="S154" s="147">
        <v>0</v>
      </c>
      <c r="T154" s="148"/>
      <c r="U154" s="147">
        <v>0</v>
      </c>
      <c r="V154" s="148"/>
      <c r="W154" s="147">
        <v>0</v>
      </c>
      <c r="X154" s="147">
        <v>0</v>
      </c>
    </row>
    <row r="155" spans="1:24" ht="15.6" customHeight="1">
      <c r="A155" s="310" t="s">
        <v>155</v>
      </c>
      <c r="B155" s="147">
        <v>1922.796</v>
      </c>
      <c r="C155" s="148" t="s">
        <v>214</v>
      </c>
      <c r="D155" s="147">
        <v>1051.1510000000001</v>
      </c>
      <c r="E155" s="148" t="s">
        <v>216</v>
      </c>
      <c r="F155" s="147">
        <v>321.90499999999997</v>
      </c>
      <c r="G155" s="148" t="s">
        <v>219</v>
      </c>
      <c r="H155" s="147">
        <v>259.25299999999999</v>
      </c>
      <c r="I155" s="148" t="s">
        <v>215</v>
      </c>
      <c r="J155" s="147">
        <v>186.30199999999999</v>
      </c>
      <c r="K155" s="147"/>
      <c r="L155" s="148" t="s">
        <v>227</v>
      </c>
      <c r="M155" s="147">
        <v>33.154000000000003</v>
      </c>
      <c r="N155" s="148" t="s">
        <v>220</v>
      </c>
      <c r="O155" s="147">
        <v>25.039000000000001</v>
      </c>
      <c r="P155" s="148" t="s">
        <v>218</v>
      </c>
      <c r="Q155" s="147">
        <v>21.661999999999999</v>
      </c>
      <c r="R155" s="148" t="s">
        <v>226</v>
      </c>
      <c r="S155" s="147">
        <v>10.478999999999999</v>
      </c>
      <c r="T155" s="148" t="s">
        <v>224</v>
      </c>
      <c r="U155" s="147">
        <v>3.1459999999999999</v>
      </c>
      <c r="V155" s="148" t="s">
        <v>234</v>
      </c>
      <c r="W155" s="147">
        <v>2.9540000000000002</v>
      </c>
      <c r="X155" s="147">
        <v>7.7510000000000003</v>
      </c>
    </row>
    <row r="156" spans="1:24" ht="15.6" customHeight="1">
      <c r="A156" s="310" t="s">
        <v>156</v>
      </c>
      <c r="B156" s="147">
        <v>2785.7170000000001</v>
      </c>
      <c r="C156" s="148" t="s">
        <v>216</v>
      </c>
      <c r="D156" s="147">
        <v>946.77200000000005</v>
      </c>
      <c r="E156" s="148" t="s">
        <v>214</v>
      </c>
      <c r="F156" s="147">
        <v>905.70399999999995</v>
      </c>
      <c r="G156" s="148" t="s">
        <v>215</v>
      </c>
      <c r="H156" s="147">
        <v>341.20499999999998</v>
      </c>
      <c r="I156" s="148" t="s">
        <v>443</v>
      </c>
      <c r="J156" s="147">
        <v>191.47800000000001</v>
      </c>
      <c r="K156" s="147"/>
      <c r="L156" s="148" t="s">
        <v>219</v>
      </c>
      <c r="M156" s="147">
        <v>123.15900000000001</v>
      </c>
      <c r="N156" s="148" t="s">
        <v>224</v>
      </c>
      <c r="O156" s="147">
        <v>100.723</v>
      </c>
      <c r="P156" s="148" t="s">
        <v>226</v>
      </c>
      <c r="Q156" s="147">
        <v>99.153999999999996</v>
      </c>
      <c r="R156" s="148" t="s">
        <v>220</v>
      </c>
      <c r="S156" s="147">
        <v>21.632999999999999</v>
      </c>
      <c r="T156" s="148" t="s">
        <v>234</v>
      </c>
      <c r="U156" s="147">
        <v>11.724</v>
      </c>
      <c r="V156" s="148" t="s">
        <v>217</v>
      </c>
      <c r="W156" s="147">
        <v>11.308</v>
      </c>
      <c r="X156" s="147">
        <v>32.856999999999999</v>
      </c>
    </row>
    <row r="157" spans="1:24" ht="15.6" customHeight="1">
      <c r="A157" s="310" t="s">
        <v>157</v>
      </c>
      <c r="B157" s="147">
        <v>45.487000000000002</v>
      </c>
      <c r="C157" s="148" t="s">
        <v>214</v>
      </c>
      <c r="D157" s="147">
        <v>23.27</v>
      </c>
      <c r="E157" s="148" t="s">
        <v>250</v>
      </c>
      <c r="F157" s="147">
        <v>8.3879999999999999</v>
      </c>
      <c r="G157" s="148" t="s">
        <v>248</v>
      </c>
      <c r="H157" s="147">
        <v>5.4749999999999996</v>
      </c>
      <c r="I157" s="148" t="s">
        <v>216</v>
      </c>
      <c r="J157" s="147">
        <v>4.1180000000000003</v>
      </c>
      <c r="K157" s="147"/>
      <c r="L157" s="148" t="s">
        <v>264</v>
      </c>
      <c r="M157" s="147">
        <v>3.3730000000000002</v>
      </c>
      <c r="N157" s="148" t="s">
        <v>215</v>
      </c>
      <c r="O157" s="147">
        <v>0.52700000000000002</v>
      </c>
      <c r="P157" s="148" t="s">
        <v>220</v>
      </c>
      <c r="Q157" s="147">
        <v>0.33600000000000002</v>
      </c>
      <c r="R157" s="148"/>
      <c r="S157" s="147">
        <v>0</v>
      </c>
      <c r="T157" s="148"/>
      <c r="U157" s="147">
        <v>0</v>
      </c>
      <c r="V157" s="148"/>
      <c r="W157" s="147">
        <v>0</v>
      </c>
      <c r="X157" s="147">
        <v>0</v>
      </c>
    </row>
    <row r="158" spans="1:24" ht="15.6" customHeight="1">
      <c r="A158" s="310" t="s">
        <v>158</v>
      </c>
      <c r="B158" s="147">
        <v>586.25099999999998</v>
      </c>
      <c r="C158" s="148" t="s">
        <v>216</v>
      </c>
      <c r="D158" s="147">
        <v>225.46899999999999</v>
      </c>
      <c r="E158" s="148" t="s">
        <v>214</v>
      </c>
      <c r="F158" s="147">
        <v>180.07599999999999</v>
      </c>
      <c r="G158" s="148" t="s">
        <v>248</v>
      </c>
      <c r="H158" s="147">
        <v>68.876000000000005</v>
      </c>
      <c r="I158" s="148" t="s">
        <v>215</v>
      </c>
      <c r="J158" s="147">
        <v>66.912000000000006</v>
      </c>
      <c r="K158" s="147"/>
      <c r="L158" s="148" t="s">
        <v>218</v>
      </c>
      <c r="M158" s="147">
        <v>16.821999999999999</v>
      </c>
      <c r="N158" s="148" t="s">
        <v>219</v>
      </c>
      <c r="O158" s="147">
        <v>14.967000000000001</v>
      </c>
      <c r="P158" s="148" t="s">
        <v>217</v>
      </c>
      <c r="Q158" s="147">
        <v>7.681</v>
      </c>
      <c r="R158" s="148" t="s">
        <v>226</v>
      </c>
      <c r="S158" s="147">
        <v>2.1829999999999998</v>
      </c>
      <c r="T158" s="148" t="s">
        <v>227</v>
      </c>
      <c r="U158" s="147">
        <v>1.647</v>
      </c>
      <c r="V158" s="148" t="s">
        <v>220</v>
      </c>
      <c r="W158" s="147">
        <v>0.88900000000000001</v>
      </c>
      <c r="X158" s="147">
        <v>0.72899999999999998</v>
      </c>
    </row>
    <row r="159" spans="1:24" ht="15.6" customHeight="1">
      <c r="A159" s="310" t="s">
        <v>159</v>
      </c>
      <c r="B159" s="147">
        <v>7354.8149999999996</v>
      </c>
      <c r="C159" s="148" t="s">
        <v>216</v>
      </c>
      <c r="D159" s="147">
        <v>3772.78</v>
      </c>
      <c r="E159" s="148" t="s">
        <v>224</v>
      </c>
      <c r="F159" s="147">
        <v>2223.4470000000001</v>
      </c>
      <c r="G159" s="148" t="s">
        <v>215</v>
      </c>
      <c r="H159" s="147">
        <v>595.59900000000005</v>
      </c>
      <c r="I159" s="148" t="s">
        <v>214</v>
      </c>
      <c r="J159" s="147">
        <v>408.17</v>
      </c>
      <c r="K159" s="147"/>
      <c r="L159" s="148" t="s">
        <v>225</v>
      </c>
      <c r="M159" s="147">
        <v>211.05199999999999</v>
      </c>
      <c r="N159" s="148" t="s">
        <v>217</v>
      </c>
      <c r="O159" s="147">
        <v>70.965999999999994</v>
      </c>
      <c r="P159" s="148" t="s">
        <v>262</v>
      </c>
      <c r="Q159" s="147">
        <v>28.434999999999999</v>
      </c>
      <c r="R159" s="148" t="s">
        <v>219</v>
      </c>
      <c r="S159" s="147">
        <v>16.350999999999999</v>
      </c>
      <c r="T159" s="148" t="s">
        <v>465</v>
      </c>
      <c r="U159" s="147">
        <v>14.986000000000001</v>
      </c>
      <c r="V159" s="148" t="s">
        <v>232</v>
      </c>
      <c r="W159" s="147">
        <v>6.3570000000000002</v>
      </c>
      <c r="X159" s="147">
        <v>6.6719999999999997</v>
      </c>
    </row>
    <row r="160" spans="1:24" ht="15.6" customHeight="1">
      <c r="A160" s="310" t="s">
        <v>160</v>
      </c>
      <c r="B160" s="147">
        <v>1845.124</v>
      </c>
      <c r="C160" s="148" t="s">
        <v>216</v>
      </c>
      <c r="D160" s="147">
        <v>694.01599999999996</v>
      </c>
      <c r="E160" s="148" t="s">
        <v>224</v>
      </c>
      <c r="F160" s="147">
        <v>343.62799999999999</v>
      </c>
      <c r="G160" s="148" t="s">
        <v>217</v>
      </c>
      <c r="H160" s="147">
        <v>324.947</v>
      </c>
      <c r="I160" s="148" t="s">
        <v>214</v>
      </c>
      <c r="J160" s="147">
        <v>214.18100000000001</v>
      </c>
      <c r="K160" s="147"/>
      <c r="L160" s="148" t="s">
        <v>215</v>
      </c>
      <c r="M160" s="147">
        <v>126.911</v>
      </c>
      <c r="N160" s="148" t="s">
        <v>218</v>
      </c>
      <c r="O160" s="147">
        <v>71.027000000000001</v>
      </c>
      <c r="P160" s="148" t="s">
        <v>263</v>
      </c>
      <c r="Q160" s="147">
        <v>16.36</v>
      </c>
      <c r="R160" s="148" t="s">
        <v>219</v>
      </c>
      <c r="S160" s="147">
        <v>15.653</v>
      </c>
      <c r="T160" s="148" t="s">
        <v>220</v>
      </c>
      <c r="U160" s="147">
        <v>12.593</v>
      </c>
      <c r="V160" s="148" t="s">
        <v>234</v>
      </c>
      <c r="W160" s="147">
        <v>12.042</v>
      </c>
      <c r="X160" s="147">
        <v>13.766</v>
      </c>
    </row>
    <row r="161" spans="1:24" ht="15.6" customHeight="1">
      <c r="A161" s="310" t="s">
        <v>161</v>
      </c>
      <c r="B161" s="147">
        <v>38831.557999999997</v>
      </c>
      <c r="C161" s="148" t="s">
        <v>214</v>
      </c>
      <c r="D161" s="147">
        <v>11894.332</v>
      </c>
      <c r="E161" s="148" t="s">
        <v>216</v>
      </c>
      <c r="F161" s="147">
        <v>6910.0680000000002</v>
      </c>
      <c r="G161" s="148" t="s">
        <v>219</v>
      </c>
      <c r="H161" s="147">
        <v>4389.0349999999999</v>
      </c>
      <c r="I161" s="148" t="s">
        <v>215</v>
      </c>
      <c r="J161" s="147">
        <v>3024.1210000000001</v>
      </c>
      <c r="K161" s="147"/>
      <c r="L161" s="148" t="s">
        <v>218</v>
      </c>
      <c r="M161" s="147">
        <v>2891.7809999999999</v>
      </c>
      <c r="N161" s="148" t="s">
        <v>217</v>
      </c>
      <c r="O161" s="147">
        <v>2825.8220000000001</v>
      </c>
      <c r="P161" s="148" t="s">
        <v>223</v>
      </c>
      <c r="Q161" s="147">
        <v>1281.0840000000001</v>
      </c>
      <c r="R161" s="148" t="s">
        <v>266</v>
      </c>
      <c r="S161" s="147">
        <v>912.81500000000005</v>
      </c>
      <c r="T161" s="148" t="s">
        <v>232</v>
      </c>
      <c r="U161" s="147">
        <v>806.13900000000001</v>
      </c>
      <c r="V161" s="148" t="s">
        <v>263</v>
      </c>
      <c r="W161" s="147">
        <v>545.75599999999997</v>
      </c>
      <c r="X161" s="147">
        <v>3350.605</v>
      </c>
    </row>
    <row r="162" spans="1:24" ht="15.6" customHeight="1">
      <c r="A162" s="189" t="s">
        <v>66</v>
      </c>
      <c r="B162" s="146">
        <v>3307.6239999999998</v>
      </c>
      <c r="C162" s="189" t="s">
        <v>214</v>
      </c>
      <c r="D162" s="146">
        <v>919.35900000000004</v>
      </c>
      <c r="E162" s="189" t="s">
        <v>215</v>
      </c>
      <c r="F162" s="146">
        <v>799.81700000000001</v>
      </c>
      <c r="G162" s="189" t="s">
        <v>219</v>
      </c>
      <c r="H162" s="146">
        <v>336.73700000000002</v>
      </c>
      <c r="I162" s="189" t="s">
        <v>216</v>
      </c>
      <c r="J162" s="146">
        <v>269.00400000000002</v>
      </c>
      <c r="K162" s="147"/>
      <c r="L162" s="189" t="s">
        <v>218</v>
      </c>
      <c r="M162" s="146">
        <v>258.15899999999999</v>
      </c>
      <c r="N162" s="189" t="s">
        <v>224</v>
      </c>
      <c r="O162" s="146">
        <v>177.167</v>
      </c>
      <c r="P162" s="189" t="s">
        <v>237</v>
      </c>
      <c r="Q162" s="146">
        <v>131.30600000000001</v>
      </c>
      <c r="R162" s="189" t="s">
        <v>225</v>
      </c>
      <c r="S162" s="146">
        <v>125.096</v>
      </c>
      <c r="T162" s="189" t="s">
        <v>217</v>
      </c>
      <c r="U162" s="146">
        <v>82.058000000000007</v>
      </c>
      <c r="V162" s="189" t="s">
        <v>234</v>
      </c>
      <c r="W162" s="146">
        <v>50.002000000000002</v>
      </c>
      <c r="X162" s="146">
        <v>158.91900000000001</v>
      </c>
    </row>
    <row r="163" spans="1:24" ht="15.6" customHeight="1">
      <c r="A163" s="310" t="s">
        <v>162</v>
      </c>
      <c r="B163" s="147">
        <v>1270.105</v>
      </c>
      <c r="C163" s="148" t="s">
        <v>214</v>
      </c>
      <c r="D163" s="147">
        <v>428.00700000000001</v>
      </c>
      <c r="E163" s="148" t="s">
        <v>215</v>
      </c>
      <c r="F163" s="147">
        <v>197.899</v>
      </c>
      <c r="G163" s="148" t="s">
        <v>218</v>
      </c>
      <c r="H163" s="147">
        <v>180.38800000000001</v>
      </c>
      <c r="I163" s="148" t="s">
        <v>216</v>
      </c>
      <c r="J163" s="147">
        <v>143.54400000000001</v>
      </c>
      <c r="K163" s="147"/>
      <c r="L163" s="148" t="s">
        <v>237</v>
      </c>
      <c r="M163" s="147">
        <v>131.30600000000001</v>
      </c>
      <c r="N163" s="148" t="s">
        <v>234</v>
      </c>
      <c r="O163" s="147">
        <v>33.183999999999997</v>
      </c>
      <c r="P163" s="148" t="s">
        <v>219</v>
      </c>
      <c r="Q163" s="147">
        <v>28.268000000000001</v>
      </c>
      <c r="R163" s="148" t="s">
        <v>239</v>
      </c>
      <c r="S163" s="147">
        <v>26.196000000000002</v>
      </c>
      <c r="T163" s="148" t="s">
        <v>238</v>
      </c>
      <c r="U163" s="147">
        <v>23.382999999999999</v>
      </c>
      <c r="V163" s="148" t="s">
        <v>248</v>
      </c>
      <c r="W163" s="147">
        <v>21.265000000000001</v>
      </c>
      <c r="X163" s="147">
        <v>56.664999999999999</v>
      </c>
    </row>
    <row r="164" spans="1:24" ht="15.6" customHeight="1">
      <c r="A164" s="310" t="s">
        <v>163</v>
      </c>
      <c r="B164" s="147">
        <v>2037.519</v>
      </c>
      <c r="C164" s="148" t="s">
        <v>215</v>
      </c>
      <c r="D164" s="147">
        <v>601.91800000000001</v>
      </c>
      <c r="E164" s="148" t="s">
        <v>214</v>
      </c>
      <c r="F164" s="147">
        <v>491.35199999999998</v>
      </c>
      <c r="G164" s="148" t="s">
        <v>219</v>
      </c>
      <c r="H164" s="147">
        <v>308.46899999999999</v>
      </c>
      <c r="I164" s="148" t="s">
        <v>224</v>
      </c>
      <c r="J164" s="147">
        <v>164.114</v>
      </c>
      <c r="K164" s="147"/>
      <c r="L164" s="148" t="s">
        <v>216</v>
      </c>
      <c r="M164" s="147">
        <v>125.46</v>
      </c>
      <c r="N164" s="148" t="s">
        <v>225</v>
      </c>
      <c r="O164" s="147">
        <v>125.096</v>
      </c>
      <c r="P164" s="148" t="s">
        <v>218</v>
      </c>
      <c r="Q164" s="147">
        <v>77.771000000000001</v>
      </c>
      <c r="R164" s="148" t="s">
        <v>217</v>
      </c>
      <c r="S164" s="147">
        <v>65.927999999999997</v>
      </c>
      <c r="T164" s="148" t="s">
        <v>223</v>
      </c>
      <c r="U164" s="147">
        <v>40.832000000000001</v>
      </c>
      <c r="V164" s="148" t="s">
        <v>234</v>
      </c>
      <c r="W164" s="147">
        <v>16.818000000000001</v>
      </c>
      <c r="X164" s="147">
        <v>19.760999999999999</v>
      </c>
    </row>
    <row r="165" spans="1:24" ht="15.6" customHeight="1">
      <c r="A165" s="310" t="s">
        <v>382</v>
      </c>
      <c r="B165" s="147">
        <v>0</v>
      </c>
      <c r="C165" s="148"/>
      <c r="D165" s="147">
        <v>0</v>
      </c>
      <c r="E165" s="148"/>
      <c r="F165" s="147">
        <v>0</v>
      </c>
      <c r="G165" s="148"/>
      <c r="H165" s="147">
        <v>0</v>
      </c>
      <c r="I165" s="148"/>
      <c r="J165" s="147">
        <v>0</v>
      </c>
      <c r="K165" s="147"/>
      <c r="L165" s="148"/>
      <c r="M165" s="147">
        <v>0</v>
      </c>
      <c r="N165" s="148"/>
      <c r="O165" s="147">
        <v>0</v>
      </c>
      <c r="P165" s="148"/>
      <c r="Q165" s="147">
        <v>0</v>
      </c>
      <c r="R165" s="148"/>
      <c r="S165" s="147">
        <v>0</v>
      </c>
      <c r="T165" s="148"/>
      <c r="U165" s="147">
        <v>0</v>
      </c>
      <c r="V165" s="148"/>
      <c r="W165" s="147">
        <v>0</v>
      </c>
      <c r="X165" s="147">
        <v>0</v>
      </c>
    </row>
    <row r="166" spans="1:24" ht="15.6" customHeight="1">
      <c r="A166" s="299" t="s">
        <v>456</v>
      </c>
      <c r="B166" s="151">
        <v>489925.23800000001</v>
      </c>
      <c r="C166" s="299" t="s">
        <v>214</v>
      </c>
      <c r="D166" s="151">
        <v>118931.818</v>
      </c>
      <c r="E166" s="299" t="s">
        <v>241</v>
      </c>
      <c r="F166" s="151">
        <v>4042.9780000000001</v>
      </c>
      <c r="G166" s="299" t="s">
        <v>220</v>
      </c>
      <c r="H166" s="151">
        <v>18548.599999999999</v>
      </c>
      <c r="I166" s="299" t="s">
        <v>228</v>
      </c>
      <c r="J166" s="151">
        <v>2540.64</v>
      </c>
      <c r="K166" s="147"/>
      <c r="L166" s="299" t="s">
        <v>242</v>
      </c>
      <c r="M166" s="151">
        <v>270.87299999999999</v>
      </c>
      <c r="N166" s="299" t="s">
        <v>243</v>
      </c>
      <c r="O166" s="151">
        <v>1173.4449999999999</v>
      </c>
      <c r="P166" s="299" t="s">
        <v>216</v>
      </c>
      <c r="Q166" s="151">
        <v>70808.990000000005</v>
      </c>
      <c r="R166" s="299" t="s">
        <v>224</v>
      </c>
      <c r="S166" s="151">
        <v>41128.072999999997</v>
      </c>
      <c r="T166" s="299" t="s">
        <v>225</v>
      </c>
      <c r="U166" s="151">
        <v>12521.018</v>
      </c>
      <c r="V166" s="299" t="s">
        <v>239</v>
      </c>
      <c r="W166" s="151">
        <v>28.962</v>
      </c>
      <c r="X166" s="151">
        <v>219929.84099999999</v>
      </c>
    </row>
    <row r="167" spans="1:24" ht="15.6" customHeight="1">
      <c r="A167" s="193" t="s">
        <v>459</v>
      </c>
      <c r="B167" s="337"/>
      <c r="C167" s="193"/>
      <c r="D167" s="337"/>
      <c r="E167" s="193"/>
      <c r="F167" s="337"/>
      <c r="G167" s="193"/>
      <c r="H167" s="337"/>
      <c r="I167" s="193"/>
      <c r="J167" s="337"/>
      <c r="K167" s="337"/>
      <c r="L167" s="193" t="s">
        <v>477</v>
      </c>
      <c r="M167" s="337"/>
      <c r="N167" s="193"/>
      <c r="O167" s="337"/>
      <c r="P167" s="193"/>
      <c r="Q167" s="337"/>
      <c r="R167" s="193"/>
      <c r="S167" s="337"/>
      <c r="T167" s="193"/>
      <c r="U167" s="337"/>
      <c r="V167" s="193"/>
      <c r="W167" s="337"/>
      <c r="X167" s="337"/>
    </row>
    <row r="168" spans="1:24" ht="15.6" customHeight="1">
      <c r="A168" s="193" t="s">
        <v>467</v>
      </c>
      <c r="B168" s="337"/>
      <c r="C168" s="193"/>
      <c r="D168" s="337"/>
      <c r="E168" s="193"/>
      <c r="F168" s="337"/>
      <c r="G168" s="193"/>
      <c r="H168" s="337"/>
      <c r="I168" s="193"/>
      <c r="J168" s="337"/>
      <c r="K168" s="337"/>
      <c r="L168" s="193" t="s">
        <v>467</v>
      </c>
      <c r="M168" s="337"/>
      <c r="N168" s="193"/>
      <c r="O168" s="337"/>
      <c r="P168" s="193"/>
      <c r="Q168" s="337"/>
      <c r="R168" s="193"/>
      <c r="S168" s="337"/>
      <c r="T168" s="193"/>
      <c r="U168" s="337"/>
      <c r="V168" s="193"/>
      <c r="W168" s="337"/>
      <c r="X168" s="337"/>
    </row>
    <row r="169" spans="1:24" ht="15.6" customHeight="1">
      <c r="A169" s="193" t="s">
        <v>468</v>
      </c>
      <c r="B169" s="337"/>
      <c r="C169" s="193"/>
      <c r="D169" s="337"/>
      <c r="E169" s="193"/>
      <c r="F169" s="337"/>
      <c r="G169" s="193"/>
      <c r="H169" s="337"/>
      <c r="I169" s="193"/>
      <c r="J169" s="337"/>
      <c r="K169" s="337"/>
      <c r="L169" s="193" t="s">
        <v>468</v>
      </c>
      <c r="M169" s="337"/>
      <c r="N169" s="193"/>
      <c r="O169" s="337"/>
      <c r="P169" s="193"/>
      <c r="Q169" s="337"/>
      <c r="R169" s="193"/>
      <c r="S169" s="337"/>
      <c r="T169" s="193"/>
      <c r="U169" s="337"/>
      <c r="V169" s="193"/>
      <c r="W169" s="337"/>
      <c r="X169" s="337"/>
    </row>
    <row r="170" spans="1:24" ht="13.5">
      <c r="A170" s="193"/>
    </row>
    <row r="171" spans="1:24" ht="13.5">
      <c r="A171" s="193"/>
    </row>
    <row r="172" spans="1:24" ht="13.5">
      <c r="A172" s="193"/>
    </row>
  </sheetData>
  <mergeCells count="22">
    <mergeCell ref="N89:O89"/>
    <mergeCell ref="P89:Q89"/>
    <mergeCell ref="R89:S89"/>
    <mergeCell ref="T89:U89"/>
    <mergeCell ref="V89:W89"/>
    <mergeCell ref="L4:M4"/>
    <mergeCell ref="A89:A90"/>
    <mergeCell ref="C89:D89"/>
    <mergeCell ref="E89:F89"/>
    <mergeCell ref="G89:H89"/>
    <mergeCell ref="I89:J89"/>
    <mergeCell ref="L89:M89"/>
    <mergeCell ref="A4:A5"/>
    <mergeCell ref="C4:D4"/>
    <mergeCell ref="E4:F4"/>
    <mergeCell ref="G4:H4"/>
    <mergeCell ref="I4:J4"/>
    <mergeCell ref="N4:O4"/>
    <mergeCell ref="P4:Q4"/>
    <mergeCell ref="R4:S4"/>
    <mergeCell ref="T4:U4"/>
    <mergeCell ref="V4:W4"/>
  </mergeCells>
  <phoneticPr fontId="4"/>
  <pageMargins left="0.70866141732283472" right="0.70866141732283472" top="0.74803149606299213" bottom="0.74803149606299213" header="0.27559055118110237" footer="0.27559055118110237"/>
  <pageSetup paperSize="9" scale="56" orientation="portrait" useFirstPageNumber="1" r:id="rId1"/>
  <rowBreaks count="1" manualBreakCount="1">
    <brk id="86" max="16383" man="1"/>
  </rowBreaks>
  <colBreaks count="1" manualBreakCount="1">
    <brk id="10" max="1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6"/>
  <sheetViews>
    <sheetView view="pageBreakPreview" topLeftCell="A4" zoomScale="60" zoomScaleNormal="100" workbookViewId="0">
      <selection activeCell="A4" sqref="A1:XFD1048576"/>
    </sheetView>
  </sheetViews>
  <sheetFormatPr defaultRowHeight="13.5"/>
  <cols>
    <col min="1" max="1" width="19.5" style="4" customWidth="1"/>
    <col min="2" max="11" width="10.25" style="4" customWidth="1"/>
  </cols>
  <sheetData>
    <row r="1" spans="1:11" ht="18.75">
      <c r="A1" s="3" t="s">
        <v>322</v>
      </c>
    </row>
    <row r="2" spans="1:11" ht="18" customHeight="1">
      <c r="A2" s="90" t="s">
        <v>323</v>
      </c>
    </row>
    <row r="3" spans="1:11" ht="18" customHeight="1">
      <c r="A3" s="4" t="s">
        <v>280</v>
      </c>
      <c r="K3" s="326" t="s">
        <v>202</v>
      </c>
    </row>
    <row r="4" spans="1:11" ht="18" customHeight="1">
      <c r="A4" s="86" t="s">
        <v>271</v>
      </c>
      <c r="B4" s="327" t="s">
        <v>2</v>
      </c>
      <c r="C4" s="327" t="s">
        <v>3</v>
      </c>
      <c r="D4" s="327" t="s">
        <v>4</v>
      </c>
      <c r="E4" s="327" t="s">
        <v>5</v>
      </c>
      <c r="F4" s="327" t="s">
        <v>6</v>
      </c>
      <c r="G4" s="327" t="s">
        <v>7</v>
      </c>
      <c r="H4" s="327" t="s">
        <v>8</v>
      </c>
      <c r="I4" s="327" t="s">
        <v>9</v>
      </c>
      <c r="J4" s="327" t="s">
        <v>474</v>
      </c>
      <c r="K4" s="327" t="s">
        <v>475</v>
      </c>
    </row>
    <row r="5" spans="1:11" ht="18" customHeight="1">
      <c r="A5" s="293" t="s">
        <v>276</v>
      </c>
      <c r="B5" s="328">
        <f>'[1]Ⅹ-2（数量、金額、単価）'!B5</f>
        <v>1758.473</v>
      </c>
      <c r="C5" s="328">
        <f>'[1]Ⅹ-2（数量、金額、単価）'!C5</f>
        <v>1851.6789999999999</v>
      </c>
      <c r="D5" s="328">
        <f>'[1]Ⅹ-2（数量、金額、単価）'!D5</f>
        <v>2162.895</v>
      </c>
      <c r="E5" s="328">
        <f>'[1]Ⅹ-2（数量、金額、単価）'!E5</f>
        <v>3657.0080000000003</v>
      </c>
      <c r="F5" s="328">
        <f>'[1]Ⅹ-2（数量、金額、単価）'!F5</f>
        <v>3770.4550000000004</v>
      </c>
      <c r="G5" s="328">
        <f>'[1]Ⅹ-2（数量、金額、単価）'!G5</f>
        <v>15842.585999999999</v>
      </c>
      <c r="H5" s="328">
        <f>'[1]Ⅹ-2（数量、金額、単価）'!H5</f>
        <v>25670.372000000003</v>
      </c>
      <c r="I5" s="328">
        <f>'[1]Ⅹ-2（数量、金額、単価）'!I5</f>
        <v>16786.066000000003</v>
      </c>
      <c r="J5" s="328">
        <f>'[1]Ⅹ-2（数量、金額、単価）'!J5</f>
        <v>7111.8830000000007</v>
      </c>
      <c r="K5" s="328">
        <f>'[1]Ⅹ-2（数量、金額、単価）'!K5</f>
        <v>15049.343000000001</v>
      </c>
    </row>
    <row r="6" spans="1:11" ht="18" customHeight="1">
      <c r="A6" s="293" t="s">
        <v>277</v>
      </c>
      <c r="B6" s="329">
        <f>'[1]Ⅹ-2（数量、金額、単価）'!B40</f>
        <v>801.51600000000008</v>
      </c>
      <c r="C6" s="329">
        <f>'[1]Ⅹ-2（数量、金額、単価）'!C40</f>
        <v>897.10900000000004</v>
      </c>
      <c r="D6" s="329">
        <f>'[1]Ⅹ-2（数量、金額、単価）'!D40</f>
        <v>751.12399999999991</v>
      </c>
      <c r="E6" s="329">
        <f>'[1]Ⅹ-2（数量、金額、単価）'!E40</f>
        <v>1077.183</v>
      </c>
      <c r="F6" s="329">
        <f>'[1]Ⅹ-2（数量、金額、単価）'!F40</f>
        <v>1252.0049999999999</v>
      </c>
      <c r="G6" s="329">
        <f>'[1]Ⅹ-2（数量、金額、単価）'!G40</f>
        <v>1357.345</v>
      </c>
      <c r="H6" s="329">
        <f>'[1]Ⅹ-2（数量、金額、単価）'!H40</f>
        <v>1467.5409999999999</v>
      </c>
      <c r="I6" s="329">
        <f>'[1]Ⅹ-2（数量、金額、単価）'!I40</f>
        <v>1362.7149999999999</v>
      </c>
      <c r="J6" s="329">
        <f>'[1]Ⅹ-2（数量、金額、単価）'!J40</f>
        <v>1780.7739999999999</v>
      </c>
      <c r="K6" s="329">
        <f>'[1]Ⅹ-2（数量、金額、単価）'!K40</f>
        <v>1752.47</v>
      </c>
    </row>
    <row r="7" spans="1:11" ht="18" customHeight="1">
      <c r="A7" s="293" t="s">
        <v>12</v>
      </c>
      <c r="B7" s="329">
        <f>'[1]Ⅹ-2（数量、金額、単価）'!B53</f>
        <v>152.386</v>
      </c>
      <c r="C7" s="329">
        <f>'[1]Ⅹ-2（数量、金額、単価）'!C53</f>
        <v>103.29900000000001</v>
      </c>
      <c r="D7" s="329">
        <f>'[1]Ⅹ-2（数量、金額、単価）'!D53</f>
        <v>35.186</v>
      </c>
      <c r="E7" s="329">
        <f>'[1]Ⅹ-2（数量、金額、単価）'!E53</f>
        <v>33.56</v>
      </c>
      <c r="F7" s="329">
        <f>'[1]Ⅹ-2（数量、金額、単価）'!F53</f>
        <v>194.18600000000001</v>
      </c>
      <c r="G7" s="329">
        <f>'[1]Ⅹ-2（数量、金額、単価）'!G53</f>
        <v>348.92099999999999</v>
      </c>
      <c r="H7" s="329">
        <f>'[1]Ⅹ-2（数量、金額、単価）'!H53</f>
        <v>674.46199999999999</v>
      </c>
      <c r="I7" s="329">
        <f>'[1]Ⅹ-2（数量、金額、単価）'!I53</f>
        <v>1494.44</v>
      </c>
      <c r="J7" s="329">
        <f>'[1]Ⅹ-2（数量、金額、単価）'!J53</f>
        <v>1712.3150000000001</v>
      </c>
      <c r="K7" s="329">
        <f>'[1]Ⅹ-2（数量、金額、単価）'!K53</f>
        <v>1323.213</v>
      </c>
    </row>
    <row r="8" spans="1:11" ht="18" customHeight="1">
      <c r="A8" s="293" t="s">
        <v>13</v>
      </c>
      <c r="B8" s="329">
        <v>630.51964999999996</v>
      </c>
      <c r="C8" s="329">
        <v>780.10437000000002</v>
      </c>
      <c r="D8" s="329">
        <v>462.13852000000003</v>
      </c>
      <c r="E8" s="329">
        <v>562.32978000000003</v>
      </c>
      <c r="F8" s="329">
        <v>1474.18</v>
      </c>
      <c r="G8" s="329">
        <v>1936.1669999999999</v>
      </c>
      <c r="H8" s="329">
        <v>2125.1559999999999</v>
      </c>
      <c r="I8" s="329">
        <v>2372.0590000000002</v>
      </c>
      <c r="J8" s="329">
        <v>3005.8710000000001</v>
      </c>
      <c r="K8" s="329">
        <v>3786.1860000000001</v>
      </c>
    </row>
    <row r="9" spans="1:11" ht="18" customHeight="1">
      <c r="A9" s="293" t="s">
        <v>64</v>
      </c>
      <c r="B9" s="329">
        <f>'[1]Ⅹ-2（数量、金額、単価）'!B74</f>
        <v>8259.41878</v>
      </c>
      <c r="C9" s="329">
        <f>'[1]Ⅹ-2（数量、金額、単価）'!C74</f>
        <v>7412.3527599999998</v>
      </c>
      <c r="D9" s="329">
        <f>'[1]Ⅹ-2（数量、金額、単価）'!D74</f>
        <v>6609.0770200000006</v>
      </c>
      <c r="E9" s="329">
        <f>'[1]Ⅹ-2（数量、金額、単価）'!E74</f>
        <v>8351.7723100000003</v>
      </c>
      <c r="F9" s="329">
        <f>'[1]Ⅹ-2（数量、金額、単価）'!F74</f>
        <v>8864.0010000000002</v>
      </c>
      <c r="G9" s="329">
        <f>'[1]Ⅹ-2（数量、金額、単価）'!G74</f>
        <v>10563.312</v>
      </c>
      <c r="H9" s="329">
        <f>'[1]Ⅹ-2（数量、金額、単価）'!H74</f>
        <v>9962.7240000000002</v>
      </c>
      <c r="I9" s="329">
        <f>'[1]Ⅹ-2（数量、金額、単価）'!I74</f>
        <v>8427.3169999999991</v>
      </c>
      <c r="J9" s="329">
        <f>'[1]Ⅹ-2（数量、金額、単価）'!J74</f>
        <v>10294.561999999998</v>
      </c>
      <c r="K9" s="329">
        <f>'[1]Ⅹ-2（数量、金額、単価）'!K74</f>
        <v>10485.205999999998</v>
      </c>
    </row>
    <row r="10" spans="1:11" ht="18" customHeight="1">
      <c r="A10" s="293" t="s">
        <v>278</v>
      </c>
      <c r="B10" s="329">
        <f>SUM(B12:B14)</f>
        <v>1668.4630000000002</v>
      </c>
      <c r="C10" s="329">
        <f t="shared" ref="C10:K10" si="0">SUM(C12:C14)</f>
        <v>1155.1680000000001</v>
      </c>
      <c r="D10" s="329">
        <f t="shared" si="0"/>
        <v>1157.1179999999999</v>
      </c>
      <c r="E10" s="329">
        <f t="shared" si="0"/>
        <v>1632.2489999999998</v>
      </c>
      <c r="F10" s="329">
        <f t="shared" si="0"/>
        <v>1817.2509999999997</v>
      </c>
      <c r="G10" s="329">
        <f t="shared" si="0"/>
        <v>2377.4530000000004</v>
      </c>
      <c r="H10" s="329">
        <f t="shared" si="0"/>
        <v>2998.527</v>
      </c>
      <c r="I10" s="329">
        <f t="shared" si="0"/>
        <v>3359.7830000000004</v>
      </c>
      <c r="J10" s="329">
        <f t="shared" si="0"/>
        <v>4138.4989999999998</v>
      </c>
      <c r="K10" s="329">
        <f t="shared" si="0"/>
        <v>4968.4639999999999</v>
      </c>
    </row>
    <row r="11" spans="1:11" ht="18" customHeight="1">
      <c r="A11" s="1" t="s">
        <v>16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</row>
    <row r="12" spans="1:11" ht="18" customHeight="1">
      <c r="A12" s="293" t="s">
        <v>279</v>
      </c>
      <c r="B12" s="329">
        <v>188.64099999999999</v>
      </c>
      <c r="C12" s="329">
        <v>113.44</v>
      </c>
      <c r="D12" s="329">
        <v>62.308999999999997</v>
      </c>
      <c r="E12" s="329">
        <v>106.51</v>
      </c>
      <c r="F12" s="329">
        <v>141.57599999999999</v>
      </c>
      <c r="G12" s="329">
        <v>195.40199999999999</v>
      </c>
      <c r="H12" s="329">
        <v>169.178</v>
      </c>
      <c r="I12" s="329">
        <v>121.23699999999999</v>
      </c>
      <c r="J12" s="329">
        <v>121.824</v>
      </c>
      <c r="K12" s="329">
        <v>87.415999999999997</v>
      </c>
    </row>
    <row r="13" spans="1:11" ht="18" customHeight="1">
      <c r="A13" s="293" t="s">
        <v>18</v>
      </c>
      <c r="B13" s="329">
        <v>918.39300000000003</v>
      </c>
      <c r="C13" s="329">
        <v>617.73</v>
      </c>
      <c r="D13" s="329">
        <v>511.00400000000002</v>
      </c>
      <c r="E13" s="329">
        <v>496.31200000000001</v>
      </c>
      <c r="F13" s="329">
        <v>458.815</v>
      </c>
      <c r="G13" s="329">
        <v>542.42100000000005</v>
      </c>
      <c r="H13" s="329">
        <v>538.59699999999998</v>
      </c>
      <c r="I13" s="329">
        <v>587.02499999999998</v>
      </c>
      <c r="J13" s="329">
        <v>496.834</v>
      </c>
      <c r="K13" s="329">
        <v>534.10799999999995</v>
      </c>
    </row>
    <row r="14" spans="1:11" ht="18" customHeight="1">
      <c r="A14" s="371" t="s">
        <v>19</v>
      </c>
      <c r="B14" s="330">
        <v>561.42899999999997</v>
      </c>
      <c r="C14" s="330">
        <v>423.99799999999999</v>
      </c>
      <c r="D14" s="330">
        <v>583.80499999999995</v>
      </c>
      <c r="E14" s="330">
        <v>1029.4269999999999</v>
      </c>
      <c r="F14" s="330">
        <v>1216.8599999999999</v>
      </c>
      <c r="G14" s="330">
        <v>1639.63</v>
      </c>
      <c r="H14" s="330">
        <v>2290.752</v>
      </c>
      <c r="I14" s="330">
        <v>2651.5210000000002</v>
      </c>
      <c r="J14" s="330">
        <v>3519.8409999999999</v>
      </c>
      <c r="K14" s="330">
        <v>4346.9399999999996</v>
      </c>
    </row>
    <row r="15" spans="1:11" ht="18" customHeight="1">
      <c r="A15" s="89" t="s">
        <v>20</v>
      </c>
      <c r="B15" s="330">
        <f>SUM(B5:B10)</f>
        <v>13270.77643</v>
      </c>
      <c r="C15" s="330">
        <f t="shared" ref="C15:K15" si="1">SUM(C5:C10)</f>
        <v>12199.71213</v>
      </c>
      <c r="D15" s="330">
        <f t="shared" si="1"/>
        <v>11177.538540000001</v>
      </c>
      <c r="E15" s="330">
        <f t="shared" si="1"/>
        <v>15314.10209</v>
      </c>
      <c r="F15" s="330">
        <f t="shared" si="1"/>
        <v>17372.078000000001</v>
      </c>
      <c r="G15" s="330">
        <f t="shared" si="1"/>
        <v>32425.784</v>
      </c>
      <c r="H15" s="330">
        <f t="shared" si="1"/>
        <v>42898.782000000007</v>
      </c>
      <c r="I15" s="330">
        <f t="shared" si="1"/>
        <v>33802.380000000005</v>
      </c>
      <c r="J15" s="330">
        <f t="shared" si="1"/>
        <v>28043.903999999999</v>
      </c>
      <c r="K15" s="330">
        <f t="shared" si="1"/>
        <v>37364.881999999998</v>
      </c>
    </row>
    <row r="16" spans="1:11" ht="18" customHeight="1">
      <c r="A16" s="13" t="s">
        <v>479</v>
      </c>
    </row>
    <row r="17" spans="1:11" ht="18" customHeight="1">
      <c r="A17" s="13"/>
    </row>
    <row r="18" spans="1:11" ht="18" customHeight="1">
      <c r="A18" s="4" t="s">
        <v>272</v>
      </c>
      <c r="K18" s="88" t="s">
        <v>273</v>
      </c>
    </row>
    <row r="19" spans="1:11" ht="18" customHeight="1">
      <c r="A19" s="86" t="s">
        <v>271</v>
      </c>
      <c r="B19" s="327" t="s">
        <v>2</v>
      </c>
      <c r="C19" s="327" t="s">
        <v>3</v>
      </c>
      <c r="D19" s="327" t="s">
        <v>4</v>
      </c>
      <c r="E19" s="327" t="s">
        <v>5</v>
      </c>
      <c r="F19" s="327" t="s">
        <v>6</v>
      </c>
      <c r="G19" s="327" t="s">
        <v>7</v>
      </c>
      <c r="H19" s="327" t="s">
        <v>8</v>
      </c>
      <c r="I19" s="327" t="s">
        <v>9</v>
      </c>
      <c r="J19" s="327" t="s">
        <v>474</v>
      </c>
      <c r="K19" s="327" t="s">
        <v>475</v>
      </c>
    </row>
    <row r="20" spans="1:11" ht="18" customHeight="1">
      <c r="A20" s="293" t="s">
        <v>276</v>
      </c>
      <c r="B20" s="332">
        <v>13.25</v>
      </c>
      <c r="C20" s="332">
        <v>15.18</v>
      </c>
      <c r="D20" s="332">
        <v>19.350000000000001</v>
      </c>
      <c r="E20" s="332">
        <v>23.88</v>
      </c>
      <c r="F20" s="332">
        <v>21.7</v>
      </c>
      <c r="G20" s="332">
        <v>48.86</v>
      </c>
      <c r="H20" s="332">
        <v>59.84</v>
      </c>
      <c r="I20" s="332">
        <v>49.66</v>
      </c>
      <c r="J20" s="332">
        <v>25.36</v>
      </c>
      <c r="K20" s="332">
        <v>40.28</v>
      </c>
    </row>
    <row r="21" spans="1:11" ht="18" customHeight="1">
      <c r="A21" s="293" t="s">
        <v>277</v>
      </c>
      <c r="B21" s="333">
        <v>6.04</v>
      </c>
      <c r="C21" s="333">
        <v>7.35</v>
      </c>
      <c r="D21" s="333">
        <v>6.72</v>
      </c>
      <c r="E21" s="333">
        <v>7.03</v>
      </c>
      <c r="F21" s="333">
        <v>7.21</v>
      </c>
      <c r="G21" s="333">
        <v>4.18</v>
      </c>
      <c r="H21" s="333">
        <v>3.42</v>
      </c>
      <c r="I21" s="333">
        <v>4.03</v>
      </c>
      <c r="J21" s="333">
        <v>6.35</v>
      </c>
      <c r="K21" s="333">
        <v>4.6900000000000004</v>
      </c>
    </row>
    <row r="22" spans="1:11" ht="18" customHeight="1">
      <c r="A22" s="293" t="s">
        <v>12</v>
      </c>
      <c r="B22" s="333">
        <v>1.1499999999999999</v>
      </c>
      <c r="C22" s="333">
        <v>0.85</v>
      </c>
      <c r="D22" s="333">
        <v>0.32</v>
      </c>
      <c r="E22" s="333">
        <v>0.22</v>
      </c>
      <c r="F22" s="333">
        <v>1.1200000000000001</v>
      </c>
      <c r="G22" s="333">
        <v>1.08</v>
      </c>
      <c r="H22" s="333">
        <v>1.57</v>
      </c>
      <c r="I22" s="333">
        <v>4.42</v>
      </c>
      <c r="J22" s="333">
        <v>6.11</v>
      </c>
      <c r="K22" s="333">
        <v>3.54</v>
      </c>
    </row>
    <row r="23" spans="1:11" ht="18" customHeight="1">
      <c r="A23" s="293" t="s">
        <v>13</v>
      </c>
      <c r="B23" s="333">
        <v>4.75</v>
      </c>
      <c r="C23" s="333">
        <v>6.39</v>
      </c>
      <c r="D23" s="333">
        <v>4.13</v>
      </c>
      <c r="E23" s="333">
        <v>3.67</v>
      </c>
      <c r="F23" s="333">
        <v>8.49</v>
      </c>
      <c r="G23" s="333">
        <v>5.97</v>
      </c>
      <c r="H23" s="333">
        <v>4.96</v>
      </c>
      <c r="I23" s="333">
        <v>7.02</v>
      </c>
      <c r="J23" s="333">
        <v>10.72</v>
      </c>
      <c r="K23" s="333">
        <v>10.130000000000001</v>
      </c>
    </row>
    <row r="24" spans="1:11" ht="18" customHeight="1">
      <c r="A24" s="293" t="s">
        <v>64</v>
      </c>
      <c r="B24" s="333">
        <v>62.24</v>
      </c>
      <c r="C24" s="333">
        <v>60.76</v>
      </c>
      <c r="D24" s="333">
        <v>59.13</v>
      </c>
      <c r="E24" s="333">
        <v>54.54</v>
      </c>
      <c r="F24" s="333">
        <v>51.02</v>
      </c>
      <c r="G24" s="333">
        <v>32.58</v>
      </c>
      <c r="H24" s="333">
        <v>23.22</v>
      </c>
      <c r="I24" s="333">
        <v>24.93</v>
      </c>
      <c r="J24" s="333">
        <v>36.71</v>
      </c>
      <c r="K24" s="333">
        <v>28.06</v>
      </c>
    </row>
    <row r="25" spans="1:11" ht="18" customHeight="1">
      <c r="A25" s="293" t="s">
        <v>278</v>
      </c>
      <c r="B25" s="333">
        <v>12.57</v>
      </c>
      <c r="C25" s="333">
        <v>9.4700000000000006</v>
      </c>
      <c r="D25" s="333">
        <v>10.35</v>
      </c>
      <c r="E25" s="333">
        <v>10.66</v>
      </c>
      <c r="F25" s="333">
        <v>10.46</v>
      </c>
      <c r="G25" s="333">
        <v>7.33</v>
      </c>
      <c r="H25" s="333">
        <v>6.99</v>
      </c>
      <c r="I25" s="333">
        <v>9.94</v>
      </c>
      <c r="J25" s="333">
        <v>14.75</v>
      </c>
      <c r="K25" s="333">
        <v>13.3</v>
      </c>
    </row>
    <row r="26" spans="1:11" ht="18" customHeight="1">
      <c r="A26" s="1" t="s">
        <v>16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</row>
    <row r="27" spans="1:11" ht="18" customHeight="1">
      <c r="A27" s="293" t="s">
        <v>279</v>
      </c>
      <c r="B27" s="333">
        <v>1.42</v>
      </c>
      <c r="C27" s="333">
        <v>0.93</v>
      </c>
      <c r="D27" s="333">
        <v>0.56000000000000005</v>
      </c>
      <c r="E27" s="333">
        <v>0.7</v>
      </c>
      <c r="F27" s="333">
        <v>0.82</v>
      </c>
      <c r="G27" s="333">
        <v>0.6</v>
      </c>
      <c r="H27" s="333">
        <v>0.39</v>
      </c>
      <c r="I27" s="333">
        <v>0.36</v>
      </c>
      <c r="J27" s="333">
        <v>0.43</v>
      </c>
      <c r="K27" s="333">
        <v>0.24</v>
      </c>
    </row>
    <row r="28" spans="1:11" ht="18" customHeight="1">
      <c r="A28" s="293" t="s">
        <v>18</v>
      </c>
      <c r="B28" s="333">
        <v>6.92</v>
      </c>
      <c r="C28" s="333">
        <v>5.0599999999999996</v>
      </c>
      <c r="D28" s="333">
        <v>4.57</v>
      </c>
      <c r="E28" s="333">
        <v>3.24</v>
      </c>
      <c r="F28" s="333">
        <v>2.64</v>
      </c>
      <c r="G28" s="333">
        <v>1.67</v>
      </c>
      <c r="H28" s="333">
        <v>1.26</v>
      </c>
      <c r="I28" s="333">
        <v>1.74</v>
      </c>
      <c r="J28" s="333">
        <v>1.77</v>
      </c>
      <c r="K28" s="333">
        <v>1.43</v>
      </c>
    </row>
    <row r="29" spans="1:11" ht="18" customHeight="1">
      <c r="A29" s="371" t="s">
        <v>19</v>
      </c>
      <c r="B29" s="334">
        <v>4.2300000000000004</v>
      </c>
      <c r="C29" s="334">
        <v>3.48</v>
      </c>
      <c r="D29" s="334">
        <v>5.22</v>
      </c>
      <c r="E29" s="334">
        <v>6.72</v>
      </c>
      <c r="F29" s="334">
        <v>7</v>
      </c>
      <c r="G29" s="334">
        <v>5.0599999999999996</v>
      </c>
      <c r="H29" s="334">
        <v>5.34</v>
      </c>
      <c r="I29" s="334">
        <v>7.84</v>
      </c>
      <c r="J29" s="334">
        <v>12.55</v>
      </c>
      <c r="K29" s="334">
        <v>11.63</v>
      </c>
    </row>
    <row r="30" spans="1:11" ht="18" customHeight="1">
      <c r="A30" s="89" t="s">
        <v>20</v>
      </c>
      <c r="B30" s="335">
        <v>100</v>
      </c>
      <c r="C30" s="335">
        <v>100</v>
      </c>
      <c r="D30" s="335">
        <v>100</v>
      </c>
      <c r="E30" s="335">
        <v>100</v>
      </c>
      <c r="F30" s="335">
        <v>100</v>
      </c>
      <c r="G30" s="335">
        <v>100</v>
      </c>
      <c r="H30" s="335">
        <v>100</v>
      </c>
      <c r="I30" s="335">
        <v>100</v>
      </c>
      <c r="J30" s="335">
        <v>100</v>
      </c>
      <c r="K30" s="335">
        <v>100</v>
      </c>
    </row>
    <row r="31" spans="1:11" ht="18" customHeight="1">
      <c r="B31" s="331"/>
      <c r="C31" s="331"/>
      <c r="D31" s="331"/>
      <c r="E31" s="331"/>
      <c r="F31" s="331"/>
      <c r="G31" s="331"/>
      <c r="H31" s="331"/>
      <c r="I31" s="331"/>
      <c r="J31" s="331"/>
      <c r="K31" s="331"/>
    </row>
    <row r="32" spans="1:11" ht="18" customHeight="1">
      <c r="A32" s="4" t="s">
        <v>281</v>
      </c>
    </row>
    <row r="33" spans="1:11" ht="18" customHeight="1">
      <c r="K33" s="88" t="s">
        <v>274</v>
      </c>
    </row>
    <row r="34" spans="1:11" ht="18" customHeight="1">
      <c r="A34" s="86" t="s">
        <v>271</v>
      </c>
      <c r="B34" s="327" t="s">
        <v>2</v>
      </c>
      <c r="C34" s="327" t="s">
        <v>3</v>
      </c>
      <c r="D34" s="327" t="s">
        <v>4</v>
      </c>
      <c r="E34" s="327" t="s">
        <v>5</v>
      </c>
      <c r="F34" s="327" t="s">
        <v>6</v>
      </c>
      <c r="G34" s="327" t="s">
        <v>7</v>
      </c>
      <c r="H34" s="327" t="s">
        <v>8</v>
      </c>
      <c r="I34" s="327" t="s">
        <v>9</v>
      </c>
      <c r="J34" s="327" t="s">
        <v>474</v>
      </c>
      <c r="K34" s="327" t="s">
        <v>475</v>
      </c>
    </row>
    <row r="35" spans="1:11" ht="18" customHeight="1">
      <c r="A35" s="293" t="s">
        <v>276</v>
      </c>
      <c r="B35" s="328">
        <f>'[1]Ⅹ-2（数量、金額、単価）'!N5</f>
        <v>677770</v>
      </c>
      <c r="C35" s="328">
        <f>'[1]Ⅹ-2（数量、金額、単価）'!O5</f>
        <v>614810</v>
      </c>
      <c r="D35" s="328">
        <f>'[1]Ⅹ-2（数量、金額、単価）'!P5</f>
        <v>763205</v>
      </c>
      <c r="E35" s="328">
        <f>'[1]Ⅹ-2（数量、金額、単価）'!Q5</f>
        <v>1114139</v>
      </c>
      <c r="F35" s="328">
        <f>'[1]Ⅹ-2（数量、金額、単価）'!R5</f>
        <v>1610561</v>
      </c>
      <c r="G35" s="328">
        <f>'[1]Ⅹ-2（数量、金額、単価）'!S5</f>
        <v>2639112</v>
      </c>
      <c r="H35" s="328">
        <f>'[1]Ⅹ-2（数量、金額、単価）'!T5</f>
        <v>3362407</v>
      </c>
      <c r="I35" s="328">
        <f>'[1]Ⅹ-2（数量、金額、単価）'!U5</f>
        <v>3733984</v>
      </c>
      <c r="J35" s="328">
        <f>'[1]Ⅹ-2（数量、金額、単価）'!V5</f>
        <v>4181091</v>
      </c>
      <c r="K35" s="328">
        <f>'[1]Ⅹ-2（数量、金額、単価）'!W5</f>
        <v>4141629</v>
      </c>
    </row>
    <row r="36" spans="1:11" ht="18" customHeight="1">
      <c r="A36" s="293" t="s">
        <v>277</v>
      </c>
      <c r="B36" s="329">
        <f>'[1]Ⅹ-2（数量、金額、単価）'!N40</f>
        <v>296610</v>
      </c>
      <c r="C36" s="329">
        <f>'[1]Ⅹ-2（数量、金額、単価）'!O40</f>
        <v>315835</v>
      </c>
      <c r="D36" s="329">
        <f>'[1]Ⅹ-2（数量、金額、単価）'!P40</f>
        <v>322656</v>
      </c>
      <c r="E36" s="329">
        <f>'[1]Ⅹ-2（数量、金額、単価）'!Q40</f>
        <v>460735</v>
      </c>
      <c r="F36" s="329">
        <f>'[1]Ⅹ-2（数量、金額、単価）'!R40</f>
        <v>545114</v>
      </c>
      <c r="G36" s="329">
        <f>'[1]Ⅹ-2（数量、金額、単価）'!S40</f>
        <v>629638</v>
      </c>
      <c r="H36" s="329">
        <f>'[1]Ⅹ-2（数量、金額、単価）'!T40</f>
        <v>676499</v>
      </c>
      <c r="I36" s="329">
        <f>'[1]Ⅹ-2（数量、金額、単価）'!U40</f>
        <v>636725</v>
      </c>
      <c r="J36" s="329">
        <f>'[1]Ⅹ-2（数量、金額、単価）'!V40</f>
        <v>773035</v>
      </c>
      <c r="K36" s="329">
        <f>'[1]Ⅹ-2（数量、金額、単価）'!W40</f>
        <v>773356</v>
      </c>
    </row>
    <row r="37" spans="1:11" ht="18" customHeight="1">
      <c r="A37" s="293" t="s">
        <v>12</v>
      </c>
      <c r="B37" s="329">
        <f>'[1]Ⅹ-2（数量、金額、単価）'!N53</f>
        <v>34391</v>
      </c>
      <c r="C37" s="329">
        <f>'[1]Ⅹ-2（数量、金額、単価）'!O53</f>
        <v>21278</v>
      </c>
      <c r="D37" s="329">
        <f>'[1]Ⅹ-2（数量、金額、単価）'!P53</f>
        <v>17695</v>
      </c>
      <c r="E37" s="329">
        <f>'[1]Ⅹ-2（数量、金額、単価）'!Q53</f>
        <v>16847</v>
      </c>
      <c r="F37" s="329">
        <f>'[1]Ⅹ-2（数量、金額、単価）'!R53</f>
        <v>33188</v>
      </c>
      <c r="G37" s="329">
        <f>'[1]Ⅹ-2（数量、金額、単価）'!S53</f>
        <v>51990</v>
      </c>
      <c r="H37" s="329">
        <f>'[1]Ⅹ-2（数量、金額、単価）'!T53</f>
        <v>161515</v>
      </c>
      <c r="I37" s="329">
        <f>'[1]Ⅹ-2（数量、金額、単価）'!U53</f>
        <v>264482</v>
      </c>
      <c r="J37" s="329">
        <f>'[1]Ⅹ-2（数量、金額、単価）'!V53</f>
        <v>352498</v>
      </c>
      <c r="K37" s="329">
        <f>'[1]Ⅹ-2（数量、金額、単価）'!W53</f>
        <v>244529</v>
      </c>
    </row>
    <row r="38" spans="1:11" ht="18" customHeight="1">
      <c r="A38" s="293" t="s">
        <v>13</v>
      </c>
      <c r="B38" s="329">
        <f>'[1]Ⅹ-2（数量、金額、単価）'!N69</f>
        <v>141957</v>
      </c>
      <c r="C38" s="329">
        <f>'[1]Ⅹ-2（数量、金額、単価）'!O69</f>
        <v>228982</v>
      </c>
      <c r="D38" s="329">
        <f>'[1]Ⅹ-2（数量、金額、単価）'!P69</f>
        <v>137101</v>
      </c>
      <c r="E38" s="329">
        <f>'[1]Ⅹ-2（数量、金額、単価）'!Q69</f>
        <v>200665</v>
      </c>
      <c r="F38" s="329">
        <f>'[1]Ⅹ-2（数量、金額、単価）'!R69</f>
        <v>329577</v>
      </c>
      <c r="G38" s="329">
        <f>'[1]Ⅹ-2（数量、金額、単価）'!S69</f>
        <v>368113</v>
      </c>
      <c r="H38" s="329">
        <f>'[1]Ⅹ-2（数量、金額、単価）'!T69</f>
        <v>379873</v>
      </c>
      <c r="I38" s="329">
        <f>'[1]Ⅹ-2（数量、金額、単価）'!U69</f>
        <v>447888</v>
      </c>
      <c r="J38" s="329">
        <f>'[1]Ⅹ-2（数量、金額、単価）'!V69</f>
        <v>641447</v>
      </c>
      <c r="K38" s="329">
        <f>'[1]Ⅹ-2（数量、金額、単価）'!W69</f>
        <v>764529</v>
      </c>
    </row>
    <row r="39" spans="1:11" ht="18" customHeight="1">
      <c r="A39" s="293" t="s">
        <v>64</v>
      </c>
      <c r="B39" s="329">
        <f>'[1]Ⅹ-2（数量、金額、単価）'!N74</f>
        <v>3848649</v>
      </c>
      <c r="C39" s="329">
        <f>'[1]Ⅹ-2（数量、金額、単価）'!O74</f>
        <v>3108444</v>
      </c>
      <c r="D39" s="329">
        <f>'[1]Ⅹ-2（数量、金額、単価）'!P74</f>
        <v>3520097</v>
      </c>
      <c r="E39" s="329">
        <f>'[1]Ⅹ-2（数量、金額、単価）'!Q74</f>
        <v>3972487</v>
      </c>
      <c r="F39" s="329">
        <f>'[1]Ⅹ-2（数量、金額、単価）'!R74</f>
        <v>4727746</v>
      </c>
      <c r="G39" s="329">
        <f>'[1]Ⅹ-2（数量、金額、単価）'!S74</f>
        <v>5996547</v>
      </c>
      <c r="H39" s="329">
        <f>'[1]Ⅹ-2（数量、金額、単価）'!T74</f>
        <v>6386193</v>
      </c>
      <c r="I39" s="329">
        <f>'[1]Ⅹ-2（数量、金額、単価）'!U74</f>
        <v>6054344</v>
      </c>
      <c r="J39" s="329">
        <f>'[1]Ⅹ-2（数量、金額、単価）'!V74</f>
        <v>6252538</v>
      </c>
      <c r="K39" s="329">
        <f>'[1]Ⅹ-2（数量、金額、単価）'!W74</f>
        <v>6582871</v>
      </c>
    </row>
    <row r="40" spans="1:11" ht="18" customHeight="1">
      <c r="A40" s="293" t="s">
        <v>278</v>
      </c>
      <c r="B40" s="329">
        <f>SUM(B42:B44)</f>
        <v>959359</v>
      </c>
      <c r="C40" s="329">
        <f t="shared" ref="C40:K40" si="2">SUM(C42:C44)</f>
        <v>687171</v>
      </c>
      <c r="D40" s="329">
        <f t="shared" si="2"/>
        <v>617372</v>
      </c>
      <c r="E40" s="329">
        <f t="shared" si="2"/>
        <v>834318</v>
      </c>
      <c r="F40" s="329">
        <f t="shared" si="2"/>
        <v>982646</v>
      </c>
      <c r="G40" s="329">
        <f t="shared" si="2"/>
        <v>1435608</v>
      </c>
      <c r="H40" s="329">
        <f t="shared" si="2"/>
        <v>1591228</v>
      </c>
      <c r="I40" s="329">
        <f t="shared" si="2"/>
        <v>1667751</v>
      </c>
      <c r="J40" s="329">
        <f t="shared" si="2"/>
        <v>2094395</v>
      </c>
      <c r="K40" s="329">
        <f t="shared" si="2"/>
        <v>2283891</v>
      </c>
    </row>
    <row r="41" spans="1:11" ht="18" customHeight="1">
      <c r="A41" s="1" t="s">
        <v>16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</row>
    <row r="42" spans="1:11" ht="18" customHeight="1">
      <c r="A42" s="293" t="s">
        <v>279</v>
      </c>
      <c r="B42" s="329">
        <f>'[1]Ⅹ-2（数量、金額、単価）'!N59</f>
        <v>380905</v>
      </c>
      <c r="C42" s="329">
        <f>'[1]Ⅹ-2（数量、金額、単価）'!O59</f>
        <v>256003</v>
      </c>
      <c r="D42" s="329">
        <f>'[1]Ⅹ-2（数量、金額、単価）'!P59</f>
        <v>179989</v>
      </c>
      <c r="E42" s="329">
        <f>'[1]Ⅹ-2（数量、金額、単価）'!Q59</f>
        <v>243534</v>
      </c>
      <c r="F42" s="329">
        <f>'[1]Ⅹ-2（数量、金額、単価）'!R59</f>
        <v>343668</v>
      </c>
      <c r="G42" s="329">
        <f>'[1]Ⅹ-2（数量、金額、単価）'!S59</f>
        <v>513865</v>
      </c>
      <c r="H42" s="329">
        <f>'[1]Ⅹ-2（数量、金額、単価）'!T59</f>
        <v>388302</v>
      </c>
      <c r="I42" s="329">
        <f>'[1]Ⅹ-2（数量、金額、単価）'!U59</f>
        <v>346683</v>
      </c>
      <c r="J42" s="329">
        <f>'[1]Ⅹ-2（数量、金額、単価）'!V59</f>
        <v>424456</v>
      </c>
      <c r="K42" s="329">
        <f>'[1]Ⅹ-2（数量、金額、単価）'!W59</f>
        <v>271658</v>
      </c>
    </row>
    <row r="43" spans="1:11" ht="18" customHeight="1">
      <c r="A43" s="293" t="s">
        <v>18</v>
      </c>
      <c r="B43" s="329">
        <f>'[1]Ⅹ-2（数量、金額、単価）'!N66</f>
        <v>420990</v>
      </c>
      <c r="C43" s="329">
        <f>'[1]Ⅹ-2（数量、金額、単価）'!O66</f>
        <v>312247</v>
      </c>
      <c r="D43" s="329">
        <f>'[1]Ⅹ-2（数量、金額、単価）'!P66</f>
        <v>268411</v>
      </c>
      <c r="E43" s="329">
        <f>'[1]Ⅹ-2（数量、金額、単価）'!Q66</f>
        <v>278200</v>
      </c>
      <c r="F43" s="329">
        <f>'[1]Ⅹ-2（数量、金額、単価）'!R66</f>
        <v>263396</v>
      </c>
      <c r="G43" s="329">
        <f>'[1]Ⅹ-2（数量、金額、単価）'!S66</f>
        <v>334208</v>
      </c>
      <c r="H43" s="329">
        <f>'[1]Ⅹ-2（数量、金額、単価）'!T66</f>
        <v>337272</v>
      </c>
      <c r="I43" s="329">
        <f>'[1]Ⅹ-2（数量、金額、単価）'!U66</f>
        <v>349949</v>
      </c>
      <c r="J43" s="329">
        <f>'[1]Ⅹ-2（数量、金額、単価）'!V66</f>
        <v>290836</v>
      </c>
      <c r="K43" s="329">
        <f>'[1]Ⅹ-2（数量、金額、単価）'!W66</f>
        <v>317281</v>
      </c>
    </row>
    <row r="44" spans="1:11" ht="18" customHeight="1">
      <c r="A44" s="371" t="s">
        <v>19</v>
      </c>
      <c r="B44" s="330">
        <f>'[1]Ⅹ-2（数量、金額、単価）'!N94</f>
        <v>157464</v>
      </c>
      <c r="C44" s="330">
        <f>'[1]Ⅹ-2（数量、金額、単価）'!O94</f>
        <v>118921</v>
      </c>
      <c r="D44" s="330">
        <f>'[1]Ⅹ-2（数量、金額、単価）'!P94</f>
        <v>168972</v>
      </c>
      <c r="E44" s="330">
        <f>'[1]Ⅹ-2（数量、金額、単価）'!Q94</f>
        <v>312584</v>
      </c>
      <c r="F44" s="330">
        <f>'[1]Ⅹ-2（数量、金額、単価）'!R94</f>
        <v>375582</v>
      </c>
      <c r="G44" s="330">
        <f>'[1]Ⅹ-2（数量、金額、単価）'!S94</f>
        <v>587535</v>
      </c>
      <c r="H44" s="330">
        <f>'[1]Ⅹ-2（数量、金額、単価）'!T94</f>
        <v>865654</v>
      </c>
      <c r="I44" s="330">
        <f>'[1]Ⅹ-2（数量、金額、単価）'!U94</f>
        <v>971119</v>
      </c>
      <c r="J44" s="330">
        <f>'[1]Ⅹ-2（数量、金額、単価）'!V94</f>
        <v>1379103</v>
      </c>
      <c r="K44" s="330">
        <f>'[1]Ⅹ-2（数量、金額、単価）'!W94</f>
        <v>1694952</v>
      </c>
    </row>
    <row r="45" spans="1:11" ht="18" customHeight="1">
      <c r="A45" s="89" t="s">
        <v>20</v>
      </c>
      <c r="B45" s="330">
        <f>SUM(B35:B40)</f>
        <v>5958736</v>
      </c>
      <c r="C45" s="330">
        <f t="shared" ref="C45:J45" si="3">SUM(C35:C40)</f>
        <v>4976520</v>
      </c>
      <c r="D45" s="330">
        <f t="shared" si="3"/>
        <v>5378126</v>
      </c>
      <c r="E45" s="330">
        <f t="shared" si="3"/>
        <v>6599191</v>
      </c>
      <c r="F45" s="330">
        <f t="shared" si="3"/>
        <v>8228832</v>
      </c>
      <c r="G45" s="330">
        <f t="shared" si="3"/>
        <v>11121008</v>
      </c>
      <c r="H45" s="330">
        <f t="shared" si="3"/>
        <v>12557715</v>
      </c>
      <c r="I45" s="330">
        <f t="shared" si="3"/>
        <v>12805174</v>
      </c>
      <c r="J45" s="330">
        <f t="shared" si="3"/>
        <v>14295004</v>
      </c>
      <c r="K45" s="330">
        <f>SUM(K35:K40)</f>
        <v>14790805</v>
      </c>
    </row>
    <row r="46" spans="1:11" ht="18" customHeight="1">
      <c r="A46" s="13" t="s">
        <v>478</v>
      </c>
    </row>
    <row r="47" spans="1:11" ht="18" customHeight="1">
      <c r="A47" s="13"/>
    </row>
    <row r="48" spans="1:11" ht="18" customHeight="1">
      <c r="A48" s="4" t="s">
        <v>275</v>
      </c>
      <c r="K48" s="88" t="s">
        <v>273</v>
      </c>
    </row>
    <row r="49" spans="1:11" ht="18" customHeight="1">
      <c r="A49" s="86" t="s">
        <v>271</v>
      </c>
      <c r="B49" s="327" t="s">
        <v>2</v>
      </c>
      <c r="C49" s="327" t="s">
        <v>3</v>
      </c>
      <c r="D49" s="327" t="s">
        <v>4</v>
      </c>
      <c r="E49" s="327" t="s">
        <v>5</v>
      </c>
      <c r="F49" s="327" t="s">
        <v>6</v>
      </c>
      <c r="G49" s="327" t="s">
        <v>7</v>
      </c>
      <c r="H49" s="327" t="s">
        <v>8</v>
      </c>
      <c r="I49" s="327" t="s">
        <v>9</v>
      </c>
      <c r="J49" s="327" t="s">
        <v>474</v>
      </c>
      <c r="K49" s="327" t="s">
        <v>475</v>
      </c>
    </row>
    <row r="50" spans="1:11" ht="18" customHeight="1">
      <c r="A50" s="293" t="s">
        <v>276</v>
      </c>
      <c r="B50" s="332">
        <v>11.37</v>
      </c>
      <c r="C50" s="332">
        <v>12.35</v>
      </c>
      <c r="D50" s="332">
        <v>14.19</v>
      </c>
      <c r="E50" s="332">
        <v>16.88</v>
      </c>
      <c r="F50" s="332">
        <v>19.57</v>
      </c>
      <c r="G50" s="332">
        <v>23.73</v>
      </c>
      <c r="H50" s="332">
        <v>26.78</v>
      </c>
      <c r="I50" s="332">
        <v>29.16</v>
      </c>
      <c r="J50" s="332">
        <v>29.25</v>
      </c>
      <c r="K50" s="332">
        <v>28</v>
      </c>
    </row>
    <row r="51" spans="1:11" ht="18" customHeight="1">
      <c r="A51" s="293" t="s">
        <v>277</v>
      </c>
      <c r="B51" s="333">
        <v>4.9800000000000004</v>
      </c>
      <c r="C51" s="333">
        <v>6.35</v>
      </c>
      <c r="D51" s="333">
        <v>6</v>
      </c>
      <c r="E51" s="333">
        <v>6.98</v>
      </c>
      <c r="F51" s="333">
        <v>6.63</v>
      </c>
      <c r="G51" s="333">
        <v>5.66</v>
      </c>
      <c r="H51" s="333">
        <v>5.39</v>
      </c>
      <c r="I51" s="333">
        <v>4.97</v>
      </c>
      <c r="J51" s="333">
        <v>5.41</v>
      </c>
      <c r="K51" s="333">
        <v>5.23</v>
      </c>
    </row>
    <row r="52" spans="1:11" ht="18" customHeight="1">
      <c r="A52" s="293" t="s">
        <v>12</v>
      </c>
      <c r="B52" s="333">
        <v>0.57999999999999996</v>
      </c>
      <c r="C52" s="333">
        <v>0.43</v>
      </c>
      <c r="D52" s="333">
        <v>0.33</v>
      </c>
      <c r="E52" s="333">
        <v>0.26</v>
      </c>
      <c r="F52" s="333">
        <v>0.4</v>
      </c>
      <c r="G52" s="333">
        <v>0.47</v>
      </c>
      <c r="H52" s="333">
        <v>1.28</v>
      </c>
      <c r="I52" s="333">
        <v>2.0699999999999998</v>
      </c>
      <c r="J52" s="333">
        <v>2.46</v>
      </c>
      <c r="K52" s="333">
        <v>1.65</v>
      </c>
    </row>
    <row r="53" spans="1:11" ht="18" customHeight="1">
      <c r="A53" s="293" t="s">
        <v>13</v>
      </c>
      <c r="B53" s="333">
        <v>2.38</v>
      </c>
      <c r="C53" s="333">
        <v>4.5999999999999996</v>
      </c>
      <c r="D53" s="333">
        <v>2.5499999999999998</v>
      </c>
      <c r="E53" s="333">
        <v>3.04</v>
      </c>
      <c r="F53" s="333">
        <v>4.01</v>
      </c>
      <c r="G53" s="333">
        <v>3.31</v>
      </c>
      <c r="H53" s="333">
        <v>3.03</v>
      </c>
      <c r="I53" s="333">
        <v>3.5</v>
      </c>
      <c r="J53" s="333">
        <v>4.49</v>
      </c>
      <c r="K53" s="333">
        <v>5.17</v>
      </c>
    </row>
    <row r="54" spans="1:11" ht="18" customHeight="1">
      <c r="A54" s="293" t="s">
        <v>64</v>
      </c>
      <c r="B54" s="333">
        <v>64.59</v>
      </c>
      <c r="C54" s="333">
        <v>62.46</v>
      </c>
      <c r="D54" s="333">
        <v>65.45</v>
      </c>
      <c r="E54" s="333">
        <v>60.2</v>
      </c>
      <c r="F54" s="333">
        <v>57.45</v>
      </c>
      <c r="G54" s="333">
        <v>53.92</v>
      </c>
      <c r="H54" s="333">
        <v>50.85</v>
      </c>
      <c r="I54" s="333">
        <v>47.28</v>
      </c>
      <c r="J54" s="333">
        <v>43.74</v>
      </c>
      <c r="K54" s="333">
        <v>44.51</v>
      </c>
    </row>
    <row r="55" spans="1:11" ht="18" customHeight="1">
      <c r="A55" s="293" t="s">
        <v>278</v>
      </c>
      <c r="B55" s="333">
        <v>16.100000000000001</v>
      </c>
      <c r="C55" s="333">
        <v>13.81</v>
      </c>
      <c r="D55" s="333">
        <v>11.48</v>
      </c>
      <c r="E55" s="333">
        <v>12.64</v>
      </c>
      <c r="F55" s="333">
        <v>11.94</v>
      </c>
      <c r="G55" s="333">
        <v>12.91</v>
      </c>
      <c r="H55" s="333">
        <v>12.67</v>
      </c>
      <c r="I55" s="333">
        <v>13.02</v>
      </c>
      <c r="J55" s="333">
        <v>14.65</v>
      </c>
      <c r="K55" s="333">
        <v>15.44</v>
      </c>
    </row>
    <row r="56" spans="1:11" ht="18" customHeight="1">
      <c r="A56" s="1" t="s">
        <v>16</v>
      </c>
      <c r="B56" s="333"/>
      <c r="C56" s="333"/>
      <c r="D56" s="333"/>
      <c r="E56" s="333"/>
      <c r="F56" s="333"/>
      <c r="G56" s="333"/>
      <c r="H56" s="333"/>
      <c r="I56" s="333"/>
      <c r="J56" s="333"/>
      <c r="K56" s="333"/>
    </row>
    <row r="57" spans="1:11" ht="18" customHeight="1">
      <c r="A57" s="293" t="s">
        <v>279</v>
      </c>
      <c r="B57" s="333">
        <v>6.39</v>
      </c>
      <c r="C57" s="333">
        <v>5.14</v>
      </c>
      <c r="D57" s="333">
        <v>3.35</v>
      </c>
      <c r="E57" s="333">
        <v>3.69</v>
      </c>
      <c r="F57" s="333">
        <v>4.18</v>
      </c>
      <c r="G57" s="333">
        <v>4.62</v>
      </c>
      <c r="H57" s="333">
        <v>3.09</v>
      </c>
      <c r="I57" s="333">
        <v>2.71</v>
      </c>
      <c r="J57" s="333">
        <v>2.97</v>
      </c>
      <c r="K57" s="333">
        <v>1.84</v>
      </c>
    </row>
    <row r="58" spans="1:11" ht="18" customHeight="1">
      <c r="A58" s="293" t="s">
        <v>18</v>
      </c>
      <c r="B58" s="333">
        <v>7.07</v>
      </c>
      <c r="C58" s="333">
        <v>6.28</v>
      </c>
      <c r="D58" s="333">
        <v>4.99</v>
      </c>
      <c r="E58" s="333">
        <v>4.21</v>
      </c>
      <c r="F58" s="333">
        <v>3.2</v>
      </c>
      <c r="G58" s="333">
        <v>3.01</v>
      </c>
      <c r="H58" s="333">
        <v>2.69</v>
      </c>
      <c r="I58" s="333">
        <v>2.73</v>
      </c>
      <c r="J58" s="333">
        <v>2.0299999999999998</v>
      </c>
      <c r="K58" s="333">
        <v>2.14</v>
      </c>
    </row>
    <row r="59" spans="1:11" ht="18" customHeight="1">
      <c r="A59" s="371" t="s">
        <v>19</v>
      </c>
      <c r="B59" s="334">
        <v>2.64</v>
      </c>
      <c r="C59" s="334">
        <v>2.39</v>
      </c>
      <c r="D59" s="334">
        <v>3.14</v>
      </c>
      <c r="E59" s="334">
        <v>4.74</v>
      </c>
      <c r="F59" s="334">
        <v>4.5599999999999996</v>
      </c>
      <c r="G59" s="334">
        <v>5.28</v>
      </c>
      <c r="H59" s="334">
        <v>6.89</v>
      </c>
      <c r="I59" s="334">
        <v>7.58</v>
      </c>
      <c r="J59" s="334">
        <v>9.65</v>
      </c>
      <c r="K59" s="334">
        <v>11.46</v>
      </c>
    </row>
    <row r="60" spans="1:11" ht="18" customHeight="1">
      <c r="A60" s="89" t="s">
        <v>20</v>
      </c>
      <c r="B60" s="335">
        <v>100</v>
      </c>
      <c r="C60" s="335">
        <v>100</v>
      </c>
      <c r="D60" s="335">
        <v>100</v>
      </c>
      <c r="E60" s="335">
        <v>100</v>
      </c>
      <c r="F60" s="335">
        <v>100</v>
      </c>
      <c r="G60" s="335">
        <v>100</v>
      </c>
      <c r="H60" s="335">
        <v>100</v>
      </c>
      <c r="I60" s="335">
        <v>100</v>
      </c>
      <c r="J60" s="335">
        <v>100</v>
      </c>
      <c r="K60" s="335">
        <v>100</v>
      </c>
    </row>
    <row r="61" spans="1:11" ht="18" customHeight="1">
      <c r="B61" s="331"/>
      <c r="C61" s="331"/>
      <c r="D61" s="331"/>
      <c r="E61" s="331"/>
      <c r="F61" s="331"/>
      <c r="G61" s="331"/>
      <c r="H61" s="331"/>
      <c r="I61" s="331"/>
      <c r="J61" s="331"/>
      <c r="K61" s="331"/>
    </row>
    <row r="62" spans="1:11" ht="18" customHeight="1"/>
    <row r="63" spans="1:11" ht="18" customHeight="1"/>
    <row r="64" spans="1:11" s="4" customFormat="1" ht="18" customHeight="1"/>
    <row r="65" s="4" customFormat="1" ht="18" customHeight="1"/>
    <row r="66" s="4" customFormat="1" ht="18" customHeight="1"/>
  </sheetData>
  <phoneticPr fontId="4"/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97"/>
  <sheetViews>
    <sheetView view="pageBreakPreview" topLeftCell="A67" zoomScale="75" zoomScaleNormal="100" zoomScaleSheetLayoutView="75" workbookViewId="0">
      <selection activeCell="H74" sqref="H74"/>
    </sheetView>
  </sheetViews>
  <sheetFormatPr defaultColWidth="10.25" defaultRowHeight="18.75" customHeight="1"/>
  <cols>
    <col min="1" max="1" width="32.625" style="314" customWidth="1"/>
    <col min="2" max="11" width="10.5" style="314" customWidth="1"/>
    <col min="12" max="12" width="10.25" style="188" customWidth="1"/>
    <col min="13" max="13" width="32.625" style="314" customWidth="1"/>
    <col min="14" max="15" width="11.25" style="314" bestFit="1" customWidth="1"/>
    <col min="16" max="18" width="11" style="314" bestFit="1" customWidth="1"/>
    <col min="19" max="22" width="12.125" style="314" bestFit="1" customWidth="1"/>
    <col min="23" max="23" width="12.5" style="314" bestFit="1" customWidth="1"/>
    <col min="24" max="24" width="10.25" style="188" customWidth="1"/>
    <col min="25" max="25" width="32.625" style="314" customWidth="1"/>
    <col min="26" max="35" width="10.5" style="314" customWidth="1"/>
    <col min="36" max="36" width="10.25" style="188" customWidth="1"/>
    <col min="37" max="16384" width="10.25" style="188"/>
  </cols>
  <sheetData>
    <row r="1" spans="1:35">
      <c r="A1" s="3"/>
    </row>
    <row r="2" spans="1:35">
      <c r="A2" s="315" t="s">
        <v>321</v>
      </c>
    </row>
    <row r="3" spans="1:35" ht="13.5">
      <c r="A3" s="7" t="s">
        <v>471</v>
      </c>
      <c r="B3" s="316"/>
      <c r="C3" s="316"/>
      <c r="D3" s="316"/>
      <c r="E3" s="316"/>
      <c r="F3" s="316"/>
      <c r="G3" s="316"/>
      <c r="H3" s="316"/>
      <c r="I3" s="316"/>
      <c r="J3" s="316"/>
      <c r="K3" s="326" t="s">
        <v>202</v>
      </c>
      <c r="L3" s="317"/>
      <c r="M3" s="316" t="s">
        <v>472</v>
      </c>
      <c r="N3" s="316"/>
      <c r="O3" s="316"/>
      <c r="P3" s="316"/>
      <c r="Q3" s="316"/>
      <c r="R3" s="316"/>
      <c r="S3" s="316"/>
      <c r="T3" s="316"/>
      <c r="U3" s="316"/>
      <c r="V3" s="316"/>
      <c r="W3" s="316" t="s">
        <v>476</v>
      </c>
      <c r="X3" s="317"/>
      <c r="Y3" s="316" t="s">
        <v>473</v>
      </c>
      <c r="Z3" s="316"/>
      <c r="AA3" s="316"/>
      <c r="AB3" s="316"/>
      <c r="AC3" s="316"/>
      <c r="AD3" s="316"/>
      <c r="AE3" s="316"/>
      <c r="AF3" s="316"/>
      <c r="AG3" s="316"/>
      <c r="AH3" s="316"/>
      <c r="AI3" s="326" t="s">
        <v>294</v>
      </c>
    </row>
    <row r="4" spans="1:35" ht="13.5">
      <c r="A4" s="318" t="s">
        <v>271</v>
      </c>
      <c r="B4" s="318" t="s">
        <v>2</v>
      </c>
      <c r="C4" s="318" t="s">
        <v>3</v>
      </c>
      <c r="D4" s="318" t="s">
        <v>4</v>
      </c>
      <c r="E4" s="318" t="s">
        <v>5</v>
      </c>
      <c r="F4" s="318" t="s">
        <v>6</v>
      </c>
      <c r="G4" s="318" t="s">
        <v>7</v>
      </c>
      <c r="H4" s="318" t="s">
        <v>8</v>
      </c>
      <c r="I4" s="318" t="s">
        <v>9</v>
      </c>
      <c r="J4" s="318" t="s">
        <v>372</v>
      </c>
      <c r="K4" s="318" t="s">
        <v>373</v>
      </c>
      <c r="L4" s="317"/>
      <c r="M4" s="318" t="s">
        <v>271</v>
      </c>
      <c r="N4" s="318" t="s">
        <v>2</v>
      </c>
      <c r="O4" s="318" t="s">
        <v>3</v>
      </c>
      <c r="P4" s="318" t="s">
        <v>4</v>
      </c>
      <c r="Q4" s="318" t="s">
        <v>5</v>
      </c>
      <c r="R4" s="318" t="s">
        <v>6</v>
      </c>
      <c r="S4" s="318" t="s">
        <v>7</v>
      </c>
      <c r="T4" s="318" t="s">
        <v>8</v>
      </c>
      <c r="U4" s="318" t="s">
        <v>9</v>
      </c>
      <c r="V4" s="318" t="s">
        <v>372</v>
      </c>
      <c r="W4" s="318" t="s">
        <v>373</v>
      </c>
      <c r="X4" s="317"/>
      <c r="Y4" s="318" t="s">
        <v>271</v>
      </c>
      <c r="Z4" s="318" t="s">
        <v>2</v>
      </c>
      <c r="AA4" s="318" t="s">
        <v>3</v>
      </c>
      <c r="AB4" s="318" t="s">
        <v>4</v>
      </c>
      <c r="AC4" s="318" t="s">
        <v>5</v>
      </c>
      <c r="AD4" s="318" t="s">
        <v>6</v>
      </c>
      <c r="AE4" s="318" t="s">
        <v>7</v>
      </c>
      <c r="AF4" s="318" t="s">
        <v>8</v>
      </c>
      <c r="AG4" s="318" t="s">
        <v>9</v>
      </c>
      <c r="AH4" s="318" t="s">
        <v>372</v>
      </c>
      <c r="AI4" s="318" t="s">
        <v>373</v>
      </c>
    </row>
    <row r="5" spans="1:35" ht="13.5">
      <c r="A5" s="319" t="s">
        <v>27</v>
      </c>
      <c r="B5" s="320">
        <f>SUM(B6:B39)</f>
        <v>1758.473</v>
      </c>
      <c r="C5" s="320">
        <f t="shared" ref="C5:K5" si="0">SUM(C6:C39)</f>
        <v>1851.6789999999999</v>
      </c>
      <c r="D5" s="320">
        <f t="shared" si="0"/>
        <v>2162.895</v>
      </c>
      <c r="E5" s="320">
        <f t="shared" si="0"/>
        <v>3657.0080000000003</v>
      </c>
      <c r="F5" s="320">
        <f t="shared" si="0"/>
        <v>3770.4550000000004</v>
      </c>
      <c r="G5" s="320">
        <f t="shared" si="0"/>
        <v>15842.585999999999</v>
      </c>
      <c r="H5" s="320">
        <f t="shared" si="0"/>
        <v>25670.372000000003</v>
      </c>
      <c r="I5" s="320">
        <f t="shared" si="0"/>
        <v>16786.066000000003</v>
      </c>
      <c r="J5" s="320">
        <f t="shared" si="0"/>
        <v>7111.8830000000007</v>
      </c>
      <c r="K5" s="320">
        <f t="shared" si="0"/>
        <v>15049.343000000001</v>
      </c>
      <c r="L5" s="317"/>
      <c r="M5" s="319" t="s">
        <v>27</v>
      </c>
      <c r="N5" s="320">
        <f>SUM(N6:N39)</f>
        <v>677770</v>
      </c>
      <c r="O5" s="320">
        <f t="shared" ref="O5:W5" si="1">SUM(O6:O39)</f>
        <v>614810</v>
      </c>
      <c r="P5" s="320">
        <f t="shared" si="1"/>
        <v>763205</v>
      </c>
      <c r="Q5" s="320">
        <f t="shared" si="1"/>
        <v>1114139</v>
      </c>
      <c r="R5" s="320">
        <f t="shared" si="1"/>
        <v>1610561</v>
      </c>
      <c r="S5" s="320">
        <f t="shared" si="1"/>
        <v>2639112</v>
      </c>
      <c r="T5" s="320">
        <f t="shared" si="1"/>
        <v>3362407</v>
      </c>
      <c r="U5" s="320">
        <f t="shared" si="1"/>
        <v>3733984</v>
      </c>
      <c r="V5" s="320">
        <f t="shared" si="1"/>
        <v>4181091</v>
      </c>
      <c r="W5" s="320">
        <f t="shared" si="1"/>
        <v>4141629</v>
      </c>
      <c r="X5" s="317"/>
      <c r="Y5" s="319" t="s">
        <v>27</v>
      </c>
      <c r="Z5" s="320">
        <f>N5/B5</f>
        <v>385.43099609718206</v>
      </c>
      <c r="AA5" s="320">
        <f t="shared" ref="AA5:AI5" si="2">O5/C5</f>
        <v>332.02839153006545</v>
      </c>
      <c r="AB5" s="320">
        <f t="shared" si="2"/>
        <v>352.86271409384182</v>
      </c>
      <c r="AC5" s="320">
        <f t="shared" si="2"/>
        <v>304.65861709900548</v>
      </c>
      <c r="AD5" s="320">
        <f t="shared" si="2"/>
        <v>427.15295634081292</v>
      </c>
      <c r="AE5" s="320">
        <f t="shared" si="2"/>
        <v>166.58341005691875</v>
      </c>
      <c r="AF5" s="320">
        <f t="shared" si="2"/>
        <v>130.98396080898243</v>
      </c>
      <c r="AG5" s="320">
        <f t="shared" si="2"/>
        <v>222.44544969619443</v>
      </c>
      <c r="AH5" s="320">
        <f t="shared" si="2"/>
        <v>587.90210693848587</v>
      </c>
      <c r="AI5" s="320">
        <f t="shared" si="2"/>
        <v>275.20330953982506</v>
      </c>
    </row>
    <row r="6" spans="1:35" ht="13.5">
      <c r="A6" s="321" t="s">
        <v>73</v>
      </c>
      <c r="B6" s="322">
        <v>8</v>
      </c>
      <c r="C6" s="322">
        <v>231</v>
      </c>
      <c r="D6" s="322">
        <v>2</v>
      </c>
      <c r="E6" s="322">
        <v>32</v>
      </c>
      <c r="F6" s="322">
        <v>16</v>
      </c>
      <c r="G6" s="322">
        <v>28</v>
      </c>
      <c r="H6" s="322">
        <v>19</v>
      </c>
      <c r="I6" s="322">
        <v>29</v>
      </c>
      <c r="J6" s="322">
        <v>61</v>
      </c>
      <c r="K6" s="322">
        <v>169</v>
      </c>
      <c r="L6" s="317"/>
      <c r="M6" s="321" t="s">
        <v>73</v>
      </c>
      <c r="N6" s="322">
        <v>2837</v>
      </c>
      <c r="O6" s="322">
        <v>9478</v>
      </c>
      <c r="P6" s="322">
        <v>573</v>
      </c>
      <c r="Q6" s="322">
        <v>5958</v>
      </c>
      <c r="R6" s="322">
        <v>3660</v>
      </c>
      <c r="S6" s="322">
        <v>7042</v>
      </c>
      <c r="T6" s="322">
        <v>6298</v>
      </c>
      <c r="U6" s="322">
        <v>9904</v>
      </c>
      <c r="V6" s="322">
        <v>11358</v>
      </c>
      <c r="W6" s="322">
        <v>26463</v>
      </c>
      <c r="X6" s="317"/>
      <c r="Y6" s="321" t="s">
        <v>73</v>
      </c>
      <c r="Z6" s="322">
        <v>354.625</v>
      </c>
      <c r="AA6" s="322">
        <v>41.030303030303003</v>
      </c>
      <c r="AB6" s="322">
        <v>286.5</v>
      </c>
      <c r="AC6" s="322">
        <v>186.1875</v>
      </c>
      <c r="AD6" s="322">
        <v>228.75</v>
      </c>
      <c r="AE6" s="322">
        <v>251.5</v>
      </c>
      <c r="AF6" s="322">
        <v>331.47368421052602</v>
      </c>
      <c r="AG6" s="322">
        <v>341.51724137931001</v>
      </c>
      <c r="AH6" s="322">
        <v>186.19672131147499</v>
      </c>
      <c r="AI6" s="322">
        <v>156.585798816568</v>
      </c>
    </row>
    <row r="7" spans="1:35" ht="13.5">
      <c r="A7" s="321" t="s">
        <v>74</v>
      </c>
      <c r="B7" s="322">
        <v>5.4740000000000002</v>
      </c>
      <c r="C7" s="322">
        <v>0</v>
      </c>
      <c r="D7" s="322">
        <v>2.2999999999999998</v>
      </c>
      <c r="E7" s="322">
        <v>5.0590000000000002</v>
      </c>
      <c r="F7" s="322">
        <v>11.917</v>
      </c>
      <c r="G7" s="322">
        <v>14.746</v>
      </c>
      <c r="H7" s="322">
        <v>15.446</v>
      </c>
      <c r="I7" s="322">
        <v>20.379000000000001</v>
      </c>
      <c r="J7" s="322">
        <v>16.390999999999998</v>
      </c>
      <c r="K7" s="322">
        <v>26.23</v>
      </c>
      <c r="L7" s="317"/>
      <c r="M7" s="321" t="s">
        <v>74</v>
      </c>
      <c r="N7" s="322">
        <v>3401</v>
      </c>
      <c r="O7" s="322">
        <v>0</v>
      </c>
      <c r="P7" s="322">
        <v>3173</v>
      </c>
      <c r="Q7" s="322">
        <v>3770</v>
      </c>
      <c r="R7" s="322">
        <v>15225</v>
      </c>
      <c r="S7" s="322">
        <v>17382</v>
      </c>
      <c r="T7" s="322">
        <v>17343</v>
      </c>
      <c r="U7" s="322">
        <v>21404</v>
      </c>
      <c r="V7" s="322">
        <v>18259</v>
      </c>
      <c r="W7" s="322">
        <v>23707</v>
      </c>
      <c r="X7" s="317"/>
      <c r="Y7" s="321" t="s">
        <v>74</v>
      </c>
      <c r="Z7" s="322">
        <v>621.30069419072004</v>
      </c>
      <c r="AA7" s="322">
        <v>0</v>
      </c>
      <c r="AB7" s="322">
        <v>1379.5652173912999</v>
      </c>
      <c r="AC7" s="322">
        <v>745.20656256177097</v>
      </c>
      <c r="AD7" s="322">
        <v>1277.58664093312</v>
      </c>
      <c r="AE7" s="322">
        <v>1178.7603417876001</v>
      </c>
      <c r="AF7" s="322">
        <v>1122.81496827658</v>
      </c>
      <c r="AG7" s="322">
        <v>1050.2968742332801</v>
      </c>
      <c r="AH7" s="322">
        <v>1113.9649807821399</v>
      </c>
      <c r="AI7" s="322">
        <v>903.81242851696504</v>
      </c>
    </row>
    <row r="8" spans="1:35" ht="13.5">
      <c r="A8" s="321" t="s">
        <v>282</v>
      </c>
      <c r="B8" s="322">
        <v>74.281000000000006</v>
      </c>
      <c r="C8" s="322">
        <v>3.74</v>
      </c>
      <c r="D8" s="322">
        <v>61.933999999999997</v>
      </c>
      <c r="E8" s="322">
        <v>232.96</v>
      </c>
      <c r="F8" s="322">
        <v>190.04300000000001</v>
      </c>
      <c r="G8" s="322">
        <v>11464.69</v>
      </c>
      <c r="H8" s="322">
        <v>20764.317999999999</v>
      </c>
      <c r="I8" s="322">
        <v>11053.855</v>
      </c>
      <c r="J8" s="322">
        <v>2123.2779999999998</v>
      </c>
      <c r="K8" s="322">
        <v>10212.179</v>
      </c>
      <c r="L8" s="317"/>
      <c r="M8" s="321" t="s">
        <v>282</v>
      </c>
      <c r="N8" s="322">
        <v>2657</v>
      </c>
      <c r="O8" s="322">
        <v>566</v>
      </c>
      <c r="P8" s="322">
        <v>3584</v>
      </c>
      <c r="Q8" s="322">
        <v>14749</v>
      </c>
      <c r="R8" s="322">
        <v>12137</v>
      </c>
      <c r="S8" s="322">
        <v>608331</v>
      </c>
      <c r="T8" s="322">
        <v>899162</v>
      </c>
      <c r="U8" s="322">
        <v>442111</v>
      </c>
      <c r="V8" s="322">
        <v>145623</v>
      </c>
      <c r="W8" s="322">
        <v>414618</v>
      </c>
      <c r="X8" s="317"/>
      <c r="Y8" s="321" t="s">
        <v>282</v>
      </c>
      <c r="Z8" s="322">
        <v>35.769577684737698</v>
      </c>
      <c r="AA8" s="322">
        <v>151.33689839572199</v>
      </c>
      <c r="AB8" s="322">
        <v>57.868053088771902</v>
      </c>
      <c r="AC8" s="322">
        <v>63.311298076923102</v>
      </c>
      <c r="AD8" s="322">
        <v>63.864493825081702</v>
      </c>
      <c r="AE8" s="322">
        <v>53.061268992009403</v>
      </c>
      <c r="AF8" s="322">
        <v>43.303228162851298</v>
      </c>
      <c r="AG8" s="322">
        <v>39.996091861165198</v>
      </c>
      <c r="AH8" s="322">
        <v>68.584047873147099</v>
      </c>
      <c r="AI8" s="322">
        <v>40.600345920297698</v>
      </c>
    </row>
    <row r="9" spans="1:35" ht="13.5">
      <c r="A9" s="321" t="s">
        <v>77</v>
      </c>
      <c r="B9" s="322">
        <v>0.8</v>
      </c>
      <c r="C9" s="322">
        <v>1.0980000000000001</v>
      </c>
      <c r="D9" s="322">
        <v>0.60699999999999998</v>
      </c>
      <c r="E9" s="322">
        <v>2.7E-2</v>
      </c>
      <c r="F9" s="322">
        <v>0.48599999999999999</v>
      </c>
      <c r="G9" s="322">
        <v>0.47199999999999998</v>
      </c>
      <c r="H9" s="322">
        <v>6.8810000000000002</v>
      </c>
      <c r="I9" s="322">
        <v>15.99</v>
      </c>
      <c r="J9" s="322">
        <v>4.0430000000000001</v>
      </c>
      <c r="K9" s="322">
        <v>1.175</v>
      </c>
      <c r="L9" s="317"/>
      <c r="M9" s="321" t="s">
        <v>77</v>
      </c>
      <c r="N9" s="322">
        <v>228</v>
      </c>
      <c r="O9" s="322">
        <v>1281</v>
      </c>
      <c r="P9" s="322">
        <v>1693</v>
      </c>
      <c r="Q9" s="322">
        <v>204</v>
      </c>
      <c r="R9" s="322">
        <v>1207</v>
      </c>
      <c r="S9" s="322">
        <v>1197</v>
      </c>
      <c r="T9" s="322">
        <v>6709</v>
      </c>
      <c r="U9" s="322">
        <v>8713</v>
      </c>
      <c r="V9" s="322">
        <v>4440</v>
      </c>
      <c r="W9" s="322">
        <v>2510</v>
      </c>
      <c r="X9" s="317"/>
      <c r="Y9" s="321" t="s">
        <v>77</v>
      </c>
      <c r="Z9" s="322">
        <v>285</v>
      </c>
      <c r="AA9" s="322">
        <v>1166.6666666666699</v>
      </c>
      <c r="AB9" s="322">
        <v>2789.12685337726</v>
      </c>
      <c r="AC9" s="322">
        <v>7555.5555555555602</v>
      </c>
      <c r="AD9" s="322">
        <v>2483.5390946502098</v>
      </c>
      <c r="AE9" s="322">
        <v>2536.0169491525398</v>
      </c>
      <c r="AF9" s="322">
        <v>975.00363319284997</v>
      </c>
      <c r="AG9" s="322">
        <v>544.90306441526002</v>
      </c>
      <c r="AH9" s="322">
        <v>1098.19441009152</v>
      </c>
      <c r="AI9" s="322">
        <v>2136.1702127659601</v>
      </c>
    </row>
    <row r="10" spans="1:35" ht="13.5">
      <c r="A10" s="321" t="s">
        <v>283</v>
      </c>
      <c r="B10" s="322">
        <v>3.2759999999999998</v>
      </c>
      <c r="C10" s="322">
        <v>0.19500000000000001</v>
      </c>
      <c r="D10" s="322">
        <v>0.95899999999999996</v>
      </c>
      <c r="E10" s="322">
        <v>1.4690000000000001</v>
      </c>
      <c r="F10" s="322">
        <v>0.72</v>
      </c>
      <c r="G10" s="322">
        <v>3.0419999999999998</v>
      </c>
      <c r="H10" s="322">
        <v>4.694</v>
      </c>
      <c r="I10" s="322">
        <v>24.082000000000001</v>
      </c>
      <c r="J10" s="322">
        <v>10.462</v>
      </c>
      <c r="K10" s="322">
        <v>16.922999999999998</v>
      </c>
      <c r="L10" s="317"/>
      <c r="M10" s="321" t="s">
        <v>283</v>
      </c>
      <c r="N10" s="322">
        <v>400</v>
      </c>
      <c r="O10" s="322">
        <v>245</v>
      </c>
      <c r="P10" s="322">
        <v>705</v>
      </c>
      <c r="Q10" s="322">
        <v>1090</v>
      </c>
      <c r="R10" s="322">
        <v>446</v>
      </c>
      <c r="S10" s="322">
        <v>1985</v>
      </c>
      <c r="T10" s="322">
        <v>4146</v>
      </c>
      <c r="U10" s="322">
        <v>10040</v>
      </c>
      <c r="V10" s="322">
        <v>9838</v>
      </c>
      <c r="W10" s="322">
        <v>10358</v>
      </c>
      <c r="X10" s="317"/>
      <c r="Y10" s="321" t="s">
        <v>283</v>
      </c>
      <c r="Z10" s="322">
        <v>122.10012210012199</v>
      </c>
      <c r="AA10" s="322">
        <v>1256.41025641026</v>
      </c>
      <c r="AB10" s="322">
        <v>735.14077163712204</v>
      </c>
      <c r="AC10" s="322">
        <v>742.00136147038802</v>
      </c>
      <c r="AD10" s="322">
        <v>619.444444444444</v>
      </c>
      <c r="AE10" s="322">
        <v>652.53122945430596</v>
      </c>
      <c r="AF10" s="322">
        <v>883.255219429058</v>
      </c>
      <c r="AG10" s="322">
        <v>416.90889461008197</v>
      </c>
      <c r="AH10" s="322">
        <v>940.35557254826995</v>
      </c>
      <c r="AI10" s="322">
        <v>612.06641848371999</v>
      </c>
    </row>
    <row r="11" spans="1:35" ht="13.5">
      <c r="A11" s="321" t="s">
        <v>80</v>
      </c>
      <c r="B11" s="322">
        <v>0</v>
      </c>
      <c r="C11" s="322">
        <v>0</v>
      </c>
      <c r="D11" s="322">
        <v>0</v>
      </c>
      <c r="E11" s="322">
        <v>0</v>
      </c>
      <c r="F11" s="322">
        <v>0</v>
      </c>
      <c r="G11" s="322">
        <v>0</v>
      </c>
      <c r="H11" s="322">
        <v>0</v>
      </c>
      <c r="I11" s="322">
        <v>0.49199999999999999</v>
      </c>
      <c r="J11" s="322">
        <v>0</v>
      </c>
      <c r="K11" s="322">
        <v>0</v>
      </c>
      <c r="L11" s="317"/>
      <c r="M11" s="321" t="s">
        <v>80</v>
      </c>
      <c r="N11" s="322">
        <v>0</v>
      </c>
      <c r="O11" s="322">
        <v>0</v>
      </c>
      <c r="P11" s="322">
        <v>0</v>
      </c>
      <c r="Q11" s="322">
        <v>0</v>
      </c>
      <c r="R11" s="322">
        <v>0</v>
      </c>
      <c r="S11" s="322">
        <v>0</v>
      </c>
      <c r="T11" s="322">
        <v>0</v>
      </c>
      <c r="U11" s="322">
        <v>228</v>
      </c>
      <c r="V11" s="322">
        <v>0</v>
      </c>
      <c r="W11" s="322">
        <v>0</v>
      </c>
      <c r="X11" s="317"/>
      <c r="Y11" s="321" t="s">
        <v>80</v>
      </c>
      <c r="Z11" s="322">
        <v>0</v>
      </c>
      <c r="AA11" s="322">
        <v>0</v>
      </c>
      <c r="AB11" s="322">
        <v>0</v>
      </c>
      <c r="AC11" s="322">
        <v>0</v>
      </c>
      <c r="AD11" s="322">
        <v>0</v>
      </c>
      <c r="AE11" s="322">
        <v>0</v>
      </c>
      <c r="AF11" s="322">
        <v>0</v>
      </c>
      <c r="AG11" s="322">
        <v>463.41463414634097</v>
      </c>
      <c r="AH11" s="322">
        <v>0</v>
      </c>
      <c r="AI11" s="322">
        <v>0</v>
      </c>
    </row>
    <row r="12" spans="1:35" ht="13.5">
      <c r="A12" s="321" t="s">
        <v>284</v>
      </c>
      <c r="B12" s="322">
        <v>196.51</v>
      </c>
      <c r="C12" s="322">
        <v>187.024</v>
      </c>
      <c r="D12" s="322">
        <v>278.23599999999999</v>
      </c>
      <c r="E12" s="322">
        <v>654.90200000000004</v>
      </c>
      <c r="F12" s="322">
        <v>560.89400000000001</v>
      </c>
      <c r="G12" s="322">
        <v>694.553</v>
      </c>
      <c r="H12" s="322">
        <v>1075.585</v>
      </c>
      <c r="I12" s="322">
        <v>1848.2470000000001</v>
      </c>
      <c r="J12" s="322">
        <v>1011.359</v>
      </c>
      <c r="K12" s="322">
        <v>1042.7719999999999</v>
      </c>
      <c r="L12" s="317"/>
      <c r="M12" s="321" t="s">
        <v>284</v>
      </c>
      <c r="N12" s="322">
        <v>25417</v>
      </c>
      <c r="O12" s="322">
        <v>19400</v>
      </c>
      <c r="P12" s="322">
        <v>26539</v>
      </c>
      <c r="Q12" s="322">
        <v>69870</v>
      </c>
      <c r="R12" s="322">
        <v>67832</v>
      </c>
      <c r="S12" s="322">
        <v>112224</v>
      </c>
      <c r="T12" s="322">
        <v>159669</v>
      </c>
      <c r="U12" s="322">
        <v>212568</v>
      </c>
      <c r="V12" s="322">
        <v>177276</v>
      </c>
      <c r="W12" s="322">
        <v>155600</v>
      </c>
      <c r="X12" s="317"/>
      <c r="Y12" s="321" t="s">
        <v>284</v>
      </c>
      <c r="Z12" s="322">
        <v>129.34201821790199</v>
      </c>
      <c r="AA12" s="322">
        <v>103.73000256651601</v>
      </c>
      <c r="AB12" s="322">
        <v>95.383056110639899</v>
      </c>
      <c r="AC12" s="322">
        <v>106.687718162412</v>
      </c>
      <c r="AD12" s="322">
        <v>120.93550653064599</v>
      </c>
      <c r="AE12" s="322">
        <v>161.57730223611401</v>
      </c>
      <c r="AF12" s="322">
        <v>148.44851871307199</v>
      </c>
      <c r="AG12" s="322">
        <v>115.010601937944</v>
      </c>
      <c r="AH12" s="322">
        <v>175.284938384886</v>
      </c>
      <c r="AI12" s="322">
        <v>149.21766215433499</v>
      </c>
    </row>
    <row r="13" spans="1:35" ht="13.5">
      <c r="A13" s="321" t="s">
        <v>81</v>
      </c>
      <c r="B13" s="322">
        <v>0</v>
      </c>
      <c r="C13" s="322">
        <v>0</v>
      </c>
      <c r="D13" s="322">
        <v>0</v>
      </c>
      <c r="E13" s="322">
        <v>0</v>
      </c>
      <c r="F13" s="322">
        <v>0</v>
      </c>
      <c r="G13" s="322">
        <v>0</v>
      </c>
      <c r="H13" s="322">
        <v>0</v>
      </c>
      <c r="I13" s="322">
        <v>0</v>
      </c>
      <c r="J13" s="322">
        <v>0</v>
      </c>
      <c r="K13" s="322">
        <v>0</v>
      </c>
      <c r="L13" s="317"/>
      <c r="M13" s="321" t="s">
        <v>81</v>
      </c>
      <c r="N13" s="322">
        <v>0</v>
      </c>
      <c r="O13" s="322">
        <v>0</v>
      </c>
      <c r="P13" s="322">
        <v>0</v>
      </c>
      <c r="Q13" s="322">
        <v>0</v>
      </c>
      <c r="R13" s="322">
        <v>0</v>
      </c>
      <c r="S13" s="322">
        <v>0</v>
      </c>
      <c r="T13" s="322">
        <v>0</v>
      </c>
      <c r="U13" s="322">
        <v>0</v>
      </c>
      <c r="V13" s="322">
        <v>0</v>
      </c>
      <c r="W13" s="322">
        <v>0</v>
      </c>
      <c r="X13" s="317"/>
      <c r="Y13" s="321" t="s">
        <v>81</v>
      </c>
      <c r="Z13" s="322">
        <v>0</v>
      </c>
      <c r="AA13" s="322">
        <v>0</v>
      </c>
      <c r="AB13" s="322">
        <v>0</v>
      </c>
      <c r="AC13" s="322">
        <v>0</v>
      </c>
      <c r="AD13" s="322">
        <v>0</v>
      </c>
      <c r="AE13" s="322">
        <v>0</v>
      </c>
      <c r="AF13" s="322">
        <v>0</v>
      </c>
      <c r="AG13" s="322">
        <v>0</v>
      </c>
      <c r="AH13" s="322">
        <v>0</v>
      </c>
      <c r="AI13" s="322">
        <v>0</v>
      </c>
    </row>
    <row r="14" spans="1:35" ht="13.5">
      <c r="A14" s="321" t="s">
        <v>84</v>
      </c>
      <c r="B14" s="322">
        <v>63.875999999999998</v>
      </c>
      <c r="C14" s="322">
        <v>4.5</v>
      </c>
      <c r="D14" s="322">
        <v>31.829000000000001</v>
      </c>
      <c r="E14" s="322">
        <v>88.56</v>
      </c>
      <c r="F14" s="322">
        <v>55.51</v>
      </c>
      <c r="G14" s="322">
        <v>50.759</v>
      </c>
      <c r="H14" s="322">
        <v>77.400000000000006</v>
      </c>
      <c r="I14" s="322">
        <v>98.86</v>
      </c>
      <c r="J14" s="322">
        <v>90.528000000000006</v>
      </c>
      <c r="K14" s="322">
        <v>13.792</v>
      </c>
      <c r="L14" s="317"/>
      <c r="M14" s="321" t="s">
        <v>84</v>
      </c>
      <c r="N14" s="322">
        <v>9057</v>
      </c>
      <c r="O14" s="322">
        <v>796</v>
      </c>
      <c r="P14" s="322">
        <v>3024</v>
      </c>
      <c r="Q14" s="322">
        <v>11179</v>
      </c>
      <c r="R14" s="322">
        <v>9488</v>
      </c>
      <c r="S14" s="322">
        <v>9082</v>
      </c>
      <c r="T14" s="322">
        <v>13203</v>
      </c>
      <c r="U14" s="322">
        <v>17375</v>
      </c>
      <c r="V14" s="322">
        <v>15512</v>
      </c>
      <c r="W14" s="322">
        <v>4829</v>
      </c>
      <c r="X14" s="317"/>
      <c r="Y14" s="321" t="s">
        <v>84</v>
      </c>
      <c r="Z14" s="322">
        <v>141.79034379109501</v>
      </c>
      <c r="AA14" s="322">
        <v>176.888888888889</v>
      </c>
      <c r="AB14" s="322">
        <v>95.007697382889802</v>
      </c>
      <c r="AC14" s="322">
        <v>126.23080397470601</v>
      </c>
      <c r="AD14" s="322">
        <v>170.92415780940399</v>
      </c>
      <c r="AE14" s="322">
        <v>178.92393467168401</v>
      </c>
      <c r="AF14" s="322">
        <v>170.58139534883699</v>
      </c>
      <c r="AG14" s="322">
        <v>175.75359093667799</v>
      </c>
      <c r="AH14" s="322">
        <v>171.35030045952601</v>
      </c>
      <c r="AI14" s="322">
        <v>350.130510440835</v>
      </c>
    </row>
    <row r="15" spans="1:35" ht="13.5">
      <c r="A15" s="321" t="s">
        <v>85</v>
      </c>
      <c r="B15" s="322">
        <v>0</v>
      </c>
      <c r="C15" s="322">
        <v>0</v>
      </c>
      <c r="D15" s="322">
        <v>0</v>
      </c>
      <c r="E15" s="322">
        <v>0</v>
      </c>
      <c r="F15" s="322">
        <v>0.19</v>
      </c>
      <c r="G15" s="322">
        <v>3.298</v>
      </c>
      <c r="H15" s="322">
        <v>2.613</v>
      </c>
      <c r="I15" s="322">
        <v>0.307</v>
      </c>
      <c r="J15" s="322">
        <v>5.1630000000000003</v>
      </c>
      <c r="K15" s="322">
        <v>18.966000000000001</v>
      </c>
      <c r="L15" s="317"/>
      <c r="M15" s="321" t="s">
        <v>85</v>
      </c>
      <c r="N15" s="322">
        <v>0</v>
      </c>
      <c r="O15" s="322">
        <v>0</v>
      </c>
      <c r="P15" s="322">
        <v>0</v>
      </c>
      <c r="Q15" s="322">
        <v>0</v>
      </c>
      <c r="R15" s="322">
        <v>340</v>
      </c>
      <c r="S15" s="322">
        <v>6164</v>
      </c>
      <c r="T15" s="322">
        <v>5543</v>
      </c>
      <c r="U15" s="322">
        <v>606</v>
      </c>
      <c r="V15" s="322">
        <v>2955</v>
      </c>
      <c r="W15" s="322">
        <v>7945</v>
      </c>
      <c r="X15" s="317"/>
      <c r="Y15" s="321" t="s">
        <v>85</v>
      </c>
      <c r="Z15" s="322">
        <v>0</v>
      </c>
      <c r="AA15" s="322">
        <v>0</v>
      </c>
      <c r="AB15" s="322">
        <v>0</v>
      </c>
      <c r="AC15" s="322">
        <v>0</v>
      </c>
      <c r="AD15" s="322">
        <v>1789.4736842105301</v>
      </c>
      <c r="AE15" s="322">
        <v>1869.01152213463</v>
      </c>
      <c r="AF15" s="322">
        <v>2121.3164944508198</v>
      </c>
      <c r="AG15" s="322">
        <v>1973.9413680781799</v>
      </c>
      <c r="AH15" s="322">
        <v>572.341661824521</v>
      </c>
      <c r="AI15" s="322">
        <v>418.90751871770499</v>
      </c>
    </row>
    <row r="16" spans="1:35" ht="13.5">
      <c r="A16" s="321" t="s">
        <v>86</v>
      </c>
      <c r="B16" s="322">
        <v>0</v>
      </c>
      <c r="C16" s="322">
        <v>0</v>
      </c>
      <c r="D16" s="322">
        <v>0</v>
      </c>
      <c r="E16" s="322">
        <v>0</v>
      </c>
      <c r="F16" s="322">
        <v>0</v>
      </c>
      <c r="G16" s="322">
        <v>0</v>
      </c>
      <c r="H16" s="322">
        <v>0</v>
      </c>
      <c r="I16" s="322">
        <v>0</v>
      </c>
      <c r="J16" s="322">
        <v>0</v>
      </c>
      <c r="K16" s="322">
        <v>0</v>
      </c>
      <c r="L16" s="317"/>
      <c r="M16" s="321" t="s">
        <v>86</v>
      </c>
      <c r="N16" s="322">
        <v>0</v>
      </c>
      <c r="O16" s="322">
        <v>0</v>
      </c>
      <c r="P16" s="322">
        <v>0</v>
      </c>
      <c r="Q16" s="322">
        <v>0</v>
      </c>
      <c r="R16" s="322">
        <v>0</v>
      </c>
      <c r="S16" s="322">
        <v>0</v>
      </c>
      <c r="T16" s="322">
        <v>0</v>
      </c>
      <c r="U16" s="322">
        <v>0</v>
      </c>
      <c r="V16" s="322">
        <v>0</v>
      </c>
      <c r="W16" s="322">
        <v>0</v>
      </c>
      <c r="X16" s="317"/>
      <c r="Y16" s="321" t="s">
        <v>86</v>
      </c>
      <c r="Z16" s="322">
        <v>0</v>
      </c>
      <c r="AA16" s="322">
        <v>0</v>
      </c>
      <c r="AB16" s="322">
        <v>0</v>
      </c>
      <c r="AC16" s="322">
        <v>0</v>
      </c>
      <c r="AD16" s="322">
        <v>0</v>
      </c>
      <c r="AE16" s="322">
        <v>0</v>
      </c>
      <c r="AF16" s="322">
        <v>0</v>
      </c>
      <c r="AG16" s="322">
        <v>0</v>
      </c>
      <c r="AH16" s="322">
        <v>0</v>
      </c>
      <c r="AI16" s="322">
        <v>0</v>
      </c>
    </row>
    <row r="17" spans="1:35" ht="13.5">
      <c r="A17" s="321" t="s">
        <v>87</v>
      </c>
      <c r="B17" s="322">
        <v>0</v>
      </c>
      <c r="C17" s="322">
        <v>0</v>
      </c>
      <c r="D17" s="322">
        <v>0</v>
      </c>
      <c r="E17" s="322">
        <v>0</v>
      </c>
      <c r="F17" s="322">
        <v>0</v>
      </c>
      <c r="G17" s="322">
        <v>0</v>
      </c>
      <c r="H17" s="322">
        <v>0</v>
      </c>
      <c r="I17" s="322">
        <v>0</v>
      </c>
      <c r="J17" s="322">
        <v>0</v>
      </c>
      <c r="K17" s="322">
        <v>0</v>
      </c>
      <c r="L17" s="317"/>
      <c r="M17" s="321" t="s">
        <v>87</v>
      </c>
      <c r="N17" s="322">
        <v>0</v>
      </c>
      <c r="O17" s="322">
        <v>0</v>
      </c>
      <c r="P17" s="322">
        <v>0</v>
      </c>
      <c r="Q17" s="322">
        <v>0</v>
      </c>
      <c r="R17" s="322">
        <v>0</v>
      </c>
      <c r="S17" s="322">
        <v>0</v>
      </c>
      <c r="T17" s="322">
        <v>0</v>
      </c>
      <c r="U17" s="322">
        <v>0</v>
      </c>
      <c r="V17" s="322">
        <v>0</v>
      </c>
      <c r="W17" s="322">
        <v>0</v>
      </c>
      <c r="X17" s="317"/>
      <c r="Y17" s="321" t="s">
        <v>87</v>
      </c>
      <c r="Z17" s="322">
        <v>0</v>
      </c>
      <c r="AA17" s="322">
        <v>0</v>
      </c>
      <c r="AB17" s="322">
        <v>0</v>
      </c>
      <c r="AC17" s="322">
        <v>0</v>
      </c>
      <c r="AD17" s="322">
        <v>0</v>
      </c>
      <c r="AE17" s="322">
        <v>0</v>
      </c>
      <c r="AF17" s="322">
        <v>0</v>
      </c>
      <c r="AG17" s="322">
        <v>0</v>
      </c>
      <c r="AH17" s="322">
        <v>0</v>
      </c>
      <c r="AI17" s="322">
        <v>0</v>
      </c>
    </row>
    <row r="18" spans="1:35" ht="13.5">
      <c r="A18" s="321" t="s">
        <v>88</v>
      </c>
      <c r="B18" s="322">
        <v>14.68</v>
      </c>
      <c r="C18" s="322">
        <v>4.0199999999999996</v>
      </c>
      <c r="D18" s="322">
        <v>129.697</v>
      </c>
      <c r="E18" s="322">
        <v>340.99</v>
      </c>
      <c r="F18" s="322">
        <v>56.518999999999998</v>
      </c>
      <c r="G18" s="322">
        <v>395.22199999999998</v>
      </c>
      <c r="H18" s="322">
        <v>564.42100000000005</v>
      </c>
      <c r="I18" s="322">
        <v>174.65299999999999</v>
      </c>
      <c r="J18" s="322">
        <v>182.99600000000001</v>
      </c>
      <c r="K18" s="322">
        <v>88.905000000000001</v>
      </c>
      <c r="L18" s="317"/>
      <c r="M18" s="321" t="s">
        <v>88</v>
      </c>
      <c r="N18" s="322">
        <v>1810</v>
      </c>
      <c r="O18" s="322">
        <v>709</v>
      </c>
      <c r="P18" s="322">
        <v>10714</v>
      </c>
      <c r="Q18" s="322">
        <v>23571</v>
      </c>
      <c r="R18" s="322">
        <v>5452</v>
      </c>
      <c r="S18" s="322">
        <v>37683</v>
      </c>
      <c r="T18" s="322">
        <v>68483</v>
      </c>
      <c r="U18" s="322">
        <v>18068</v>
      </c>
      <c r="V18" s="322">
        <v>15614</v>
      </c>
      <c r="W18" s="322">
        <v>7822</v>
      </c>
      <c r="X18" s="317"/>
      <c r="Y18" s="321" t="s">
        <v>88</v>
      </c>
      <c r="Z18" s="322">
        <v>123.297002724796</v>
      </c>
      <c r="AA18" s="322">
        <v>176.36815920398001</v>
      </c>
      <c r="AB18" s="322">
        <v>82.607924624316695</v>
      </c>
      <c r="AC18" s="322">
        <v>69.125194287222499</v>
      </c>
      <c r="AD18" s="322">
        <v>96.463136290451004</v>
      </c>
      <c r="AE18" s="322">
        <v>95.346412902115802</v>
      </c>
      <c r="AF18" s="322">
        <v>121.33318923285999</v>
      </c>
      <c r="AG18" s="322">
        <v>103.450842527755</v>
      </c>
      <c r="AH18" s="322">
        <v>85.324269382937302</v>
      </c>
      <c r="AI18" s="322">
        <v>87.981553343456497</v>
      </c>
    </row>
    <row r="19" spans="1:35" ht="13.5">
      <c r="A19" s="321" t="s">
        <v>92</v>
      </c>
      <c r="B19" s="322">
        <v>89.884</v>
      </c>
      <c r="C19" s="322">
        <v>46.433999999999997</v>
      </c>
      <c r="D19" s="322">
        <v>62.930999999999997</v>
      </c>
      <c r="E19" s="322">
        <v>174.102</v>
      </c>
      <c r="F19" s="322">
        <v>130.42500000000001</v>
      </c>
      <c r="G19" s="322">
        <v>214.58799999999999</v>
      </c>
      <c r="H19" s="322">
        <v>252.65799999999999</v>
      </c>
      <c r="I19" s="322">
        <v>361.79599999999999</v>
      </c>
      <c r="J19" s="322">
        <v>380.483</v>
      </c>
      <c r="K19" s="322">
        <v>371.072</v>
      </c>
      <c r="L19" s="317"/>
      <c r="M19" s="321" t="s">
        <v>92</v>
      </c>
      <c r="N19" s="322">
        <v>22104</v>
      </c>
      <c r="O19" s="322">
        <v>11524</v>
      </c>
      <c r="P19" s="322">
        <v>12629</v>
      </c>
      <c r="Q19" s="322">
        <v>29653</v>
      </c>
      <c r="R19" s="322">
        <v>26417</v>
      </c>
      <c r="S19" s="322">
        <v>45629</v>
      </c>
      <c r="T19" s="322">
        <v>60011</v>
      </c>
      <c r="U19" s="322">
        <v>75426</v>
      </c>
      <c r="V19" s="322">
        <v>95014</v>
      </c>
      <c r="W19" s="322">
        <v>74441</v>
      </c>
      <c r="X19" s="317"/>
      <c r="Y19" s="321" t="s">
        <v>92</v>
      </c>
      <c r="Z19" s="322">
        <v>245.91695963686499</v>
      </c>
      <c r="AA19" s="322">
        <v>248.18021277512199</v>
      </c>
      <c r="AB19" s="322">
        <v>200.68010996170401</v>
      </c>
      <c r="AC19" s="322">
        <v>170.31969764850501</v>
      </c>
      <c r="AD19" s="322">
        <v>202.545524247652</v>
      </c>
      <c r="AE19" s="322">
        <v>212.63537569668401</v>
      </c>
      <c r="AF19" s="322">
        <v>237.51870116916899</v>
      </c>
      <c r="AG19" s="322">
        <v>208.47660007296901</v>
      </c>
      <c r="AH19" s="322">
        <v>249.71943555953899</v>
      </c>
      <c r="AI19" s="322">
        <v>200.61066315970999</v>
      </c>
    </row>
    <row r="20" spans="1:35" ht="13.5">
      <c r="A20" s="321" t="s">
        <v>93</v>
      </c>
      <c r="B20" s="322">
        <v>0</v>
      </c>
      <c r="C20" s="322">
        <v>0</v>
      </c>
      <c r="D20" s="322">
        <v>0</v>
      </c>
      <c r="E20" s="322">
        <v>0</v>
      </c>
      <c r="F20" s="322">
        <v>0</v>
      </c>
      <c r="G20" s="322">
        <v>0</v>
      </c>
      <c r="H20" s="322">
        <v>0</v>
      </c>
      <c r="I20" s="322">
        <v>0</v>
      </c>
      <c r="J20" s="322">
        <v>0</v>
      </c>
      <c r="K20" s="322">
        <v>0.73</v>
      </c>
      <c r="L20" s="317"/>
      <c r="M20" s="321" t="s">
        <v>93</v>
      </c>
      <c r="N20" s="322">
        <v>0</v>
      </c>
      <c r="O20" s="322">
        <v>0</v>
      </c>
      <c r="P20" s="322">
        <v>0</v>
      </c>
      <c r="Q20" s="322">
        <v>0</v>
      </c>
      <c r="R20" s="322">
        <v>0</v>
      </c>
      <c r="S20" s="322">
        <v>0</v>
      </c>
      <c r="T20" s="322">
        <v>0</v>
      </c>
      <c r="U20" s="322">
        <v>0</v>
      </c>
      <c r="V20" s="322">
        <v>0</v>
      </c>
      <c r="W20" s="322">
        <v>678</v>
      </c>
      <c r="X20" s="317"/>
      <c r="Y20" s="321" t="s">
        <v>93</v>
      </c>
      <c r="Z20" s="322">
        <v>0</v>
      </c>
      <c r="AA20" s="322">
        <v>0</v>
      </c>
      <c r="AB20" s="322">
        <v>0</v>
      </c>
      <c r="AC20" s="322">
        <v>0</v>
      </c>
      <c r="AD20" s="322">
        <v>0</v>
      </c>
      <c r="AE20" s="322">
        <v>0</v>
      </c>
      <c r="AF20" s="322">
        <v>0</v>
      </c>
      <c r="AG20" s="322">
        <v>0</v>
      </c>
      <c r="AH20" s="322">
        <v>0</v>
      </c>
      <c r="AI20" s="322">
        <v>928.76712328767098</v>
      </c>
    </row>
    <row r="21" spans="1:35" ht="13.5">
      <c r="A21" s="321" t="s">
        <v>94</v>
      </c>
      <c r="B21" s="322">
        <v>0</v>
      </c>
      <c r="C21" s="322">
        <v>0</v>
      </c>
      <c r="D21" s="322">
        <v>0</v>
      </c>
      <c r="E21" s="322">
        <v>0</v>
      </c>
      <c r="F21" s="322">
        <v>0</v>
      </c>
      <c r="G21" s="322">
        <v>0</v>
      </c>
      <c r="H21" s="322">
        <v>7.0960000000000001</v>
      </c>
      <c r="I21" s="322">
        <v>0</v>
      </c>
      <c r="J21" s="322">
        <v>0</v>
      </c>
      <c r="K21" s="322">
        <v>0</v>
      </c>
      <c r="L21" s="317"/>
      <c r="M21" s="321" t="s">
        <v>94</v>
      </c>
      <c r="N21" s="322">
        <v>0</v>
      </c>
      <c r="O21" s="322">
        <v>0</v>
      </c>
      <c r="P21" s="322">
        <v>0</v>
      </c>
      <c r="Q21" s="322">
        <v>0</v>
      </c>
      <c r="R21" s="322">
        <v>0</v>
      </c>
      <c r="S21" s="322">
        <v>0</v>
      </c>
      <c r="T21" s="322">
        <v>1400</v>
      </c>
      <c r="U21" s="322">
        <v>0</v>
      </c>
      <c r="V21" s="322">
        <v>0</v>
      </c>
      <c r="W21" s="322">
        <v>0</v>
      </c>
      <c r="X21" s="317"/>
      <c r="Y21" s="321" t="s">
        <v>94</v>
      </c>
      <c r="Z21" s="322">
        <v>0</v>
      </c>
      <c r="AA21" s="322">
        <v>0</v>
      </c>
      <c r="AB21" s="322">
        <v>0</v>
      </c>
      <c r="AC21" s="322">
        <v>0</v>
      </c>
      <c r="AD21" s="322">
        <v>0</v>
      </c>
      <c r="AE21" s="322">
        <v>0</v>
      </c>
      <c r="AF21" s="322">
        <v>197.294250281849</v>
      </c>
      <c r="AG21" s="322">
        <v>0</v>
      </c>
      <c r="AH21" s="322">
        <v>0</v>
      </c>
      <c r="AI21" s="322">
        <v>0</v>
      </c>
    </row>
    <row r="22" spans="1:35" ht="13.5">
      <c r="A22" s="321" t="s">
        <v>95</v>
      </c>
      <c r="B22" s="322">
        <v>0</v>
      </c>
      <c r="C22" s="322">
        <v>0</v>
      </c>
      <c r="D22" s="322">
        <v>0</v>
      </c>
      <c r="E22" s="322">
        <v>0</v>
      </c>
      <c r="F22" s="322">
        <v>0</v>
      </c>
      <c r="G22" s="322">
        <v>0</v>
      </c>
      <c r="H22" s="322">
        <v>0.68100000000000005</v>
      </c>
      <c r="I22" s="322">
        <v>0</v>
      </c>
      <c r="J22" s="322">
        <v>0</v>
      </c>
      <c r="K22" s="322">
        <v>0</v>
      </c>
      <c r="L22" s="317"/>
      <c r="M22" s="321" t="s">
        <v>95</v>
      </c>
      <c r="N22" s="322">
        <v>0</v>
      </c>
      <c r="O22" s="322">
        <v>0</v>
      </c>
      <c r="P22" s="322">
        <v>0</v>
      </c>
      <c r="Q22" s="322">
        <v>0</v>
      </c>
      <c r="R22" s="322">
        <v>0</v>
      </c>
      <c r="S22" s="322">
        <v>0</v>
      </c>
      <c r="T22" s="322">
        <v>396</v>
      </c>
      <c r="U22" s="322">
        <v>0</v>
      </c>
      <c r="V22" s="322">
        <v>0</v>
      </c>
      <c r="W22" s="322">
        <v>0</v>
      </c>
      <c r="X22" s="317"/>
      <c r="Y22" s="321" t="s">
        <v>95</v>
      </c>
      <c r="Z22" s="322">
        <v>0</v>
      </c>
      <c r="AA22" s="322">
        <v>0</v>
      </c>
      <c r="AB22" s="322">
        <v>0</v>
      </c>
      <c r="AC22" s="322">
        <v>0</v>
      </c>
      <c r="AD22" s="322">
        <v>0</v>
      </c>
      <c r="AE22" s="322">
        <v>0</v>
      </c>
      <c r="AF22" s="322">
        <v>581.49779735682796</v>
      </c>
      <c r="AG22" s="322">
        <v>0</v>
      </c>
      <c r="AH22" s="322">
        <v>0</v>
      </c>
      <c r="AI22" s="322">
        <v>0</v>
      </c>
    </row>
    <row r="23" spans="1:35" ht="13.5">
      <c r="A23" s="321" t="s">
        <v>120</v>
      </c>
      <c r="B23" s="322">
        <v>0</v>
      </c>
      <c r="C23" s="322">
        <v>0</v>
      </c>
      <c r="D23" s="322">
        <v>0</v>
      </c>
      <c r="E23" s="322">
        <v>0</v>
      </c>
      <c r="F23" s="322">
        <v>0</v>
      </c>
      <c r="G23" s="322">
        <v>6.3E-2</v>
      </c>
      <c r="H23" s="322">
        <v>1</v>
      </c>
      <c r="I23" s="322">
        <v>0</v>
      </c>
      <c r="J23" s="322">
        <v>0</v>
      </c>
      <c r="K23" s="322">
        <v>0</v>
      </c>
      <c r="L23" s="317"/>
      <c r="M23" s="321" t="s">
        <v>120</v>
      </c>
      <c r="N23" s="322">
        <v>0</v>
      </c>
      <c r="O23" s="322">
        <v>0</v>
      </c>
      <c r="P23" s="322">
        <v>0</v>
      </c>
      <c r="Q23" s="322">
        <v>0</v>
      </c>
      <c r="R23" s="322">
        <v>0</v>
      </c>
      <c r="S23" s="322">
        <v>214</v>
      </c>
      <c r="T23" s="322">
        <v>1430</v>
      </c>
      <c r="U23" s="322">
        <v>0</v>
      </c>
      <c r="V23" s="322">
        <v>0</v>
      </c>
      <c r="W23" s="322">
        <v>0</v>
      </c>
      <c r="X23" s="317"/>
      <c r="Y23" s="321" t="s">
        <v>120</v>
      </c>
      <c r="Z23" s="322">
        <v>0</v>
      </c>
      <c r="AA23" s="322">
        <v>0</v>
      </c>
      <c r="AB23" s="322">
        <v>0</v>
      </c>
      <c r="AC23" s="322">
        <v>0</v>
      </c>
      <c r="AD23" s="322">
        <v>0</v>
      </c>
      <c r="AE23" s="322">
        <v>3396.8253968253998</v>
      </c>
      <c r="AF23" s="322">
        <v>1430</v>
      </c>
      <c r="AG23" s="322">
        <v>0</v>
      </c>
      <c r="AH23" s="322">
        <v>0</v>
      </c>
      <c r="AI23" s="322">
        <v>0</v>
      </c>
    </row>
    <row r="24" spans="1:35" ht="13.5">
      <c r="A24" s="321" t="s">
        <v>96</v>
      </c>
      <c r="B24" s="322">
        <v>0</v>
      </c>
      <c r="C24" s="322">
        <v>0</v>
      </c>
      <c r="D24" s="322">
        <v>0</v>
      </c>
      <c r="E24" s="322">
        <v>0</v>
      </c>
      <c r="F24" s="322">
        <v>0</v>
      </c>
      <c r="G24" s="322">
        <v>0</v>
      </c>
      <c r="H24" s="322">
        <v>0</v>
      </c>
      <c r="I24" s="322">
        <v>0</v>
      </c>
      <c r="J24" s="322">
        <v>0</v>
      </c>
      <c r="K24" s="322">
        <v>0</v>
      </c>
      <c r="L24" s="317"/>
      <c r="M24" s="321" t="s">
        <v>96</v>
      </c>
      <c r="N24" s="322">
        <v>0</v>
      </c>
      <c r="O24" s="322">
        <v>0</v>
      </c>
      <c r="P24" s="322">
        <v>0</v>
      </c>
      <c r="Q24" s="322">
        <v>0</v>
      </c>
      <c r="R24" s="322">
        <v>0</v>
      </c>
      <c r="S24" s="322">
        <v>0</v>
      </c>
      <c r="T24" s="322">
        <v>0</v>
      </c>
      <c r="U24" s="322">
        <v>0</v>
      </c>
      <c r="V24" s="322">
        <v>0</v>
      </c>
      <c r="W24" s="322">
        <v>0</v>
      </c>
      <c r="X24" s="317"/>
      <c r="Y24" s="321" t="s">
        <v>96</v>
      </c>
      <c r="Z24" s="322">
        <v>0</v>
      </c>
      <c r="AA24" s="322">
        <v>0</v>
      </c>
      <c r="AB24" s="322">
        <v>0</v>
      </c>
      <c r="AC24" s="322">
        <v>0</v>
      </c>
      <c r="AD24" s="322">
        <v>0</v>
      </c>
      <c r="AE24" s="322">
        <v>0</v>
      </c>
      <c r="AF24" s="322">
        <v>0</v>
      </c>
      <c r="AG24" s="322">
        <v>0</v>
      </c>
      <c r="AH24" s="322">
        <v>0</v>
      </c>
      <c r="AI24" s="322">
        <v>0</v>
      </c>
    </row>
    <row r="25" spans="1:35" ht="13.5">
      <c r="A25" s="321" t="s">
        <v>97</v>
      </c>
      <c r="B25" s="322">
        <v>0</v>
      </c>
      <c r="C25" s="322">
        <v>0</v>
      </c>
      <c r="D25" s="322">
        <v>0</v>
      </c>
      <c r="E25" s="322">
        <v>0</v>
      </c>
      <c r="F25" s="322">
        <v>0.216</v>
      </c>
      <c r="G25" s="322">
        <v>0.31</v>
      </c>
      <c r="H25" s="322">
        <v>0</v>
      </c>
      <c r="I25" s="322">
        <v>0</v>
      </c>
      <c r="J25" s="322">
        <v>0</v>
      </c>
      <c r="K25" s="322">
        <v>0</v>
      </c>
      <c r="L25" s="317"/>
      <c r="M25" s="321" t="s">
        <v>97</v>
      </c>
      <c r="N25" s="322">
        <v>0</v>
      </c>
      <c r="O25" s="322">
        <v>0</v>
      </c>
      <c r="P25" s="322">
        <v>0</v>
      </c>
      <c r="Q25" s="322">
        <v>0</v>
      </c>
      <c r="R25" s="322">
        <v>298</v>
      </c>
      <c r="S25" s="322">
        <v>534</v>
      </c>
      <c r="T25" s="322">
        <v>0</v>
      </c>
      <c r="U25" s="322">
        <v>0</v>
      </c>
      <c r="V25" s="322">
        <v>0</v>
      </c>
      <c r="W25" s="322">
        <v>0</v>
      </c>
      <c r="X25" s="317"/>
      <c r="Y25" s="321" t="s">
        <v>97</v>
      </c>
      <c r="Z25" s="322">
        <v>0</v>
      </c>
      <c r="AA25" s="322">
        <v>0</v>
      </c>
      <c r="AB25" s="322">
        <v>0</v>
      </c>
      <c r="AC25" s="322">
        <v>0</v>
      </c>
      <c r="AD25" s="322">
        <v>1379.62962962963</v>
      </c>
      <c r="AE25" s="322">
        <v>1722.58064516129</v>
      </c>
      <c r="AF25" s="322">
        <v>0</v>
      </c>
      <c r="AG25" s="322">
        <v>0</v>
      </c>
      <c r="AH25" s="322">
        <v>0</v>
      </c>
      <c r="AI25" s="322">
        <v>0</v>
      </c>
    </row>
    <row r="26" spans="1:35" ht="13.5">
      <c r="A26" s="321" t="s">
        <v>98</v>
      </c>
      <c r="B26" s="322">
        <v>0</v>
      </c>
      <c r="C26" s="322">
        <v>0</v>
      </c>
      <c r="D26" s="322">
        <v>0</v>
      </c>
      <c r="E26" s="322">
        <v>0</v>
      </c>
      <c r="F26" s="322">
        <v>0.02</v>
      </c>
      <c r="G26" s="322">
        <v>0</v>
      </c>
      <c r="H26" s="322">
        <v>0.70399999999999996</v>
      </c>
      <c r="I26" s="322">
        <v>0.13600000000000001</v>
      </c>
      <c r="J26" s="322">
        <v>0.08</v>
      </c>
      <c r="K26" s="322">
        <v>1.7669999999999999</v>
      </c>
      <c r="L26" s="317"/>
      <c r="M26" s="321" t="s">
        <v>98</v>
      </c>
      <c r="N26" s="322">
        <v>0</v>
      </c>
      <c r="O26" s="322">
        <v>0</v>
      </c>
      <c r="P26" s="322">
        <v>0</v>
      </c>
      <c r="Q26" s="322">
        <v>0</v>
      </c>
      <c r="R26" s="322">
        <v>320</v>
      </c>
      <c r="S26" s="322">
        <v>0</v>
      </c>
      <c r="T26" s="322">
        <v>634</v>
      </c>
      <c r="U26" s="322">
        <v>363</v>
      </c>
      <c r="V26" s="322">
        <v>314</v>
      </c>
      <c r="W26" s="322">
        <v>1078</v>
      </c>
      <c r="X26" s="317"/>
      <c r="Y26" s="321" t="s">
        <v>98</v>
      </c>
      <c r="Z26" s="322">
        <v>0</v>
      </c>
      <c r="AA26" s="322">
        <v>0</v>
      </c>
      <c r="AB26" s="322">
        <v>0</v>
      </c>
      <c r="AC26" s="322">
        <v>0</v>
      </c>
      <c r="AD26" s="322">
        <v>16000</v>
      </c>
      <c r="AE26" s="322">
        <v>0</v>
      </c>
      <c r="AF26" s="322">
        <v>900.56818181818198</v>
      </c>
      <c r="AG26" s="322">
        <v>2669.1176470588198</v>
      </c>
      <c r="AH26" s="322">
        <v>3925</v>
      </c>
      <c r="AI26" s="322">
        <v>610.07357102433502</v>
      </c>
    </row>
    <row r="27" spans="1:35" ht="13.5">
      <c r="A27" s="321" t="s">
        <v>99</v>
      </c>
      <c r="B27" s="322">
        <v>0</v>
      </c>
      <c r="C27" s="322">
        <v>6.8259999999999996</v>
      </c>
      <c r="D27" s="322">
        <v>0</v>
      </c>
      <c r="E27" s="322">
        <v>0</v>
      </c>
      <c r="F27" s="322">
        <v>0</v>
      </c>
      <c r="G27" s="322">
        <v>0</v>
      </c>
      <c r="H27" s="322">
        <v>0</v>
      </c>
      <c r="I27" s="322">
        <v>0</v>
      </c>
      <c r="J27" s="322">
        <v>0</v>
      </c>
      <c r="K27" s="322">
        <v>0</v>
      </c>
      <c r="L27" s="317"/>
      <c r="M27" s="321" t="s">
        <v>99</v>
      </c>
      <c r="N27" s="322">
        <v>0</v>
      </c>
      <c r="O27" s="322">
        <v>1163</v>
      </c>
      <c r="P27" s="322">
        <v>0</v>
      </c>
      <c r="Q27" s="322">
        <v>0</v>
      </c>
      <c r="R27" s="322">
        <v>0</v>
      </c>
      <c r="S27" s="322">
        <v>0</v>
      </c>
      <c r="T27" s="322">
        <v>0</v>
      </c>
      <c r="U27" s="322">
        <v>0</v>
      </c>
      <c r="V27" s="322">
        <v>0</v>
      </c>
      <c r="W27" s="322">
        <v>0</v>
      </c>
      <c r="X27" s="317"/>
      <c r="Y27" s="321" t="s">
        <v>99</v>
      </c>
      <c r="Z27" s="322">
        <v>0</v>
      </c>
      <c r="AA27" s="322">
        <v>170.37796659830099</v>
      </c>
      <c r="AB27" s="322">
        <v>0</v>
      </c>
      <c r="AC27" s="322">
        <v>0</v>
      </c>
      <c r="AD27" s="322">
        <v>0</v>
      </c>
      <c r="AE27" s="322">
        <v>0</v>
      </c>
      <c r="AF27" s="322">
        <v>0</v>
      </c>
      <c r="AG27" s="322">
        <v>0</v>
      </c>
      <c r="AH27" s="322">
        <v>0</v>
      </c>
      <c r="AI27" s="322">
        <v>0</v>
      </c>
    </row>
    <row r="28" spans="1:35" ht="13.5">
      <c r="A28" s="321" t="s">
        <v>100</v>
      </c>
      <c r="B28" s="322">
        <v>6.6</v>
      </c>
      <c r="C28" s="322">
        <v>0.36099999999999999</v>
      </c>
      <c r="D28" s="322">
        <v>0</v>
      </c>
      <c r="E28" s="322">
        <v>0</v>
      </c>
      <c r="F28" s="322">
        <v>0.36</v>
      </c>
      <c r="G28" s="322">
        <v>4.8650000000000002</v>
      </c>
      <c r="H28" s="322">
        <v>0</v>
      </c>
      <c r="I28" s="322">
        <v>0.98399999999999999</v>
      </c>
      <c r="J28" s="322">
        <v>1.31</v>
      </c>
      <c r="K28" s="322">
        <v>0</v>
      </c>
      <c r="L28" s="317"/>
      <c r="M28" s="321" t="s">
        <v>100</v>
      </c>
      <c r="N28" s="322">
        <v>3543</v>
      </c>
      <c r="O28" s="322">
        <v>1129</v>
      </c>
      <c r="P28" s="322">
        <v>0</v>
      </c>
      <c r="Q28" s="322">
        <v>0</v>
      </c>
      <c r="R28" s="322">
        <v>260</v>
      </c>
      <c r="S28" s="322">
        <v>1839</v>
      </c>
      <c r="T28" s="322">
        <v>0</v>
      </c>
      <c r="U28" s="322">
        <v>1215</v>
      </c>
      <c r="V28" s="322">
        <v>1003</v>
      </c>
      <c r="W28" s="322">
        <v>0</v>
      </c>
      <c r="X28" s="317"/>
      <c r="Y28" s="321" t="s">
        <v>100</v>
      </c>
      <c r="Z28" s="322">
        <v>536.81818181818198</v>
      </c>
      <c r="AA28" s="322">
        <v>3127.4238227146802</v>
      </c>
      <c r="AB28" s="322">
        <v>0</v>
      </c>
      <c r="AC28" s="322">
        <v>0</v>
      </c>
      <c r="AD28" s="322">
        <v>722.22222222222194</v>
      </c>
      <c r="AE28" s="322">
        <v>378.006166495375</v>
      </c>
      <c r="AF28" s="322">
        <v>0</v>
      </c>
      <c r="AG28" s="322">
        <v>1234.7560975609799</v>
      </c>
      <c r="AH28" s="322">
        <v>765.64885496183194</v>
      </c>
      <c r="AI28" s="322">
        <v>0</v>
      </c>
    </row>
    <row r="29" spans="1:35" ht="13.5">
      <c r="A29" s="321" t="s">
        <v>285</v>
      </c>
      <c r="B29" s="322">
        <v>384.87799999999999</v>
      </c>
      <c r="C29" s="322">
        <v>622.29700000000003</v>
      </c>
      <c r="D29" s="322">
        <v>941.67</v>
      </c>
      <c r="E29" s="322">
        <v>1184.479</v>
      </c>
      <c r="F29" s="322">
        <v>1617.6420000000001</v>
      </c>
      <c r="G29" s="322">
        <v>1481.9649999999999</v>
      </c>
      <c r="H29" s="322">
        <v>1484.019</v>
      </c>
      <c r="I29" s="322">
        <v>1078.1569999999999</v>
      </c>
      <c r="J29" s="322">
        <v>925.95600000000002</v>
      </c>
      <c r="K29" s="322">
        <v>840.65800000000002</v>
      </c>
      <c r="L29" s="317"/>
      <c r="M29" s="321" t="s">
        <v>285</v>
      </c>
      <c r="N29" s="322">
        <v>139763</v>
      </c>
      <c r="O29" s="322">
        <v>197456</v>
      </c>
      <c r="P29" s="322">
        <v>314237</v>
      </c>
      <c r="Q29" s="322">
        <v>413711</v>
      </c>
      <c r="R29" s="322">
        <v>596867</v>
      </c>
      <c r="S29" s="322">
        <v>434120</v>
      </c>
      <c r="T29" s="322">
        <v>432288</v>
      </c>
      <c r="U29" s="322">
        <v>358421</v>
      </c>
      <c r="V29" s="322">
        <v>322879</v>
      </c>
      <c r="W29" s="322">
        <v>331822</v>
      </c>
      <c r="X29" s="317"/>
      <c r="Y29" s="321" t="s">
        <v>285</v>
      </c>
      <c r="Z29" s="322">
        <v>363.13585084104602</v>
      </c>
      <c r="AA29" s="322">
        <v>317.30186711489802</v>
      </c>
      <c r="AB29" s="322">
        <v>333.70182760415003</v>
      </c>
      <c r="AC29" s="322">
        <v>349.2767706308</v>
      </c>
      <c r="AD29" s="322">
        <v>368.97348115343198</v>
      </c>
      <c r="AE29" s="322">
        <v>292.935393211041</v>
      </c>
      <c r="AF29" s="322">
        <v>291.29546185055602</v>
      </c>
      <c r="AG29" s="322">
        <v>332.438596605133</v>
      </c>
      <c r="AH29" s="322">
        <v>348.69799428914598</v>
      </c>
      <c r="AI29" s="322">
        <v>394.71699549638498</v>
      </c>
    </row>
    <row r="30" spans="1:35" ht="13.5">
      <c r="A30" s="321" t="s">
        <v>103</v>
      </c>
      <c r="B30" s="322">
        <v>0</v>
      </c>
      <c r="C30" s="322">
        <v>0</v>
      </c>
      <c r="D30" s="322">
        <v>0</v>
      </c>
      <c r="E30" s="322">
        <v>0</v>
      </c>
      <c r="F30" s="322">
        <v>0</v>
      </c>
      <c r="G30" s="322">
        <v>0</v>
      </c>
      <c r="H30" s="322">
        <v>0</v>
      </c>
      <c r="I30" s="322">
        <v>0</v>
      </c>
      <c r="J30" s="322">
        <v>0</v>
      </c>
      <c r="K30" s="322">
        <v>0</v>
      </c>
      <c r="L30" s="317"/>
      <c r="M30" s="321" t="s">
        <v>103</v>
      </c>
      <c r="N30" s="322">
        <v>0</v>
      </c>
      <c r="O30" s="322">
        <v>0</v>
      </c>
      <c r="P30" s="322">
        <v>0</v>
      </c>
      <c r="Q30" s="322">
        <v>0</v>
      </c>
      <c r="R30" s="322">
        <v>0</v>
      </c>
      <c r="S30" s="322">
        <v>0</v>
      </c>
      <c r="T30" s="322">
        <v>0</v>
      </c>
      <c r="U30" s="322">
        <v>0</v>
      </c>
      <c r="V30" s="322">
        <v>0</v>
      </c>
      <c r="W30" s="322">
        <v>0</v>
      </c>
      <c r="X30" s="317"/>
      <c r="Y30" s="321" t="s">
        <v>103</v>
      </c>
      <c r="Z30" s="322">
        <v>0</v>
      </c>
      <c r="AA30" s="322">
        <v>0</v>
      </c>
      <c r="AB30" s="322">
        <v>0</v>
      </c>
      <c r="AC30" s="322">
        <v>0</v>
      </c>
      <c r="AD30" s="322">
        <v>0</v>
      </c>
      <c r="AE30" s="322">
        <v>0</v>
      </c>
      <c r="AF30" s="322">
        <v>0</v>
      </c>
      <c r="AG30" s="322">
        <v>0</v>
      </c>
      <c r="AH30" s="322">
        <v>0</v>
      </c>
      <c r="AI30" s="322">
        <v>0</v>
      </c>
    </row>
    <row r="31" spans="1:35" ht="13.5">
      <c r="A31" s="321" t="s">
        <v>286</v>
      </c>
      <c r="B31" s="322">
        <v>0.16</v>
      </c>
      <c r="C31" s="322">
        <v>0.11700000000000001</v>
      </c>
      <c r="D31" s="322">
        <v>0.246</v>
      </c>
      <c r="E31" s="322">
        <v>0.18099999999999999</v>
      </c>
      <c r="F31" s="322">
        <v>4.2999999999999997E-2</v>
      </c>
      <c r="G31" s="322">
        <v>0.51400000000000001</v>
      </c>
      <c r="H31" s="322">
        <v>7.0000000000000007E-2</v>
      </c>
      <c r="I31" s="322">
        <v>7.1999999999999995E-2</v>
      </c>
      <c r="J31" s="322">
        <v>1.486</v>
      </c>
      <c r="K31" s="322">
        <v>6.2249999999999996</v>
      </c>
      <c r="L31" s="317"/>
      <c r="M31" s="321" t="s">
        <v>286</v>
      </c>
      <c r="N31" s="322">
        <v>2096</v>
      </c>
      <c r="O31" s="322">
        <v>203</v>
      </c>
      <c r="P31" s="322">
        <v>658</v>
      </c>
      <c r="Q31" s="322">
        <v>1532</v>
      </c>
      <c r="R31" s="322">
        <v>342</v>
      </c>
      <c r="S31" s="322">
        <v>1689</v>
      </c>
      <c r="T31" s="322">
        <v>275</v>
      </c>
      <c r="U31" s="322">
        <v>204</v>
      </c>
      <c r="V31" s="322">
        <v>1540</v>
      </c>
      <c r="W31" s="322">
        <v>3207</v>
      </c>
      <c r="X31" s="317"/>
      <c r="Y31" s="321" t="s">
        <v>286</v>
      </c>
      <c r="Z31" s="322">
        <v>13100</v>
      </c>
      <c r="AA31" s="322">
        <v>1735.0427350427401</v>
      </c>
      <c r="AB31" s="322">
        <v>2674.7967479674799</v>
      </c>
      <c r="AC31" s="322">
        <v>8464.0883977900594</v>
      </c>
      <c r="AD31" s="322">
        <v>7953.4883720930202</v>
      </c>
      <c r="AE31" s="322">
        <v>3285.9922178988299</v>
      </c>
      <c r="AF31" s="322">
        <v>3928.5714285714298</v>
      </c>
      <c r="AG31" s="322">
        <v>2833.3333333333298</v>
      </c>
      <c r="AH31" s="322">
        <v>1036.3391655450901</v>
      </c>
      <c r="AI31" s="322">
        <v>515.18072289156601</v>
      </c>
    </row>
    <row r="32" spans="1:35" ht="13.5">
      <c r="A32" s="321" t="s">
        <v>106</v>
      </c>
      <c r="B32" s="322">
        <v>0</v>
      </c>
      <c r="C32" s="322">
        <v>0</v>
      </c>
      <c r="D32" s="322">
        <v>0</v>
      </c>
      <c r="E32" s="322">
        <v>0</v>
      </c>
      <c r="F32" s="322">
        <v>0</v>
      </c>
      <c r="G32" s="322">
        <v>0</v>
      </c>
      <c r="H32" s="322">
        <v>0</v>
      </c>
      <c r="I32" s="322">
        <v>0.16</v>
      </c>
      <c r="J32" s="322">
        <v>3.5630000000000002</v>
      </c>
      <c r="K32" s="322">
        <v>3.6539999999999999</v>
      </c>
      <c r="L32" s="317"/>
      <c r="M32" s="321" t="s">
        <v>106</v>
      </c>
      <c r="N32" s="322">
        <v>0</v>
      </c>
      <c r="O32" s="322">
        <v>0</v>
      </c>
      <c r="P32" s="322">
        <v>0</v>
      </c>
      <c r="Q32" s="322">
        <v>0</v>
      </c>
      <c r="R32" s="322">
        <v>0</v>
      </c>
      <c r="S32" s="322">
        <v>0</v>
      </c>
      <c r="T32" s="322">
        <v>0</v>
      </c>
      <c r="U32" s="322">
        <v>258</v>
      </c>
      <c r="V32" s="322">
        <v>2057</v>
      </c>
      <c r="W32" s="322">
        <v>3645</v>
      </c>
      <c r="X32" s="317"/>
      <c r="Y32" s="321" t="s">
        <v>106</v>
      </c>
      <c r="Z32" s="322">
        <v>0</v>
      </c>
      <c r="AA32" s="322">
        <v>0</v>
      </c>
      <c r="AB32" s="322">
        <v>0</v>
      </c>
      <c r="AC32" s="322">
        <v>0</v>
      </c>
      <c r="AD32" s="322">
        <v>0</v>
      </c>
      <c r="AE32" s="322">
        <v>0</v>
      </c>
      <c r="AF32" s="322">
        <v>0</v>
      </c>
      <c r="AG32" s="322">
        <v>1612.5</v>
      </c>
      <c r="AH32" s="322">
        <v>577.32248105529004</v>
      </c>
      <c r="AI32" s="322">
        <v>997.53694581280797</v>
      </c>
    </row>
    <row r="33" spans="1:35" ht="13.5">
      <c r="A33" s="321" t="s">
        <v>108</v>
      </c>
      <c r="B33" s="322">
        <v>0</v>
      </c>
      <c r="C33" s="322">
        <v>0</v>
      </c>
      <c r="D33" s="322">
        <v>385.06</v>
      </c>
      <c r="E33" s="322">
        <v>571.29300000000001</v>
      </c>
      <c r="F33" s="322">
        <v>544.05799999999999</v>
      </c>
      <c r="G33" s="322">
        <v>660.71600000000001</v>
      </c>
      <c r="H33" s="322">
        <v>400.54199999999997</v>
      </c>
      <c r="I33" s="322">
        <v>564.55100000000004</v>
      </c>
      <c r="J33" s="322">
        <v>386.48200000000003</v>
      </c>
      <c r="K33" s="322">
        <v>398.964</v>
      </c>
      <c r="L33" s="317"/>
      <c r="M33" s="321" t="s">
        <v>108</v>
      </c>
      <c r="N33" s="322">
        <v>0</v>
      </c>
      <c r="O33" s="322">
        <v>0</v>
      </c>
      <c r="P33" s="322">
        <v>44637</v>
      </c>
      <c r="Q33" s="322">
        <v>68557</v>
      </c>
      <c r="R33" s="322">
        <v>82498</v>
      </c>
      <c r="S33" s="322">
        <v>120062</v>
      </c>
      <c r="T33" s="322">
        <v>94143</v>
      </c>
      <c r="U33" s="322">
        <v>100574</v>
      </c>
      <c r="V33" s="322">
        <v>104750</v>
      </c>
      <c r="W33" s="322">
        <v>81640</v>
      </c>
      <c r="X33" s="317"/>
      <c r="Y33" s="321" t="s">
        <v>108</v>
      </c>
      <c r="Z33" s="322">
        <v>0</v>
      </c>
      <c r="AA33" s="322">
        <v>0</v>
      </c>
      <c r="AB33" s="322">
        <v>115.92219394380101</v>
      </c>
      <c r="AC33" s="322">
        <v>120.003220764126</v>
      </c>
      <c r="AD33" s="322">
        <v>151.63456837322499</v>
      </c>
      <c r="AE33" s="322">
        <v>181.71498798273399</v>
      </c>
      <c r="AF33" s="322">
        <v>235.03902212502101</v>
      </c>
      <c r="AG33" s="322">
        <v>178.148652646085</v>
      </c>
      <c r="AH33" s="322">
        <v>271.03461480741697</v>
      </c>
      <c r="AI33" s="322">
        <v>204.629991678447</v>
      </c>
    </row>
    <row r="34" spans="1:35" ht="13.5">
      <c r="A34" s="321" t="s">
        <v>485</v>
      </c>
      <c r="B34" s="322">
        <v>0</v>
      </c>
      <c r="C34" s="322">
        <v>0</v>
      </c>
      <c r="D34" s="322">
        <v>0.12</v>
      </c>
      <c r="E34" s="322">
        <v>0.34799999999999998</v>
      </c>
      <c r="F34" s="322">
        <v>0.40500000000000003</v>
      </c>
      <c r="G34" s="322">
        <v>12.869</v>
      </c>
      <c r="H34" s="322">
        <v>0.183</v>
      </c>
      <c r="I34" s="322">
        <v>8.1630000000000003</v>
      </c>
      <c r="J34" s="322">
        <v>1.2270000000000001</v>
      </c>
      <c r="K34" s="322">
        <v>3.61</v>
      </c>
      <c r="L34" s="317"/>
      <c r="M34" s="321" t="s">
        <v>113</v>
      </c>
      <c r="N34" s="322">
        <v>0</v>
      </c>
      <c r="O34" s="322">
        <v>0</v>
      </c>
      <c r="P34" s="322">
        <v>204</v>
      </c>
      <c r="Q34" s="322">
        <v>243</v>
      </c>
      <c r="R34" s="322">
        <v>369</v>
      </c>
      <c r="S34" s="322">
        <v>6955</v>
      </c>
      <c r="T34" s="322">
        <v>217</v>
      </c>
      <c r="U34" s="322">
        <v>3101</v>
      </c>
      <c r="V34" s="322">
        <v>2284</v>
      </c>
      <c r="W34" s="322">
        <v>2612</v>
      </c>
      <c r="X34" s="317"/>
      <c r="Y34" s="321" t="s">
        <v>113</v>
      </c>
      <c r="Z34" s="322">
        <v>0</v>
      </c>
      <c r="AA34" s="322">
        <v>0</v>
      </c>
      <c r="AB34" s="322">
        <v>1700</v>
      </c>
      <c r="AC34" s="322">
        <v>698.27586206896603</v>
      </c>
      <c r="AD34" s="322">
        <v>911.11111111111097</v>
      </c>
      <c r="AE34" s="322">
        <v>540.44603310280502</v>
      </c>
      <c r="AF34" s="322">
        <v>1185.79234972678</v>
      </c>
      <c r="AG34" s="322">
        <v>379.884846257503</v>
      </c>
      <c r="AH34" s="322">
        <v>1861.45069274654</v>
      </c>
      <c r="AI34" s="322">
        <v>723.54570637119105</v>
      </c>
    </row>
    <row r="35" spans="1:35" ht="13.5">
      <c r="A35" s="321" t="s">
        <v>380</v>
      </c>
      <c r="B35" s="322">
        <v>0</v>
      </c>
      <c r="C35" s="322">
        <v>0</v>
      </c>
      <c r="D35" s="322">
        <v>0</v>
      </c>
      <c r="E35" s="322">
        <v>0</v>
      </c>
      <c r="F35" s="322">
        <v>0</v>
      </c>
      <c r="G35" s="322">
        <v>0</v>
      </c>
      <c r="H35" s="322">
        <v>0</v>
      </c>
      <c r="I35" s="322">
        <v>0</v>
      </c>
      <c r="J35" s="322">
        <v>0</v>
      </c>
      <c r="K35" s="322">
        <v>0</v>
      </c>
      <c r="L35" s="317"/>
      <c r="M35" s="321" t="s">
        <v>380</v>
      </c>
      <c r="N35" s="322">
        <v>0</v>
      </c>
      <c r="O35" s="322">
        <v>0</v>
      </c>
      <c r="P35" s="322">
        <v>0</v>
      </c>
      <c r="Q35" s="322">
        <v>0</v>
      </c>
      <c r="R35" s="322">
        <v>0</v>
      </c>
      <c r="S35" s="322">
        <v>0</v>
      </c>
      <c r="T35" s="322">
        <v>0</v>
      </c>
      <c r="U35" s="322">
        <v>0</v>
      </c>
      <c r="V35" s="322">
        <v>0</v>
      </c>
      <c r="W35" s="322">
        <v>0</v>
      </c>
      <c r="X35" s="317"/>
      <c r="Y35" s="321" t="s">
        <v>380</v>
      </c>
      <c r="Z35" s="322">
        <v>0</v>
      </c>
      <c r="AA35" s="322">
        <v>0</v>
      </c>
      <c r="AB35" s="322">
        <v>0</v>
      </c>
      <c r="AC35" s="322">
        <v>0</v>
      </c>
      <c r="AD35" s="322">
        <v>0</v>
      </c>
      <c r="AE35" s="322">
        <v>0</v>
      </c>
      <c r="AF35" s="322">
        <v>0</v>
      </c>
      <c r="AG35" s="322">
        <v>0</v>
      </c>
      <c r="AH35" s="322">
        <v>0</v>
      </c>
      <c r="AI35" s="322">
        <v>0</v>
      </c>
    </row>
    <row r="36" spans="1:35" ht="13.5">
      <c r="A36" s="321" t="s">
        <v>114</v>
      </c>
      <c r="B36" s="322">
        <v>94.478999999999999</v>
      </c>
      <c r="C36" s="322">
        <v>40.171999999999997</v>
      </c>
      <c r="D36" s="322">
        <v>84.671000000000006</v>
      </c>
      <c r="E36" s="322">
        <v>121.816</v>
      </c>
      <c r="F36" s="322">
        <v>187.02699999999999</v>
      </c>
      <c r="G36" s="322">
        <v>309.15499999999997</v>
      </c>
      <c r="H36" s="322">
        <v>353.2</v>
      </c>
      <c r="I36" s="322">
        <v>416.31400000000002</v>
      </c>
      <c r="J36" s="322">
        <v>492.41199999999998</v>
      </c>
      <c r="K36" s="322">
        <v>629.51900000000001</v>
      </c>
      <c r="L36" s="317"/>
      <c r="M36" s="321" t="s">
        <v>114</v>
      </c>
      <c r="N36" s="322">
        <v>104449</v>
      </c>
      <c r="O36" s="322">
        <v>36817</v>
      </c>
      <c r="P36" s="322">
        <v>65367</v>
      </c>
      <c r="Q36" s="322">
        <v>99225</v>
      </c>
      <c r="R36" s="322">
        <v>157700</v>
      </c>
      <c r="S36" s="322">
        <v>279620</v>
      </c>
      <c r="T36" s="322">
        <v>331114</v>
      </c>
      <c r="U36" s="322">
        <v>422614</v>
      </c>
      <c r="V36" s="322">
        <v>494414</v>
      </c>
      <c r="W36" s="322">
        <v>594425</v>
      </c>
      <c r="X36" s="317"/>
      <c r="Y36" s="321" t="s">
        <v>114</v>
      </c>
      <c r="Z36" s="322">
        <v>1105.5260957461401</v>
      </c>
      <c r="AA36" s="322">
        <v>916.48411829134704</v>
      </c>
      <c r="AB36" s="322">
        <v>772.01166869412202</v>
      </c>
      <c r="AC36" s="322">
        <v>814.54817101201797</v>
      </c>
      <c r="AD36" s="322">
        <v>843.19376346730701</v>
      </c>
      <c r="AE36" s="322">
        <v>904.46539761608199</v>
      </c>
      <c r="AF36" s="322">
        <v>937.46885617214002</v>
      </c>
      <c r="AG36" s="322">
        <v>1015.13280840904</v>
      </c>
      <c r="AH36" s="322">
        <v>1004.06570107958</v>
      </c>
      <c r="AI36" s="322">
        <v>944.25267545538702</v>
      </c>
    </row>
    <row r="37" spans="1:35" ht="13.5">
      <c r="A37" s="321" t="s">
        <v>115</v>
      </c>
      <c r="B37" s="322">
        <v>5.4320000000000004</v>
      </c>
      <c r="C37" s="322">
        <v>1.7689999999999999</v>
      </c>
      <c r="D37" s="322">
        <v>4.8289999999999997</v>
      </c>
      <c r="E37" s="322">
        <v>17.875</v>
      </c>
      <c r="F37" s="322">
        <v>49.54</v>
      </c>
      <c r="G37" s="322">
        <v>26.788</v>
      </c>
      <c r="H37" s="322">
        <v>37.904000000000003</v>
      </c>
      <c r="I37" s="322">
        <v>45.125999999999998</v>
      </c>
      <c r="J37" s="322">
        <v>37.743000000000002</v>
      </c>
      <c r="K37" s="322">
        <v>68.777000000000001</v>
      </c>
      <c r="L37" s="317"/>
      <c r="M37" s="321" t="s">
        <v>115</v>
      </c>
      <c r="N37" s="322">
        <v>2637</v>
      </c>
      <c r="O37" s="322">
        <v>884</v>
      </c>
      <c r="P37" s="322">
        <v>1559</v>
      </c>
      <c r="Q37" s="322">
        <v>5687</v>
      </c>
      <c r="R37" s="322">
        <v>18194</v>
      </c>
      <c r="S37" s="322">
        <v>9185</v>
      </c>
      <c r="T37" s="322">
        <v>11160</v>
      </c>
      <c r="U37" s="322">
        <v>16342</v>
      </c>
      <c r="V37" s="322">
        <v>15389</v>
      </c>
      <c r="W37" s="322">
        <v>28035</v>
      </c>
      <c r="X37" s="317"/>
      <c r="Y37" s="321" t="s">
        <v>115</v>
      </c>
      <c r="Z37" s="322">
        <v>485.45655375552298</v>
      </c>
      <c r="AA37" s="322">
        <v>499.71735443753499</v>
      </c>
      <c r="AB37" s="322">
        <v>322.84116794367401</v>
      </c>
      <c r="AC37" s="322">
        <v>318.15384615384602</v>
      </c>
      <c r="AD37" s="322">
        <v>367.25878078320602</v>
      </c>
      <c r="AE37" s="322">
        <v>342.87740779453497</v>
      </c>
      <c r="AF37" s="322">
        <v>294.42802870409503</v>
      </c>
      <c r="AG37" s="322">
        <v>362.14155918982402</v>
      </c>
      <c r="AH37" s="322">
        <v>407.73123493098097</v>
      </c>
      <c r="AI37" s="322">
        <v>407.621734009916</v>
      </c>
    </row>
    <row r="38" spans="1:35" ht="13.5">
      <c r="A38" s="321" t="s">
        <v>116</v>
      </c>
      <c r="B38" s="322">
        <v>101.83</v>
      </c>
      <c r="C38" s="322">
        <v>95.253</v>
      </c>
      <c r="D38" s="322">
        <v>94.644000000000005</v>
      </c>
      <c r="E38" s="322">
        <v>126.60899999999999</v>
      </c>
      <c r="F38" s="322">
        <v>204.58</v>
      </c>
      <c r="G38" s="322">
        <v>407.72199999999998</v>
      </c>
      <c r="H38" s="322">
        <v>526.19000000000005</v>
      </c>
      <c r="I38" s="322">
        <v>889.43499999999995</v>
      </c>
      <c r="J38" s="322">
        <v>1237.5309999999999</v>
      </c>
      <c r="K38" s="322">
        <v>962.20699999999999</v>
      </c>
      <c r="L38" s="317"/>
      <c r="M38" s="321" t="s">
        <v>116</v>
      </c>
      <c r="N38" s="322">
        <v>185330</v>
      </c>
      <c r="O38" s="322">
        <v>176602</v>
      </c>
      <c r="P38" s="322">
        <v>181611</v>
      </c>
      <c r="Q38" s="322">
        <v>239517</v>
      </c>
      <c r="R38" s="322">
        <v>435585</v>
      </c>
      <c r="S38" s="322">
        <v>848938</v>
      </c>
      <c r="T38" s="322">
        <v>1148593</v>
      </c>
      <c r="U38" s="322">
        <v>1798530</v>
      </c>
      <c r="V38" s="322">
        <v>2530642</v>
      </c>
      <c r="W38" s="322">
        <v>2107291</v>
      </c>
      <c r="X38" s="317"/>
      <c r="Y38" s="321" t="s">
        <v>116</v>
      </c>
      <c r="Z38" s="322">
        <v>1819.99410782677</v>
      </c>
      <c r="AA38" s="322">
        <v>1854.0308441728901</v>
      </c>
      <c r="AB38" s="322">
        <v>1918.88550779764</v>
      </c>
      <c r="AC38" s="322">
        <v>1891.7849441982801</v>
      </c>
      <c r="AD38" s="322">
        <v>2129.16707400528</v>
      </c>
      <c r="AE38" s="322">
        <v>2082.1491114043401</v>
      </c>
      <c r="AF38" s="322">
        <v>2182.8484007677798</v>
      </c>
      <c r="AG38" s="322">
        <v>2022.10391990421</v>
      </c>
      <c r="AH38" s="322">
        <v>2044.91200624469</v>
      </c>
      <c r="AI38" s="322">
        <v>2190.0599351282999</v>
      </c>
    </row>
    <row r="39" spans="1:35" ht="13.5">
      <c r="A39" s="321" t="s">
        <v>117</v>
      </c>
      <c r="B39" s="322">
        <v>708.31299999999999</v>
      </c>
      <c r="C39" s="322">
        <v>606.87300000000005</v>
      </c>
      <c r="D39" s="322">
        <v>81.162000000000006</v>
      </c>
      <c r="E39" s="322">
        <v>104.33799999999999</v>
      </c>
      <c r="F39" s="322">
        <v>143.86000000000001</v>
      </c>
      <c r="G39" s="322">
        <v>68.248999999999995</v>
      </c>
      <c r="H39" s="322">
        <v>75.766999999999996</v>
      </c>
      <c r="I39" s="322">
        <v>155.30699999999999</v>
      </c>
      <c r="J39" s="322">
        <v>138.38999999999999</v>
      </c>
      <c r="K39" s="322">
        <v>172.21799999999999</v>
      </c>
      <c r="L39" s="317"/>
      <c r="M39" s="321" t="s">
        <v>117</v>
      </c>
      <c r="N39" s="322">
        <v>172041</v>
      </c>
      <c r="O39" s="322">
        <v>156557</v>
      </c>
      <c r="P39" s="322">
        <v>92298</v>
      </c>
      <c r="Q39" s="322">
        <v>125623</v>
      </c>
      <c r="R39" s="322">
        <v>175924</v>
      </c>
      <c r="S39" s="322">
        <v>89237</v>
      </c>
      <c r="T39" s="322">
        <v>100190</v>
      </c>
      <c r="U39" s="322">
        <v>215919</v>
      </c>
      <c r="V39" s="322">
        <v>209930</v>
      </c>
      <c r="W39" s="322">
        <v>258903</v>
      </c>
      <c r="X39" s="317"/>
      <c r="Y39" s="321" t="s">
        <v>117</v>
      </c>
      <c r="Z39" s="322">
        <v>242.888384090084</v>
      </c>
      <c r="AA39" s="322">
        <v>257.97324975736302</v>
      </c>
      <c r="AB39" s="322">
        <v>1137.2070673467899</v>
      </c>
      <c r="AC39" s="322">
        <v>1204.0004600433199</v>
      </c>
      <c r="AD39" s="322">
        <v>1222.88335882108</v>
      </c>
      <c r="AE39" s="322">
        <v>1307.5209893185199</v>
      </c>
      <c r="AF39" s="322">
        <v>1322.34350046854</v>
      </c>
      <c r="AG39" s="322">
        <v>1390.27217060403</v>
      </c>
      <c r="AH39" s="322">
        <v>1516.94486595852</v>
      </c>
      <c r="AI39" s="322">
        <v>1503.34459812563</v>
      </c>
    </row>
    <row r="40" spans="1:35" ht="13.5">
      <c r="A40" s="319" t="s">
        <v>44</v>
      </c>
      <c r="B40" s="320">
        <f>SUM(B41:B52)</f>
        <v>801.51600000000008</v>
      </c>
      <c r="C40" s="320">
        <f t="shared" ref="C40:K40" si="3">SUM(C41:C52)</f>
        <v>897.10900000000004</v>
      </c>
      <c r="D40" s="320">
        <f t="shared" si="3"/>
        <v>751.12399999999991</v>
      </c>
      <c r="E40" s="320">
        <f t="shared" si="3"/>
        <v>1077.183</v>
      </c>
      <c r="F40" s="320">
        <f t="shared" si="3"/>
        <v>1252.0049999999999</v>
      </c>
      <c r="G40" s="320">
        <f t="shared" si="3"/>
        <v>1357.345</v>
      </c>
      <c r="H40" s="320">
        <f t="shared" si="3"/>
        <v>1467.5409999999999</v>
      </c>
      <c r="I40" s="320">
        <f t="shared" si="3"/>
        <v>1362.7149999999999</v>
      </c>
      <c r="J40" s="320">
        <f>SUM(J41:J52)</f>
        <v>1780.7739999999999</v>
      </c>
      <c r="K40" s="320">
        <f t="shared" si="3"/>
        <v>1752.47</v>
      </c>
      <c r="L40" s="317"/>
      <c r="M40" s="319" t="s">
        <v>44</v>
      </c>
      <c r="N40" s="320">
        <f>SUM(N41:N52)</f>
        <v>296610</v>
      </c>
      <c r="O40" s="320">
        <f t="shared" ref="O40:W40" si="4">SUM(O41:O52)</f>
        <v>315835</v>
      </c>
      <c r="P40" s="320">
        <f t="shared" si="4"/>
        <v>322656</v>
      </c>
      <c r="Q40" s="320">
        <f t="shared" si="4"/>
        <v>460735</v>
      </c>
      <c r="R40" s="320">
        <f t="shared" si="4"/>
        <v>545114</v>
      </c>
      <c r="S40" s="320">
        <f t="shared" si="4"/>
        <v>629638</v>
      </c>
      <c r="T40" s="320">
        <f t="shared" si="4"/>
        <v>676499</v>
      </c>
      <c r="U40" s="320">
        <f t="shared" si="4"/>
        <v>636725</v>
      </c>
      <c r="V40" s="320">
        <f t="shared" si="4"/>
        <v>773035</v>
      </c>
      <c r="W40" s="320">
        <f t="shared" si="4"/>
        <v>773356</v>
      </c>
      <c r="X40" s="317"/>
      <c r="Y40" s="319" t="s">
        <v>44</v>
      </c>
      <c r="Z40" s="320">
        <f>ROUND(N40/B40,0)</f>
        <v>370</v>
      </c>
      <c r="AA40" s="320">
        <f t="shared" ref="AA40:AI40" si="5">ROUND(O40/C40,0)</f>
        <v>352</v>
      </c>
      <c r="AB40" s="320">
        <f t="shared" si="5"/>
        <v>430</v>
      </c>
      <c r="AC40" s="320">
        <f t="shared" si="5"/>
        <v>428</v>
      </c>
      <c r="AD40" s="320">
        <f t="shared" si="5"/>
        <v>435</v>
      </c>
      <c r="AE40" s="320">
        <f t="shared" si="5"/>
        <v>464</v>
      </c>
      <c r="AF40" s="320">
        <f t="shared" si="5"/>
        <v>461</v>
      </c>
      <c r="AG40" s="320">
        <f t="shared" si="5"/>
        <v>467</v>
      </c>
      <c r="AH40" s="320">
        <f t="shared" si="5"/>
        <v>434</v>
      </c>
      <c r="AI40" s="320">
        <f t="shared" si="5"/>
        <v>441</v>
      </c>
    </row>
    <row r="41" spans="1:35" ht="13.5">
      <c r="A41" s="321" t="s">
        <v>73</v>
      </c>
      <c r="B41" s="322">
        <v>345.113</v>
      </c>
      <c r="C41" s="322">
        <v>409.36</v>
      </c>
      <c r="D41" s="322">
        <v>125.539</v>
      </c>
      <c r="E41" s="322">
        <v>172.131</v>
      </c>
      <c r="F41" s="322">
        <v>181.13200000000001</v>
      </c>
      <c r="G41" s="322">
        <v>201.26</v>
      </c>
      <c r="H41" s="322">
        <v>374.71</v>
      </c>
      <c r="I41" s="322">
        <v>289.10599999999999</v>
      </c>
      <c r="J41" s="322">
        <v>527.43799999999999</v>
      </c>
      <c r="K41" s="322">
        <v>255.46700000000001</v>
      </c>
      <c r="L41" s="317"/>
      <c r="M41" s="321" t="s">
        <v>73</v>
      </c>
      <c r="N41" s="322">
        <v>105866</v>
      </c>
      <c r="O41" s="322">
        <v>113755</v>
      </c>
      <c r="P41" s="322">
        <v>67078</v>
      </c>
      <c r="Q41" s="322">
        <v>91118</v>
      </c>
      <c r="R41" s="322">
        <v>91663</v>
      </c>
      <c r="S41" s="322">
        <v>115048</v>
      </c>
      <c r="T41" s="322">
        <v>188706</v>
      </c>
      <c r="U41" s="322">
        <v>144134</v>
      </c>
      <c r="V41" s="322">
        <v>166114</v>
      </c>
      <c r="W41" s="322">
        <v>120938</v>
      </c>
      <c r="X41" s="317"/>
      <c r="Y41" s="321" t="s">
        <v>73</v>
      </c>
      <c r="Z41" s="322">
        <v>306.75749681988202</v>
      </c>
      <c r="AA41" s="322">
        <v>277.88499120578501</v>
      </c>
      <c r="AB41" s="322">
        <v>534.32001210779094</v>
      </c>
      <c r="AC41" s="322">
        <v>529.35264420702799</v>
      </c>
      <c r="AD41" s="322">
        <v>506.05635669014902</v>
      </c>
      <c r="AE41" s="322">
        <v>571.63867633906398</v>
      </c>
      <c r="AF41" s="322">
        <v>503.60545488511099</v>
      </c>
      <c r="AG41" s="322">
        <v>498.55070458586101</v>
      </c>
      <c r="AH41" s="322">
        <v>314.94507411297599</v>
      </c>
      <c r="AI41" s="322">
        <v>473.39969545968802</v>
      </c>
    </row>
    <row r="42" spans="1:35" ht="13.5">
      <c r="A42" s="321" t="s">
        <v>94</v>
      </c>
      <c r="B42" s="322">
        <v>0</v>
      </c>
      <c r="C42" s="322">
        <v>0</v>
      </c>
      <c r="D42" s="322">
        <v>0</v>
      </c>
      <c r="E42" s="322">
        <v>5.5</v>
      </c>
      <c r="F42" s="322">
        <v>0</v>
      </c>
      <c r="G42" s="322">
        <v>0</v>
      </c>
      <c r="H42" s="322">
        <v>3</v>
      </c>
      <c r="I42" s="322">
        <v>11.500999999999999</v>
      </c>
      <c r="J42" s="322">
        <v>0</v>
      </c>
      <c r="K42" s="322">
        <v>0</v>
      </c>
      <c r="L42" s="317"/>
      <c r="M42" s="321" t="s">
        <v>94</v>
      </c>
      <c r="N42" s="322">
        <v>0</v>
      </c>
      <c r="O42" s="322">
        <v>0</v>
      </c>
      <c r="P42" s="322">
        <v>0</v>
      </c>
      <c r="Q42" s="322">
        <v>2233</v>
      </c>
      <c r="R42" s="322">
        <v>0</v>
      </c>
      <c r="S42" s="322">
        <v>0</v>
      </c>
      <c r="T42" s="322">
        <v>1500</v>
      </c>
      <c r="U42" s="322">
        <v>5750</v>
      </c>
      <c r="V42" s="322">
        <v>0</v>
      </c>
      <c r="W42" s="322">
        <v>0</v>
      </c>
      <c r="X42" s="317"/>
      <c r="Y42" s="321" t="s">
        <v>94</v>
      </c>
      <c r="Z42" s="322">
        <v>0</v>
      </c>
      <c r="AA42" s="322">
        <v>0</v>
      </c>
      <c r="AB42" s="322">
        <v>0</v>
      </c>
      <c r="AC42" s="322">
        <v>406</v>
      </c>
      <c r="AD42" s="322">
        <v>0</v>
      </c>
      <c r="AE42" s="322">
        <v>0</v>
      </c>
      <c r="AF42" s="322">
        <v>500</v>
      </c>
      <c r="AG42" s="322">
        <v>499.95652551952003</v>
      </c>
      <c r="AH42" s="322">
        <v>0</v>
      </c>
      <c r="AI42" s="322">
        <v>0</v>
      </c>
    </row>
    <row r="43" spans="1:35" ht="13.5">
      <c r="A43" s="321" t="s">
        <v>118</v>
      </c>
      <c r="B43" s="322">
        <v>0.04</v>
      </c>
      <c r="C43" s="322">
        <v>0</v>
      </c>
      <c r="D43" s="322">
        <v>0</v>
      </c>
      <c r="E43" s="322">
        <v>2.633</v>
      </c>
      <c r="F43" s="322">
        <v>0</v>
      </c>
      <c r="G43" s="322">
        <v>2.15</v>
      </c>
      <c r="H43" s="322">
        <v>2.7130000000000001</v>
      </c>
      <c r="I43" s="322">
        <v>2.532</v>
      </c>
      <c r="J43" s="322">
        <v>1.78</v>
      </c>
      <c r="K43" s="322">
        <v>0.45</v>
      </c>
      <c r="L43" s="317"/>
      <c r="M43" s="321" t="s">
        <v>118</v>
      </c>
      <c r="N43" s="322">
        <v>221</v>
      </c>
      <c r="O43" s="322">
        <v>0</v>
      </c>
      <c r="P43" s="322">
        <v>0</v>
      </c>
      <c r="Q43" s="322">
        <v>1358</v>
      </c>
      <c r="R43" s="322">
        <v>0</v>
      </c>
      <c r="S43" s="322">
        <v>1488</v>
      </c>
      <c r="T43" s="322">
        <v>1332</v>
      </c>
      <c r="U43" s="322">
        <v>1138</v>
      </c>
      <c r="V43" s="322">
        <v>857</v>
      </c>
      <c r="W43" s="322">
        <v>217</v>
      </c>
      <c r="X43" s="317"/>
      <c r="Y43" s="321" t="s">
        <v>118</v>
      </c>
      <c r="Z43" s="322">
        <v>5525</v>
      </c>
      <c r="AA43" s="322">
        <v>0</v>
      </c>
      <c r="AB43" s="322">
        <v>0</v>
      </c>
      <c r="AC43" s="322">
        <v>515.76148879605</v>
      </c>
      <c r="AD43" s="322">
        <v>0</v>
      </c>
      <c r="AE43" s="322">
        <v>692.09302325581405</v>
      </c>
      <c r="AF43" s="322">
        <v>490.96940656100202</v>
      </c>
      <c r="AG43" s="322">
        <v>449.447077409163</v>
      </c>
      <c r="AH43" s="322">
        <v>481.460674157303</v>
      </c>
      <c r="AI43" s="322">
        <v>482.222222222222</v>
      </c>
    </row>
    <row r="44" spans="1:35" ht="13.5">
      <c r="A44" s="321" t="s">
        <v>120</v>
      </c>
      <c r="B44" s="322">
        <v>104.322</v>
      </c>
      <c r="C44" s="322">
        <v>52.143000000000001</v>
      </c>
      <c r="D44" s="322">
        <v>35.658000000000001</v>
      </c>
      <c r="E44" s="322">
        <v>19.963999999999999</v>
      </c>
      <c r="F44" s="322">
        <v>27.074999999999999</v>
      </c>
      <c r="G44" s="322">
        <v>77.28</v>
      </c>
      <c r="H44" s="322">
        <v>17.718</v>
      </c>
      <c r="I44" s="322">
        <v>24.744</v>
      </c>
      <c r="J44" s="322">
        <v>48.177</v>
      </c>
      <c r="K44" s="322">
        <v>185.25</v>
      </c>
      <c r="L44" s="317"/>
      <c r="M44" s="321" t="s">
        <v>120</v>
      </c>
      <c r="N44" s="322">
        <v>31050</v>
      </c>
      <c r="O44" s="322">
        <v>18933</v>
      </c>
      <c r="P44" s="322">
        <v>14622</v>
      </c>
      <c r="Q44" s="322">
        <v>8400</v>
      </c>
      <c r="R44" s="322">
        <v>11596</v>
      </c>
      <c r="S44" s="322">
        <v>34440</v>
      </c>
      <c r="T44" s="322">
        <v>9142</v>
      </c>
      <c r="U44" s="322">
        <v>13025</v>
      </c>
      <c r="V44" s="322">
        <v>23243</v>
      </c>
      <c r="W44" s="322">
        <v>58140</v>
      </c>
      <c r="X44" s="317"/>
      <c r="Y44" s="321" t="s">
        <v>120</v>
      </c>
      <c r="Z44" s="322">
        <v>297.63616495082499</v>
      </c>
      <c r="AA44" s="322">
        <v>363.09763534894398</v>
      </c>
      <c r="AB44" s="322">
        <v>410.062258118795</v>
      </c>
      <c r="AC44" s="322">
        <v>420.75736325385702</v>
      </c>
      <c r="AD44" s="322">
        <v>428.29178208679599</v>
      </c>
      <c r="AE44" s="322">
        <v>445.65217391304401</v>
      </c>
      <c r="AF44" s="322">
        <v>515.97245738796698</v>
      </c>
      <c r="AG44" s="322">
        <v>526.39023601681197</v>
      </c>
      <c r="AH44" s="322">
        <v>482.45013180563302</v>
      </c>
      <c r="AI44" s="322">
        <v>313.84615384615398</v>
      </c>
    </row>
    <row r="45" spans="1:35" ht="13.5">
      <c r="A45" s="321" t="s">
        <v>106</v>
      </c>
      <c r="B45" s="322">
        <v>9.19</v>
      </c>
      <c r="C45" s="322">
        <v>0</v>
      </c>
      <c r="D45" s="322">
        <v>0</v>
      </c>
      <c r="E45" s="322">
        <v>0</v>
      </c>
      <c r="F45" s="322">
        <v>0.63</v>
      </c>
      <c r="G45" s="322">
        <v>1.4059999999999999</v>
      </c>
      <c r="H45" s="322">
        <v>2.23</v>
      </c>
      <c r="I45" s="322">
        <v>3.02</v>
      </c>
      <c r="J45" s="322">
        <v>14.938000000000001</v>
      </c>
      <c r="K45" s="322">
        <v>2.9449999999999998</v>
      </c>
      <c r="L45" s="317"/>
      <c r="M45" s="321" t="s">
        <v>106</v>
      </c>
      <c r="N45" s="322">
        <v>1359</v>
      </c>
      <c r="O45" s="322">
        <v>0</v>
      </c>
      <c r="P45" s="322">
        <v>0</v>
      </c>
      <c r="Q45" s="322">
        <v>0</v>
      </c>
      <c r="R45" s="322">
        <v>493</v>
      </c>
      <c r="S45" s="322">
        <v>1159</v>
      </c>
      <c r="T45" s="322">
        <v>1770</v>
      </c>
      <c r="U45" s="322">
        <v>2539</v>
      </c>
      <c r="V45" s="322">
        <v>8636</v>
      </c>
      <c r="W45" s="322">
        <v>2639</v>
      </c>
      <c r="X45" s="317"/>
      <c r="Y45" s="321" t="s">
        <v>106</v>
      </c>
      <c r="Z45" s="322">
        <v>147.878128400435</v>
      </c>
      <c r="AA45" s="322">
        <v>0</v>
      </c>
      <c r="AB45" s="322">
        <v>0</v>
      </c>
      <c r="AC45" s="322">
        <v>0</v>
      </c>
      <c r="AD45" s="322">
        <v>782.53968253968196</v>
      </c>
      <c r="AE45" s="322">
        <v>824.32432432432404</v>
      </c>
      <c r="AF45" s="322">
        <v>793.72197309417004</v>
      </c>
      <c r="AG45" s="322">
        <v>840.72847682119198</v>
      </c>
      <c r="AH45" s="322">
        <v>578.12290801981499</v>
      </c>
      <c r="AI45" s="322">
        <v>896.09507640067898</v>
      </c>
    </row>
    <row r="46" spans="1:35" ht="13.5">
      <c r="A46" s="321" t="s">
        <v>107</v>
      </c>
      <c r="B46" s="322">
        <v>3.78</v>
      </c>
      <c r="C46" s="322">
        <v>2.214</v>
      </c>
      <c r="D46" s="322">
        <v>2.867</v>
      </c>
      <c r="E46" s="322">
        <v>73.046999999999997</v>
      </c>
      <c r="F46" s="322">
        <v>5.1420000000000003</v>
      </c>
      <c r="G46" s="322">
        <v>9.7240000000000002</v>
      </c>
      <c r="H46" s="322">
        <v>12.195</v>
      </c>
      <c r="I46" s="322">
        <v>17.268999999999998</v>
      </c>
      <c r="J46" s="322">
        <v>8.1150000000000002</v>
      </c>
      <c r="K46" s="322">
        <v>39.677</v>
      </c>
      <c r="L46" s="317"/>
      <c r="M46" s="321" t="s">
        <v>107</v>
      </c>
      <c r="N46" s="322">
        <v>1725</v>
      </c>
      <c r="O46" s="322">
        <v>1112</v>
      </c>
      <c r="P46" s="322">
        <v>1482</v>
      </c>
      <c r="Q46" s="322">
        <v>14860</v>
      </c>
      <c r="R46" s="322">
        <v>3073</v>
      </c>
      <c r="S46" s="322">
        <v>5083</v>
      </c>
      <c r="T46" s="322">
        <v>6986</v>
      </c>
      <c r="U46" s="322">
        <v>9279</v>
      </c>
      <c r="V46" s="322">
        <v>3536</v>
      </c>
      <c r="W46" s="322">
        <v>22347</v>
      </c>
      <c r="X46" s="317"/>
      <c r="Y46" s="321" t="s">
        <v>107</v>
      </c>
      <c r="Z46" s="322">
        <v>456.34920634920599</v>
      </c>
      <c r="AA46" s="322">
        <v>502.25835591689201</v>
      </c>
      <c r="AB46" s="322">
        <v>516.91663760027905</v>
      </c>
      <c r="AC46" s="322">
        <v>203.43066792613001</v>
      </c>
      <c r="AD46" s="322">
        <v>597.62738234150095</v>
      </c>
      <c r="AE46" s="322">
        <v>522.72727272727298</v>
      </c>
      <c r="AF46" s="322">
        <v>572.85772857728603</v>
      </c>
      <c r="AG46" s="322">
        <v>537.321211419306</v>
      </c>
      <c r="AH46" s="322">
        <v>435.73629081947001</v>
      </c>
      <c r="AI46" s="322">
        <v>563.22302593441998</v>
      </c>
    </row>
    <row r="47" spans="1:35" ht="13.5">
      <c r="A47" s="321" t="s">
        <v>121</v>
      </c>
      <c r="B47" s="322">
        <v>0.6</v>
      </c>
      <c r="C47" s="322">
        <v>0</v>
      </c>
      <c r="D47" s="322">
        <v>0</v>
      </c>
      <c r="E47" s="322">
        <v>0.4</v>
      </c>
      <c r="F47" s="322">
        <v>0</v>
      </c>
      <c r="G47" s="322">
        <v>1.75</v>
      </c>
      <c r="H47" s="322">
        <v>1.2669999999999999</v>
      </c>
      <c r="I47" s="322">
        <v>0</v>
      </c>
      <c r="J47" s="322">
        <v>0.4</v>
      </c>
      <c r="K47" s="322">
        <v>2.15</v>
      </c>
      <c r="L47" s="317"/>
      <c r="M47" s="321" t="s">
        <v>121</v>
      </c>
      <c r="N47" s="322">
        <v>253</v>
      </c>
      <c r="O47" s="322">
        <v>0</v>
      </c>
      <c r="P47" s="322">
        <v>0</v>
      </c>
      <c r="Q47" s="322">
        <v>319</v>
      </c>
      <c r="R47" s="322">
        <v>0</v>
      </c>
      <c r="S47" s="322">
        <v>935</v>
      </c>
      <c r="T47" s="322">
        <v>1518</v>
      </c>
      <c r="U47" s="322">
        <v>0</v>
      </c>
      <c r="V47" s="322">
        <v>210</v>
      </c>
      <c r="W47" s="322">
        <v>1638</v>
      </c>
      <c r="X47" s="317"/>
      <c r="Y47" s="321" t="s">
        <v>121</v>
      </c>
      <c r="Z47" s="322">
        <v>421.66666666666703</v>
      </c>
      <c r="AA47" s="322">
        <v>0</v>
      </c>
      <c r="AB47" s="322">
        <v>0</v>
      </c>
      <c r="AC47" s="322">
        <v>797.5</v>
      </c>
      <c r="AD47" s="322">
        <v>0</v>
      </c>
      <c r="AE47" s="322">
        <v>534.28571428571399</v>
      </c>
      <c r="AF47" s="322">
        <v>1198.1057616416699</v>
      </c>
      <c r="AG47" s="322">
        <v>0</v>
      </c>
      <c r="AH47" s="322">
        <v>525</v>
      </c>
      <c r="AI47" s="322">
        <v>761.86046511627899</v>
      </c>
    </row>
    <row r="48" spans="1:35" ht="13.5">
      <c r="A48" s="321" t="s">
        <v>110</v>
      </c>
      <c r="B48" s="322">
        <v>0</v>
      </c>
      <c r="C48" s="322">
        <v>0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17"/>
      <c r="M48" s="321" t="s">
        <v>110</v>
      </c>
      <c r="N48" s="322">
        <v>0</v>
      </c>
      <c r="O48" s="322">
        <v>0</v>
      </c>
      <c r="P48" s="322">
        <v>0</v>
      </c>
      <c r="Q48" s="322">
        <v>0</v>
      </c>
      <c r="R48" s="322">
        <v>0</v>
      </c>
      <c r="S48" s="322">
        <v>0</v>
      </c>
      <c r="T48" s="322">
        <v>0</v>
      </c>
      <c r="U48" s="322">
        <v>0</v>
      </c>
      <c r="V48" s="322">
        <v>0</v>
      </c>
      <c r="W48" s="322">
        <v>0</v>
      </c>
      <c r="X48" s="317"/>
      <c r="Y48" s="321" t="s">
        <v>110</v>
      </c>
      <c r="Z48" s="322">
        <v>0</v>
      </c>
      <c r="AA48" s="322">
        <v>0</v>
      </c>
      <c r="AB48" s="322">
        <v>0</v>
      </c>
      <c r="AC48" s="322">
        <v>0</v>
      </c>
      <c r="AD48" s="322">
        <v>0</v>
      </c>
      <c r="AE48" s="322">
        <v>0</v>
      </c>
      <c r="AF48" s="322">
        <v>0</v>
      </c>
      <c r="AG48" s="322">
        <v>0</v>
      </c>
      <c r="AH48" s="322">
        <v>0</v>
      </c>
      <c r="AI48" s="322">
        <v>0</v>
      </c>
    </row>
    <row r="49" spans="1:35" ht="13.5">
      <c r="A49" s="321" t="s">
        <v>111</v>
      </c>
      <c r="B49" s="322">
        <v>0</v>
      </c>
      <c r="C49" s="322">
        <v>0</v>
      </c>
      <c r="D49" s="322">
        <v>0</v>
      </c>
      <c r="E49" s="322">
        <v>0</v>
      </c>
      <c r="F49" s="322">
        <v>0</v>
      </c>
      <c r="G49" s="322">
        <v>0</v>
      </c>
      <c r="H49" s="322">
        <v>0</v>
      </c>
      <c r="I49" s="322">
        <v>0</v>
      </c>
      <c r="J49" s="322">
        <v>0</v>
      </c>
      <c r="K49" s="322">
        <v>0</v>
      </c>
      <c r="L49" s="317"/>
      <c r="M49" s="321" t="s">
        <v>111</v>
      </c>
      <c r="N49" s="322">
        <v>0</v>
      </c>
      <c r="O49" s="322">
        <v>0</v>
      </c>
      <c r="P49" s="322">
        <v>0</v>
      </c>
      <c r="Q49" s="322">
        <v>0</v>
      </c>
      <c r="R49" s="322">
        <v>0</v>
      </c>
      <c r="S49" s="322">
        <v>0</v>
      </c>
      <c r="T49" s="322">
        <v>0</v>
      </c>
      <c r="U49" s="322">
        <v>0</v>
      </c>
      <c r="V49" s="322">
        <v>0</v>
      </c>
      <c r="W49" s="322">
        <v>0</v>
      </c>
      <c r="X49" s="317"/>
      <c r="Y49" s="321" t="s">
        <v>111</v>
      </c>
      <c r="Z49" s="322">
        <v>0</v>
      </c>
      <c r="AA49" s="322">
        <v>0</v>
      </c>
      <c r="AB49" s="322">
        <v>0</v>
      </c>
      <c r="AC49" s="322">
        <v>0</v>
      </c>
      <c r="AD49" s="322">
        <v>0</v>
      </c>
      <c r="AE49" s="322">
        <v>0</v>
      </c>
      <c r="AF49" s="322">
        <v>0</v>
      </c>
      <c r="AG49" s="322">
        <v>0</v>
      </c>
      <c r="AH49" s="322">
        <v>0</v>
      </c>
      <c r="AI49" s="322">
        <v>0</v>
      </c>
    </row>
    <row r="50" spans="1:35" ht="13.5">
      <c r="A50" s="321" t="s">
        <v>116</v>
      </c>
      <c r="B50" s="322">
        <v>37.75</v>
      </c>
      <c r="C50" s="322">
        <v>0.113</v>
      </c>
      <c r="D50" s="322">
        <v>0</v>
      </c>
      <c r="E50" s="322">
        <v>0</v>
      </c>
      <c r="F50" s="322">
        <v>0.14699999999999999</v>
      </c>
      <c r="G50" s="322">
        <v>1.3320000000000001</v>
      </c>
      <c r="H50" s="322">
        <v>1.04</v>
      </c>
      <c r="I50" s="322">
        <v>1.05</v>
      </c>
      <c r="J50" s="322">
        <v>1.804</v>
      </c>
      <c r="K50" s="322">
        <v>1</v>
      </c>
      <c r="L50" s="317"/>
      <c r="M50" s="321" t="s">
        <v>116</v>
      </c>
      <c r="N50" s="322">
        <v>7585</v>
      </c>
      <c r="O50" s="322">
        <v>257</v>
      </c>
      <c r="P50" s="322">
        <v>0</v>
      </c>
      <c r="Q50" s="322">
        <v>0</v>
      </c>
      <c r="R50" s="322">
        <v>246</v>
      </c>
      <c r="S50" s="322">
        <v>1726</v>
      </c>
      <c r="T50" s="322">
        <v>975</v>
      </c>
      <c r="U50" s="322">
        <v>1237</v>
      </c>
      <c r="V50" s="322">
        <v>1894</v>
      </c>
      <c r="W50" s="322">
        <v>1391</v>
      </c>
      <c r="X50" s="317"/>
      <c r="Y50" s="321" t="s">
        <v>116</v>
      </c>
      <c r="Z50" s="322">
        <v>200.927152317881</v>
      </c>
      <c r="AA50" s="322">
        <v>2274.3362831858399</v>
      </c>
      <c r="AB50" s="322">
        <v>0</v>
      </c>
      <c r="AC50" s="322">
        <v>0</v>
      </c>
      <c r="AD50" s="322">
        <v>1673.4693877550999</v>
      </c>
      <c r="AE50" s="322">
        <v>1295.7957957957999</v>
      </c>
      <c r="AF50" s="322">
        <v>937.5</v>
      </c>
      <c r="AG50" s="322">
        <v>1178.0952380952399</v>
      </c>
      <c r="AH50" s="322">
        <v>1049.8891352549899</v>
      </c>
      <c r="AI50" s="322">
        <v>1391</v>
      </c>
    </row>
    <row r="51" spans="1:35" ht="13.5">
      <c r="A51" s="321" t="s">
        <v>172</v>
      </c>
      <c r="B51" s="322">
        <v>0</v>
      </c>
      <c r="C51" s="322">
        <v>0</v>
      </c>
      <c r="D51" s="322">
        <v>0</v>
      </c>
      <c r="E51" s="322">
        <v>0</v>
      </c>
      <c r="F51" s="322">
        <v>0</v>
      </c>
      <c r="G51" s="322">
        <v>0</v>
      </c>
      <c r="H51" s="322">
        <v>0</v>
      </c>
      <c r="I51" s="322">
        <v>0</v>
      </c>
      <c r="J51" s="322">
        <v>0</v>
      </c>
      <c r="K51" s="322">
        <v>0</v>
      </c>
      <c r="L51" s="317"/>
      <c r="M51" s="321" t="s">
        <v>172</v>
      </c>
      <c r="N51" s="322">
        <v>0</v>
      </c>
      <c r="O51" s="322">
        <v>0</v>
      </c>
      <c r="P51" s="322">
        <v>0</v>
      </c>
      <c r="Q51" s="322">
        <v>0</v>
      </c>
      <c r="R51" s="322">
        <v>0</v>
      </c>
      <c r="S51" s="322">
        <v>0</v>
      </c>
      <c r="T51" s="322">
        <v>0</v>
      </c>
      <c r="U51" s="322">
        <v>0</v>
      </c>
      <c r="V51" s="322">
        <v>0</v>
      </c>
      <c r="W51" s="322">
        <v>0</v>
      </c>
      <c r="X51" s="317"/>
      <c r="Y51" s="321" t="s">
        <v>172</v>
      </c>
      <c r="Z51" s="322">
        <v>0</v>
      </c>
      <c r="AA51" s="322">
        <v>0</v>
      </c>
      <c r="AB51" s="322">
        <v>0</v>
      </c>
      <c r="AC51" s="322">
        <v>0</v>
      </c>
      <c r="AD51" s="322">
        <v>0</v>
      </c>
      <c r="AE51" s="322">
        <v>0</v>
      </c>
      <c r="AF51" s="322">
        <v>0</v>
      </c>
      <c r="AG51" s="322">
        <v>0</v>
      </c>
      <c r="AH51" s="322">
        <v>0</v>
      </c>
      <c r="AI51" s="322">
        <v>0</v>
      </c>
    </row>
    <row r="52" spans="1:35" ht="13.5">
      <c r="A52" s="321" t="s">
        <v>124</v>
      </c>
      <c r="B52" s="322">
        <f>601.442/2</f>
        <v>300.721</v>
      </c>
      <c r="C52" s="322">
        <f>866.558/2</f>
        <v>433.279</v>
      </c>
      <c r="D52" s="322">
        <f>1174.12/2</f>
        <v>587.05999999999995</v>
      </c>
      <c r="E52" s="322">
        <f>1607.016/2</f>
        <v>803.50800000000004</v>
      </c>
      <c r="F52" s="322">
        <f>2075.758/2</f>
        <v>1037.8789999999999</v>
      </c>
      <c r="G52" s="322">
        <f>2124.886/2</f>
        <v>1062.443</v>
      </c>
      <c r="H52" s="322">
        <f>2105.336/2</f>
        <v>1052.6679999999999</v>
      </c>
      <c r="I52" s="322">
        <f>2026.986/2</f>
        <v>1013.4930000000001</v>
      </c>
      <c r="J52" s="322">
        <f>2356.244/2</f>
        <v>1178.1220000000001</v>
      </c>
      <c r="K52" s="322">
        <f>2531.062/2</f>
        <v>1265.5309999999999</v>
      </c>
      <c r="L52" s="317"/>
      <c r="M52" s="321" t="s">
        <v>124</v>
      </c>
      <c r="N52" s="322">
        <f>297102/2</f>
        <v>148551</v>
      </c>
      <c r="O52" s="322">
        <f>363556/2</f>
        <v>181778</v>
      </c>
      <c r="P52" s="322">
        <f>478948/2</f>
        <v>239474</v>
      </c>
      <c r="Q52" s="322">
        <f>684894/2</f>
        <v>342447</v>
      </c>
      <c r="R52" s="322">
        <f>876086/2</f>
        <v>438043</v>
      </c>
      <c r="S52" s="322">
        <f>939518/2</f>
        <v>469759</v>
      </c>
      <c r="T52" s="322">
        <f>929140/2</f>
        <v>464570</v>
      </c>
      <c r="U52" s="322">
        <f>919246/2</f>
        <v>459623</v>
      </c>
      <c r="V52" s="322">
        <f>1137090/2</f>
        <v>568545</v>
      </c>
      <c r="W52" s="322">
        <f>1132092/2</f>
        <v>566046</v>
      </c>
      <c r="X52" s="317"/>
      <c r="Y52" s="321" t="s">
        <v>124</v>
      </c>
      <c r="Z52" s="322">
        <v>493.98279468344401</v>
      </c>
      <c r="AA52" s="322">
        <v>419.54029620636999</v>
      </c>
      <c r="AB52" s="322">
        <v>407.92082580996799</v>
      </c>
      <c r="AC52" s="322">
        <v>426.18990725667902</v>
      </c>
      <c r="AD52" s="322">
        <v>422.05594293747203</v>
      </c>
      <c r="AE52" s="322">
        <v>442.14983768540998</v>
      </c>
      <c r="AF52" s="322">
        <v>441.326230112438</v>
      </c>
      <c r="AG52" s="322">
        <v>453.503872251708</v>
      </c>
      <c r="AH52" s="322">
        <v>482.58584425042602</v>
      </c>
      <c r="AI52" s="322">
        <v>447.27944238426397</v>
      </c>
    </row>
    <row r="53" spans="1:35" ht="13.5">
      <c r="A53" s="319" t="s">
        <v>53</v>
      </c>
      <c r="B53" s="320">
        <v>152.386</v>
      </c>
      <c r="C53" s="320">
        <v>103.29900000000001</v>
      </c>
      <c r="D53" s="320">
        <v>35.186</v>
      </c>
      <c r="E53" s="320">
        <v>33.56</v>
      </c>
      <c r="F53" s="320">
        <v>194.18600000000001</v>
      </c>
      <c r="G53" s="320">
        <v>348.92099999999999</v>
      </c>
      <c r="H53" s="320">
        <v>674.46199999999999</v>
      </c>
      <c r="I53" s="320">
        <v>1494.44</v>
      </c>
      <c r="J53" s="320">
        <v>1712.3150000000001</v>
      </c>
      <c r="K53" s="320">
        <v>1323.213</v>
      </c>
      <c r="L53" s="317"/>
      <c r="M53" s="319" t="s">
        <v>53</v>
      </c>
      <c r="N53" s="320">
        <v>34391</v>
      </c>
      <c r="O53" s="320">
        <v>21278</v>
      </c>
      <c r="P53" s="320">
        <v>17695</v>
      </c>
      <c r="Q53" s="320">
        <v>16847</v>
      </c>
      <c r="R53" s="320">
        <v>33188</v>
      </c>
      <c r="S53" s="320">
        <v>51990</v>
      </c>
      <c r="T53" s="320">
        <v>161515</v>
      </c>
      <c r="U53" s="320">
        <v>264482</v>
      </c>
      <c r="V53" s="320">
        <v>352498</v>
      </c>
      <c r="W53" s="320">
        <v>244529</v>
      </c>
      <c r="X53" s="317"/>
      <c r="Y53" s="319" t="s">
        <v>53</v>
      </c>
      <c r="Z53" s="320">
        <v>225.68346173533001</v>
      </c>
      <c r="AA53" s="320">
        <v>205.98456906649599</v>
      </c>
      <c r="AB53" s="320">
        <v>502.89888023645801</v>
      </c>
      <c r="AC53" s="320">
        <v>501.99642431465998</v>
      </c>
      <c r="AD53" s="320">
        <v>170.908304409175</v>
      </c>
      <c r="AE53" s="320">
        <v>149.002209669237</v>
      </c>
      <c r="AF53" s="320">
        <v>239.47234981362899</v>
      </c>
      <c r="AG53" s="320">
        <v>176.97732930060801</v>
      </c>
      <c r="AH53" s="320">
        <v>205.860487118316</v>
      </c>
      <c r="AI53" s="320">
        <v>184.799423826701</v>
      </c>
    </row>
    <row r="54" spans="1:35" ht="13.5">
      <c r="A54" s="321" t="s">
        <v>93</v>
      </c>
      <c r="B54" s="322">
        <v>0</v>
      </c>
      <c r="C54" s="322">
        <v>24.6</v>
      </c>
      <c r="D54" s="322">
        <v>0</v>
      </c>
      <c r="E54" s="322">
        <v>0</v>
      </c>
      <c r="F54" s="322">
        <v>0</v>
      </c>
      <c r="G54" s="322">
        <v>0</v>
      </c>
      <c r="H54" s="322">
        <v>0</v>
      </c>
      <c r="I54" s="322">
        <v>0</v>
      </c>
      <c r="J54" s="322">
        <v>0</v>
      </c>
      <c r="K54" s="322">
        <v>0</v>
      </c>
      <c r="L54" s="317"/>
      <c r="M54" s="321" t="s">
        <v>93</v>
      </c>
      <c r="N54" s="322">
        <v>0</v>
      </c>
      <c r="O54" s="322">
        <v>1222</v>
      </c>
      <c r="P54" s="322">
        <v>0</v>
      </c>
      <c r="Q54" s="322">
        <v>0</v>
      </c>
      <c r="R54" s="322">
        <v>0</v>
      </c>
      <c r="S54" s="322">
        <v>0</v>
      </c>
      <c r="T54" s="322">
        <v>0</v>
      </c>
      <c r="U54" s="322">
        <v>0</v>
      </c>
      <c r="V54" s="322">
        <v>0</v>
      </c>
      <c r="W54" s="322">
        <v>0</v>
      </c>
      <c r="X54" s="317"/>
      <c r="Y54" s="321" t="s">
        <v>93</v>
      </c>
      <c r="Z54" s="322">
        <v>0</v>
      </c>
      <c r="AA54" s="322">
        <v>49.674796747967498</v>
      </c>
      <c r="AB54" s="322">
        <v>0</v>
      </c>
      <c r="AC54" s="322">
        <v>0</v>
      </c>
      <c r="AD54" s="322">
        <v>0</v>
      </c>
      <c r="AE54" s="322">
        <v>0</v>
      </c>
      <c r="AF54" s="322">
        <v>0</v>
      </c>
      <c r="AG54" s="322">
        <v>0</v>
      </c>
      <c r="AH54" s="322">
        <v>0</v>
      </c>
      <c r="AI54" s="322">
        <v>0</v>
      </c>
    </row>
    <row r="55" spans="1:35" ht="13.5">
      <c r="A55" s="321" t="s">
        <v>113</v>
      </c>
      <c r="B55" s="322">
        <v>0</v>
      </c>
      <c r="C55" s="322">
        <v>0</v>
      </c>
      <c r="D55" s="322">
        <v>0</v>
      </c>
      <c r="E55" s="322">
        <v>0</v>
      </c>
      <c r="F55" s="322">
        <v>0</v>
      </c>
      <c r="G55" s="322">
        <v>0</v>
      </c>
      <c r="H55" s="322">
        <v>0</v>
      </c>
      <c r="I55" s="322">
        <v>0</v>
      </c>
      <c r="J55" s="322">
        <v>0</v>
      </c>
      <c r="K55" s="322">
        <v>0</v>
      </c>
      <c r="L55" s="317"/>
      <c r="M55" s="321" t="s">
        <v>113</v>
      </c>
      <c r="N55" s="322">
        <v>0</v>
      </c>
      <c r="O55" s="322">
        <v>0</v>
      </c>
      <c r="P55" s="322">
        <v>0</v>
      </c>
      <c r="Q55" s="322">
        <v>0</v>
      </c>
      <c r="R55" s="322">
        <v>0</v>
      </c>
      <c r="S55" s="322">
        <v>0</v>
      </c>
      <c r="T55" s="322">
        <v>0</v>
      </c>
      <c r="U55" s="322">
        <v>0</v>
      </c>
      <c r="V55" s="322">
        <v>0</v>
      </c>
      <c r="W55" s="322">
        <v>0</v>
      </c>
      <c r="X55" s="317"/>
      <c r="Y55" s="321" t="s">
        <v>113</v>
      </c>
      <c r="Z55" s="322">
        <v>0</v>
      </c>
      <c r="AA55" s="322">
        <v>0</v>
      </c>
      <c r="AB55" s="322">
        <v>0</v>
      </c>
      <c r="AC55" s="322">
        <v>0</v>
      </c>
      <c r="AD55" s="322">
        <v>0</v>
      </c>
      <c r="AE55" s="322">
        <v>0</v>
      </c>
      <c r="AF55" s="322">
        <v>0</v>
      </c>
      <c r="AG55" s="322">
        <v>0</v>
      </c>
      <c r="AH55" s="322">
        <v>0</v>
      </c>
      <c r="AI55" s="322">
        <v>0</v>
      </c>
    </row>
    <row r="56" spans="1:35" ht="13.5">
      <c r="A56" s="321" t="s">
        <v>116</v>
      </c>
      <c r="B56" s="322">
        <v>0</v>
      </c>
      <c r="C56" s="322">
        <v>0</v>
      </c>
      <c r="D56" s="322">
        <v>0</v>
      </c>
      <c r="E56" s="322">
        <v>0</v>
      </c>
      <c r="F56" s="322">
        <v>0</v>
      </c>
      <c r="G56" s="322">
        <v>0</v>
      </c>
      <c r="H56" s="322">
        <v>0</v>
      </c>
      <c r="I56" s="322">
        <v>0</v>
      </c>
      <c r="J56" s="322">
        <v>0</v>
      </c>
      <c r="K56" s="322">
        <v>0</v>
      </c>
      <c r="L56" s="317"/>
      <c r="M56" s="321" t="s">
        <v>116</v>
      </c>
      <c r="N56" s="322">
        <v>0</v>
      </c>
      <c r="O56" s="322">
        <v>0</v>
      </c>
      <c r="P56" s="322">
        <v>0</v>
      </c>
      <c r="Q56" s="322">
        <v>0</v>
      </c>
      <c r="R56" s="322">
        <v>0</v>
      </c>
      <c r="S56" s="322">
        <v>0</v>
      </c>
      <c r="T56" s="322">
        <v>0</v>
      </c>
      <c r="U56" s="322">
        <v>0</v>
      </c>
      <c r="V56" s="322">
        <v>0</v>
      </c>
      <c r="W56" s="322">
        <v>0</v>
      </c>
      <c r="X56" s="317"/>
      <c r="Y56" s="321" t="s">
        <v>116</v>
      </c>
      <c r="Z56" s="322">
        <v>0</v>
      </c>
      <c r="AA56" s="322">
        <v>0</v>
      </c>
      <c r="AB56" s="322">
        <v>0</v>
      </c>
      <c r="AC56" s="322">
        <v>0</v>
      </c>
      <c r="AD56" s="322">
        <v>0</v>
      </c>
      <c r="AE56" s="322">
        <v>0</v>
      </c>
      <c r="AF56" s="322">
        <v>0</v>
      </c>
      <c r="AG56" s="322">
        <v>0</v>
      </c>
      <c r="AH56" s="322">
        <v>0</v>
      </c>
      <c r="AI56" s="322">
        <v>0</v>
      </c>
    </row>
    <row r="57" spans="1:35" ht="13.5">
      <c r="A57" s="321" t="s">
        <v>173</v>
      </c>
      <c r="B57" s="322">
        <v>0</v>
      </c>
      <c r="C57" s="322">
        <v>0.63800000000000001</v>
      </c>
      <c r="D57" s="322">
        <v>0.81699999999999995</v>
      </c>
      <c r="E57" s="322">
        <v>0.11899999999999999</v>
      </c>
      <c r="F57" s="322">
        <v>0.38400000000000001</v>
      </c>
      <c r="G57" s="322">
        <v>0.504</v>
      </c>
      <c r="H57" s="322">
        <v>1.7589999999999999</v>
      </c>
      <c r="I57" s="322">
        <v>0.12</v>
      </c>
      <c r="J57" s="322">
        <v>0.81</v>
      </c>
      <c r="K57" s="322">
        <v>0.22500000000000001</v>
      </c>
      <c r="L57" s="317"/>
      <c r="M57" s="321" t="s">
        <v>173</v>
      </c>
      <c r="N57" s="322">
        <v>0</v>
      </c>
      <c r="O57" s="322">
        <v>412</v>
      </c>
      <c r="P57" s="322">
        <v>683</v>
      </c>
      <c r="Q57" s="322">
        <v>202</v>
      </c>
      <c r="R57" s="322">
        <v>277</v>
      </c>
      <c r="S57" s="322">
        <v>714</v>
      </c>
      <c r="T57" s="322">
        <v>946</v>
      </c>
      <c r="U57" s="322">
        <v>467</v>
      </c>
      <c r="V57" s="322">
        <v>923</v>
      </c>
      <c r="W57" s="322">
        <v>230</v>
      </c>
      <c r="X57" s="317"/>
      <c r="Y57" s="321" t="s">
        <v>173</v>
      </c>
      <c r="Z57" s="322">
        <v>0</v>
      </c>
      <c r="AA57" s="322">
        <v>645.76802507836999</v>
      </c>
      <c r="AB57" s="322">
        <v>835.98531211750299</v>
      </c>
      <c r="AC57" s="322">
        <v>1697.4789915966401</v>
      </c>
      <c r="AD57" s="322">
        <v>721.35416666666595</v>
      </c>
      <c r="AE57" s="322">
        <v>1416.6666666666699</v>
      </c>
      <c r="AF57" s="322">
        <v>537.80557134735602</v>
      </c>
      <c r="AG57" s="322">
        <v>3891.6666666666702</v>
      </c>
      <c r="AH57" s="322">
        <v>1139.5061728395101</v>
      </c>
      <c r="AI57" s="322">
        <v>1022.22222222222</v>
      </c>
    </row>
    <row r="58" spans="1:35" ht="13.5">
      <c r="A58" s="321" t="s">
        <v>128</v>
      </c>
      <c r="B58" s="322">
        <v>152.386</v>
      </c>
      <c r="C58" s="322">
        <v>78.061000000000007</v>
      </c>
      <c r="D58" s="322">
        <v>34.369</v>
      </c>
      <c r="E58" s="322">
        <v>33.441000000000003</v>
      </c>
      <c r="F58" s="322">
        <v>193.80199999999999</v>
      </c>
      <c r="G58" s="322">
        <v>348.41699999999997</v>
      </c>
      <c r="H58" s="322">
        <v>672.70299999999997</v>
      </c>
      <c r="I58" s="322">
        <v>1494.32</v>
      </c>
      <c r="J58" s="322">
        <v>1711.5050000000001</v>
      </c>
      <c r="K58" s="322">
        <v>1322.9880000000001</v>
      </c>
      <c r="L58" s="317"/>
      <c r="M58" s="321" t="s">
        <v>128</v>
      </c>
      <c r="N58" s="322">
        <v>34391</v>
      </c>
      <c r="O58" s="322">
        <v>19644</v>
      </c>
      <c r="P58" s="322">
        <v>17012</v>
      </c>
      <c r="Q58" s="322">
        <v>16645</v>
      </c>
      <c r="R58" s="322">
        <v>32911</v>
      </c>
      <c r="S58" s="322">
        <v>51276</v>
      </c>
      <c r="T58" s="322">
        <v>160569</v>
      </c>
      <c r="U58" s="322">
        <v>264015</v>
      </c>
      <c r="V58" s="322">
        <v>351575</v>
      </c>
      <c r="W58" s="322">
        <v>244299</v>
      </c>
      <c r="X58" s="317"/>
      <c r="Y58" s="321" t="s">
        <v>128</v>
      </c>
      <c r="Z58" s="322">
        <v>225.68346173533001</v>
      </c>
      <c r="AA58" s="322">
        <v>251.64935114846099</v>
      </c>
      <c r="AB58" s="322">
        <v>494.98094212808002</v>
      </c>
      <c r="AC58" s="322">
        <v>497.742292395562</v>
      </c>
      <c r="AD58" s="322">
        <v>169.81764894067101</v>
      </c>
      <c r="AE58" s="322">
        <v>147.16847914998399</v>
      </c>
      <c r="AF58" s="322">
        <v>238.69226092346801</v>
      </c>
      <c r="AG58" s="322">
        <v>176.67902457304999</v>
      </c>
      <c r="AH58" s="322">
        <v>205.418622791052</v>
      </c>
      <c r="AI58" s="322">
        <v>184.65700369164301</v>
      </c>
    </row>
    <row r="59" spans="1:35" ht="13.5">
      <c r="A59" s="319" t="s">
        <v>58</v>
      </c>
      <c r="B59" s="320">
        <v>188.64099999999999</v>
      </c>
      <c r="C59" s="320">
        <v>113.44</v>
      </c>
      <c r="D59" s="320">
        <v>62.308999999999997</v>
      </c>
      <c r="E59" s="320">
        <v>106.51</v>
      </c>
      <c r="F59" s="320">
        <v>141.57599999999999</v>
      </c>
      <c r="G59" s="320">
        <v>195.40199999999999</v>
      </c>
      <c r="H59" s="320">
        <v>169.178</v>
      </c>
      <c r="I59" s="320">
        <v>121.23699999999999</v>
      </c>
      <c r="J59" s="320">
        <v>121.824</v>
      </c>
      <c r="K59" s="320">
        <v>87.415999999999997</v>
      </c>
      <c r="L59" s="317"/>
      <c r="M59" s="319" t="s">
        <v>58</v>
      </c>
      <c r="N59" s="320">
        <v>380905</v>
      </c>
      <c r="O59" s="320">
        <v>256003</v>
      </c>
      <c r="P59" s="320">
        <v>179989</v>
      </c>
      <c r="Q59" s="320">
        <v>243534</v>
      </c>
      <c r="R59" s="320">
        <v>343668</v>
      </c>
      <c r="S59" s="320">
        <v>513865</v>
      </c>
      <c r="T59" s="320">
        <v>388302</v>
      </c>
      <c r="U59" s="320">
        <v>346683</v>
      </c>
      <c r="V59" s="320">
        <v>424456</v>
      </c>
      <c r="W59" s="320">
        <v>271658</v>
      </c>
      <c r="X59" s="317"/>
      <c r="Y59" s="319" t="s">
        <v>58</v>
      </c>
      <c r="Z59" s="320">
        <v>2019.20579301424</v>
      </c>
      <c r="AA59" s="320">
        <v>2256.7260225670002</v>
      </c>
      <c r="AB59" s="320">
        <v>2888.65171965527</v>
      </c>
      <c r="AC59" s="320">
        <v>2286.4895314993901</v>
      </c>
      <c r="AD59" s="320">
        <v>2427.4453297168998</v>
      </c>
      <c r="AE59" s="320">
        <v>2629.7837279045202</v>
      </c>
      <c r="AF59" s="320">
        <v>2295.2275118514199</v>
      </c>
      <c r="AG59" s="320">
        <v>2859.5478278083401</v>
      </c>
      <c r="AH59" s="320">
        <v>3484.1738902022598</v>
      </c>
      <c r="AI59" s="320">
        <v>3107.64619749245</v>
      </c>
    </row>
    <row r="60" spans="1:35" ht="13.5">
      <c r="A60" s="321" t="s">
        <v>73</v>
      </c>
      <c r="B60" s="322">
        <v>0</v>
      </c>
      <c r="C60" s="322">
        <v>0</v>
      </c>
      <c r="D60" s="322">
        <v>0</v>
      </c>
      <c r="E60" s="322">
        <v>0</v>
      </c>
      <c r="F60" s="322">
        <v>0</v>
      </c>
      <c r="G60" s="322">
        <v>0</v>
      </c>
      <c r="H60" s="322">
        <v>0</v>
      </c>
      <c r="I60" s="322">
        <v>0</v>
      </c>
      <c r="J60" s="322">
        <v>0</v>
      </c>
      <c r="K60" s="322">
        <v>0</v>
      </c>
      <c r="L60" s="317"/>
      <c r="M60" s="321" t="s">
        <v>73</v>
      </c>
      <c r="N60" s="322">
        <v>0</v>
      </c>
      <c r="O60" s="322">
        <v>0</v>
      </c>
      <c r="P60" s="322">
        <v>0</v>
      </c>
      <c r="Q60" s="322">
        <v>0</v>
      </c>
      <c r="R60" s="322">
        <v>0</v>
      </c>
      <c r="S60" s="322">
        <v>0</v>
      </c>
      <c r="T60" s="322">
        <v>0</v>
      </c>
      <c r="U60" s="322">
        <v>0</v>
      </c>
      <c r="V60" s="322">
        <v>0</v>
      </c>
      <c r="W60" s="322">
        <v>0</v>
      </c>
      <c r="X60" s="317"/>
      <c r="Y60" s="321" t="s">
        <v>73</v>
      </c>
      <c r="Z60" s="322">
        <v>0</v>
      </c>
      <c r="AA60" s="322">
        <v>0</v>
      </c>
      <c r="AB60" s="322">
        <v>0</v>
      </c>
      <c r="AC60" s="322">
        <v>0</v>
      </c>
      <c r="AD60" s="322">
        <v>0</v>
      </c>
      <c r="AE60" s="322">
        <v>0</v>
      </c>
      <c r="AF60" s="322">
        <v>0</v>
      </c>
      <c r="AG60" s="322">
        <v>0</v>
      </c>
      <c r="AH60" s="322">
        <v>0</v>
      </c>
      <c r="AI60" s="322">
        <v>0</v>
      </c>
    </row>
    <row r="61" spans="1:35" ht="13.5">
      <c r="A61" s="321" t="s">
        <v>102</v>
      </c>
      <c r="B61" s="322">
        <v>39.640999999999998</v>
      </c>
      <c r="C61" s="322">
        <v>38.587000000000003</v>
      </c>
      <c r="D61" s="322">
        <v>22.927</v>
      </c>
      <c r="E61" s="322">
        <v>40.771000000000001</v>
      </c>
      <c r="F61" s="322">
        <v>57.777999999999999</v>
      </c>
      <c r="G61" s="322">
        <v>58.893999999999998</v>
      </c>
      <c r="H61" s="322">
        <v>30.026</v>
      </c>
      <c r="I61" s="322">
        <v>25.827999999999999</v>
      </c>
      <c r="J61" s="322">
        <v>23.728000000000002</v>
      </c>
      <c r="K61" s="322">
        <v>33.295999999999999</v>
      </c>
      <c r="L61" s="317"/>
      <c r="M61" s="321" t="s">
        <v>102</v>
      </c>
      <c r="N61" s="322">
        <v>163143</v>
      </c>
      <c r="O61" s="322">
        <v>135474</v>
      </c>
      <c r="P61" s="322">
        <v>95141</v>
      </c>
      <c r="Q61" s="322">
        <v>144401</v>
      </c>
      <c r="R61" s="322">
        <v>219257</v>
      </c>
      <c r="S61" s="322">
        <v>235846</v>
      </c>
      <c r="T61" s="322">
        <v>175203</v>
      </c>
      <c r="U61" s="322">
        <v>165531</v>
      </c>
      <c r="V61" s="322">
        <v>139167</v>
      </c>
      <c r="W61" s="322">
        <v>162308</v>
      </c>
      <c r="X61" s="317"/>
      <c r="Y61" s="321" t="s">
        <v>102</v>
      </c>
      <c r="Z61" s="322">
        <v>4115.5117176660497</v>
      </c>
      <c r="AA61" s="322">
        <v>3510.87153704616</v>
      </c>
      <c r="AB61" s="322">
        <v>4149.7361189863504</v>
      </c>
      <c r="AC61" s="322">
        <v>3541.75762183905</v>
      </c>
      <c r="AD61" s="322">
        <v>3794.8180968534698</v>
      </c>
      <c r="AE61" s="322">
        <v>4004.5845077597</v>
      </c>
      <c r="AF61" s="322">
        <v>5835.0429627656004</v>
      </c>
      <c r="AG61" s="322">
        <v>6408.97475607867</v>
      </c>
      <c r="AH61" s="322">
        <v>5865.0960890087599</v>
      </c>
      <c r="AI61" s="322">
        <v>4874.6996636232598</v>
      </c>
    </row>
    <row r="62" spans="1:35" ht="13.5">
      <c r="A62" s="321" t="s">
        <v>129</v>
      </c>
      <c r="B62" s="322">
        <v>0.501</v>
      </c>
      <c r="C62" s="322">
        <v>1.796</v>
      </c>
      <c r="D62" s="322">
        <v>1.58</v>
      </c>
      <c r="E62" s="322">
        <v>1.3260000000000001</v>
      </c>
      <c r="F62" s="322">
        <v>7.65</v>
      </c>
      <c r="G62" s="322">
        <v>7.2510000000000003</v>
      </c>
      <c r="H62" s="322">
        <v>6.5880000000000001</v>
      </c>
      <c r="I62" s="322">
        <v>2.7810000000000001</v>
      </c>
      <c r="J62" s="322">
        <v>4.62</v>
      </c>
      <c r="K62" s="322">
        <v>8.9250000000000007</v>
      </c>
      <c r="L62" s="317"/>
      <c r="M62" s="321" t="s">
        <v>129</v>
      </c>
      <c r="N62" s="322">
        <v>1115</v>
      </c>
      <c r="O62" s="322">
        <v>5432</v>
      </c>
      <c r="P62" s="322">
        <v>4884</v>
      </c>
      <c r="Q62" s="322">
        <v>2917</v>
      </c>
      <c r="R62" s="322">
        <v>11763</v>
      </c>
      <c r="S62" s="322">
        <v>11836</v>
      </c>
      <c r="T62" s="322">
        <v>9486</v>
      </c>
      <c r="U62" s="322">
        <v>4771</v>
      </c>
      <c r="V62" s="322">
        <v>7649</v>
      </c>
      <c r="W62" s="322">
        <v>12280</v>
      </c>
      <c r="X62" s="317"/>
      <c r="Y62" s="321" t="s">
        <v>129</v>
      </c>
      <c r="Z62" s="322">
        <v>2225.54890219561</v>
      </c>
      <c r="AA62" s="322">
        <v>3024.4988864142501</v>
      </c>
      <c r="AB62" s="322">
        <v>3091.1392405063302</v>
      </c>
      <c r="AC62" s="322">
        <v>2199.8491704374101</v>
      </c>
      <c r="AD62" s="322">
        <v>1537.64705882353</v>
      </c>
      <c r="AE62" s="322">
        <v>1632.3265756447399</v>
      </c>
      <c r="AF62" s="322">
        <v>1439.89071038251</v>
      </c>
      <c r="AG62" s="322">
        <v>1715.5699388709099</v>
      </c>
      <c r="AH62" s="322">
        <v>1655.6277056277099</v>
      </c>
      <c r="AI62" s="322">
        <v>1375.91036414566</v>
      </c>
    </row>
    <row r="63" spans="1:35" ht="13.5">
      <c r="A63" s="321" t="s">
        <v>130</v>
      </c>
      <c r="B63" s="322">
        <v>12.898999999999999</v>
      </c>
      <c r="C63" s="322">
        <v>8.8529999999999998</v>
      </c>
      <c r="D63" s="322">
        <v>5.8940000000000001</v>
      </c>
      <c r="E63" s="322">
        <v>4.6760000000000002</v>
      </c>
      <c r="F63" s="322">
        <v>7.5979999999999999</v>
      </c>
      <c r="G63" s="322">
        <v>1.5660000000000001</v>
      </c>
      <c r="H63" s="322">
        <v>1.7649999999999999</v>
      </c>
      <c r="I63" s="322">
        <v>1.246</v>
      </c>
      <c r="J63" s="322">
        <v>8.359</v>
      </c>
      <c r="K63" s="322">
        <v>1.6839999999999999</v>
      </c>
      <c r="L63" s="317"/>
      <c r="M63" s="321" t="s">
        <v>130</v>
      </c>
      <c r="N63" s="322">
        <v>34035</v>
      </c>
      <c r="O63" s="322">
        <v>25824</v>
      </c>
      <c r="P63" s="322">
        <v>19856</v>
      </c>
      <c r="Q63" s="322">
        <v>12883</v>
      </c>
      <c r="R63" s="322">
        <v>23916</v>
      </c>
      <c r="S63" s="322">
        <v>16554</v>
      </c>
      <c r="T63" s="322">
        <v>12384</v>
      </c>
      <c r="U63" s="322">
        <v>9150</v>
      </c>
      <c r="V63" s="322">
        <v>39668</v>
      </c>
      <c r="W63" s="322">
        <v>14035</v>
      </c>
      <c r="X63" s="317"/>
      <c r="Y63" s="321" t="s">
        <v>130</v>
      </c>
      <c r="Z63" s="322">
        <v>2638.5766338475801</v>
      </c>
      <c r="AA63" s="322">
        <v>2916.9772958319199</v>
      </c>
      <c r="AB63" s="322">
        <v>3368.8496776382799</v>
      </c>
      <c r="AC63" s="322">
        <v>2755.1325919589399</v>
      </c>
      <c r="AD63" s="322">
        <v>3147.6704395893598</v>
      </c>
      <c r="AE63" s="322">
        <v>10570.8812260536</v>
      </c>
      <c r="AF63" s="322">
        <v>7016.4305949008503</v>
      </c>
      <c r="AG63" s="322">
        <v>7343.49919743178</v>
      </c>
      <c r="AH63" s="322">
        <v>4745.5437253259997</v>
      </c>
      <c r="AI63" s="322">
        <v>8334.3230403800499</v>
      </c>
    </row>
    <row r="64" spans="1:35" ht="13.5">
      <c r="A64" s="321" t="s">
        <v>75</v>
      </c>
      <c r="B64" s="322">
        <v>1.9159999999999999</v>
      </c>
      <c r="C64" s="322">
        <v>2.99</v>
      </c>
      <c r="D64" s="322">
        <v>1.2090000000000001</v>
      </c>
      <c r="E64" s="322">
        <v>2.1</v>
      </c>
      <c r="F64" s="322">
        <v>0</v>
      </c>
      <c r="G64" s="322">
        <v>1</v>
      </c>
      <c r="H64" s="322">
        <v>2.71</v>
      </c>
      <c r="I64" s="322">
        <v>4.4999999999999998E-2</v>
      </c>
      <c r="J64" s="322">
        <v>0.48199999999999998</v>
      </c>
      <c r="K64" s="322">
        <v>0.52500000000000002</v>
      </c>
      <c r="L64" s="317"/>
      <c r="M64" s="321" t="s">
        <v>75</v>
      </c>
      <c r="N64" s="322">
        <v>1583</v>
      </c>
      <c r="O64" s="322">
        <v>3105</v>
      </c>
      <c r="P64" s="322">
        <v>1661</v>
      </c>
      <c r="Q64" s="322">
        <v>764</v>
      </c>
      <c r="R64" s="322">
        <v>0</v>
      </c>
      <c r="S64" s="322">
        <v>489</v>
      </c>
      <c r="T64" s="322">
        <v>3399</v>
      </c>
      <c r="U64" s="322">
        <v>778</v>
      </c>
      <c r="V64" s="322">
        <v>5266</v>
      </c>
      <c r="W64" s="322">
        <v>9147</v>
      </c>
      <c r="X64" s="317"/>
      <c r="Y64" s="321" t="s">
        <v>75</v>
      </c>
      <c r="Z64" s="322">
        <v>826.20041753653402</v>
      </c>
      <c r="AA64" s="322">
        <v>1038.4615384615399</v>
      </c>
      <c r="AB64" s="322">
        <v>1373.8626964433399</v>
      </c>
      <c r="AC64" s="322">
        <v>363.80952380952402</v>
      </c>
      <c r="AD64" s="322">
        <v>0</v>
      </c>
      <c r="AE64" s="322">
        <v>489</v>
      </c>
      <c r="AF64" s="322">
        <v>1254.2435424354201</v>
      </c>
      <c r="AG64" s="322">
        <v>17288.888888888901</v>
      </c>
      <c r="AH64" s="322">
        <v>10925.311203319499</v>
      </c>
      <c r="AI64" s="322">
        <v>17422.857142857101</v>
      </c>
    </row>
    <row r="65" spans="1:35" ht="13.5">
      <c r="A65" s="321" t="s">
        <v>136</v>
      </c>
      <c r="B65" s="322">
        <v>133.684</v>
      </c>
      <c r="C65" s="322">
        <v>61.213999999999999</v>
      </c>
      <c r="D65" s="322">
        <v>30.699000000000002</v>
      </c>
      <c r="E65" s="322">
        <v>57.637</v>
      </c>
      <c r="F65" s="322">
        <v>68.55</v>
      </c>
      <c r="G65" s="322">
        <v>126.691</v>
      </c>
      <c r="H65" s="322">
        <v>128.089</v>
      </c>
      <c r="I65" s="322">
        <v>91.337000000000003</v>
      </c>
      <c r="J65" s="322">
        <v>84.635000000000005</v>
      </c>
      <c r="K65" s="322">
        <v>42.985999999999997</v>
      </c>
      <c r="L65" s="317"/>
      <c r="M65" s="321" t="s">
        <v>136</v>
      </c>
      <c r="N65" s="322">
        <v>181029</v>
      </c>
      <c r="O65" s="322">
        <v>86168</v>
      </c>
      <c r="P65" s="322">
        <v>58447</v>
      </c>
      <c r="Q65" s="322">
        <v>82569</v>
      </c>
      <c r="R65" s="322">
        <v>88732</v>
      </c>
      <c r="S65" s="322">
        <v>249140</v>
      </c>
      <c r="T65" s="322">
        <v>187830</v>
      </c>
      <c r="U65" s="322">
        <v>166453</v>
      </c>
      <c r="V65" s="322">
        <v>232706</v>
      </c>
      <c r="W65" s="322">
        <v>73888</v>
      </c>
      <c r="X65" s="317"/>
      <c r="Y65" s="321" t="s">
        <v>136</v>
      </c>
      <c r="Z65" s="322">
        <v>1354.1560695371199</v>
      </c>
      <c r="AA65" s="322">
        <v>1407.6518443493301</v>
      </c>
      <c r="AB65" s="322">
        <v>1903.8730903286801</v>
      </c>
      <c r="AC65" s="322">
        <v>1432.5693564897599</v>
      </c>
      <c r="AD65" s="322">
        <v>1294.4128373450001</v>
      </c>
      <c r="AE65" s="322">
        <v>1966.51695858427</v>
      </c>
      <c r="AF65" s="322">
        <v>1466.40226717361</v>
      </c>
      <c r="AG65" s="322">
        <v>1822.4049399476701</v>
      </c>
      <c r="AH65" s="322">
        <v>2749.5244284279602</v>
      </c>
      <c r="AI65" s="322">
        <v>1718.8852184432101</v>
      </c>
    </row>
    <row r="66" spans="1:35" ht="13.5">
      <c r="A66" s="319" t="s">
        <v>60</v>
      </c>
      <c r="B66" s="320">
        <v>918.39300000000003</v>
      </c>
      <c r="C66" s="320">
        <v>617.73</v>
      </c>
      <c r="D66" s="320">
        <v>511.00400000000002</v>
      </c>
      <c r="E66" s="320">
        <v>496.31200000000001</v>
      </c>
      <c r="F66" s="320">
        <v>458.815</v>
      </c>
      <c r="G66" s="320">
        <v>542.42100000000005</v>
      </c>
      <c r="H66" s="320">
        <v>538.59699999999998</v>
      </c>
      <c r="I66" s="320">
        <v>587.02499999999998</v>
      </c>
      <c r="J66" s="320">
        <v>496.834</v>
      </c>
      <c r="K66" s="320">
        <v>534.10799999999995</v>
      </c>
      <c r="L66" s="317"/>
      <c r="M66" s="319" t="s">
        <v>60</v>
      </c>
      <c r="N66" s="320">
        <v>420990</v>
      </c>
      <c r="O66" s="320">
        <v>312247</v>
      </c>
      <c r="P66" s="320">
        <v>268411</v>
      </c>
      <c r="Q66" s="320">
        <v>278200</v>
      </c>
      <c r="R66" s="320">
        <v>263396</v>
      </c>
      <c r="S66" s="320">
        <v>334208</v>
      </c>
      <c r="T66" s="320">
        <v>337272</v>
      </c>
      <c r="U66" s="320">
        <v>349949</v>
      </c>
      <c r="V66" s="320">
        <v>290836</v>
      </c>
      <c r="W66" s="320">
        <v>317281</v>
      </c>
      <c r="X66" s="317"/>
      <c r="Y66" s="319" t="s">
        <v>60</v>
      </c>
      <c r="Z66" s="320">
        <v>458.39852873443101</v>
      </c>
      <c r="AA66" s="320">
        <v>505.47488384893097</v>
      </c>
      <c r="AB66" s="320">
        <v>525.26203317390798</v>
      </c>
      <c r="AC66" s="320">
        <v>560.53450249036905</v>
      </c>
      <c r="AD66" s="320">
        <v>574.07887710733098</v>
      </c>
      <c r="AE66" s="320">
        <v>616.141336710784</v>
      </c>
      <c r="AF66" s="320">
        <v>626.204750490626</v>
      </c>
      <c r="AG66" s="320">
        <v>596.13985775733602</v>
      </c>
      <c r="AH66" s="320">
        <v>585.37861740541098</v>
      </c>
      <c r="AI66" s="320">
        <v>594.03903330412595</v>
      </c>
    </row>
    <row r="67" spans="1:35" ht="13.5">
      <c r="A67" s="321" t="s">
        <v>93</v>
      </c>
      <c r="B67" s="322">
        <v>7.5990000000000002</v>
      </c>
      <c r="C67" s="322">
        <v>17.579999999999998</v>
      </c>
      <c r="D67" s="322">
        <v>7.2549999999999999</v>
      </c>
      <c r="E67" s="322">
        <v>3.528</v>
      </c>
      <c r="F67" s="322">
        <v>1.1830000000000001</v>
      </c>
      <c r="G67" s="322">
        <v>9.65</v>
      </c>
      <c r="H67" s="322">
        <v>9.9740000000000002</v>
      </c>
      <c r="I67" s="322">
        <v>1.35</v>
      </c>
      <c r="J67" s="322">
        <v>1.224</v>
      </c>
      <c r="K67" s="322">
        <v>5.23</v>
      </c>
      <c r="L67" s="317"/>
      <c r="M67" s="321" t="s">
        <v>93</v>
      </c>
      <c r="N67" s="322">
        <v>5102</v>
      </c>
      <c r="O67" s="322">
        <v>10555</v>
      </c>
      <c r="P67" s="322">
        <v>3734</v>
      </c>
      <c r="Q67" s="322">
        <v>3328</v>
      </c>
      <c r="R67" s="322">
        <v>924</v>
      </c>
      <c r="S67" s="322">
        <v>3420</v>
      </c>
      <c r="T67" s="322">
        <v>1946</v>
      </c>
      <c r="U67" s="322">
        <v>891</v>
      </c>
      <c r="V67" s="322">
        <v>680</v>
      </c>
      <c r="W67" s="322">
        <v>2820</v>
      </c>
      <c r="X67" s="317"/>
      <c r="Y67" s="321" t="s">
        <v>93</v>
      </c>
      <c r="Z67" s="322">
        <v>671.40413212264798</v>
      </c>
      <c r="AA67" s="322">
        <v>600.39817974971595</v>
      </c>
      <c r="AB67" s="322">
        <v>514.67953135768403</v>
      </c>
      <c r="AC67" s="322">
        <v>943.31065759637204</v>
      </c>
      <c r="AD67" s="322">
        <v>781.06508875739598</v>
      </c>
      <c r="AE67" s="322">
        <v>354.40414507771999</v>
      </c>
      <c r="AF67" s="322">
        <v>195.107278925206</v>
      </c>
      <c r="AG67" s="322">
        <v>660</v>
      </c>
      <c r="AH67" s="322">
        <v>555.555555555556</v>
      </c>
      <c r="AI67" s="322">
        <v>539.19694072657705</v>
      </c>
    </row>
    <row r="68" spans="1:35" ht="13.5">
      <c r="A68" s="321" t="s">
        <v>137</v>
      </c>
      <c r="B68" s="322">
        <v>910.79399999999998</v>
      </c>
      <c r="C68" s="322">
        <v>600.15</v>
      </c>
      <c r="D68" s="322">
        <v>503.74900000000002</v>
      </c>
      <c r="E68" s="322">
        <v>492.78399999999999</v>
      </c>
      <c r="F68" s="322">
        <v>457.63200000000001</v>
      </c>
      <c r="G68" s="322">
        <v>532.77099999999996</v>
      </c>
      <c r="H68" s="322">
        <v>528.62300000000005</v>
      </c>
      <c r="I68" s="322">
        <v>585.67499999999995</v>
      </c>
      <c r="J68" s="322">
        <v>495.61</v>
      </c>
      <c r="K68" s="322">
        <v>528.87800000000004</v>
      </c>
      <c r="L68" s="317"/>
      <c r="M68" s="321" t="s">
        <v>137</v>
      </c>
      <c r="N68" s="322">
        <v>415888</v>
      </c>
      <c r="O68" s="322">
        <v>301692</v>
      </c>
      <c r="P68" s="322">
        <v>264677</v>
      </c>
      <c r="Q68" s="322">
        <v>274872</v>
      </c>
      <c r="R68" s="322">
        <v>262472</v>
      </c>
      <c r="S68" s="322">
        <v>330788</v>
      </c>
      <c r="T68" s="322">
        <v>335326</v>
      </c>
      <c r="U68" s="322">
        <v>349058</v>
      </c>
      <c r="V68" s="322">
        <v>290156</v>
      </c>
      <c r="W68" s="322">
        <v>314461</v>
      </c>
      <c r="X68" s="317"/>
      <c r="Y68" s="321" t="s">
        <v>137</v>
      </c>
      <c r="Z68" s="322">
        <v>456.62136553380901</v>
      </c>
      <c r="AA68" s="322">
        <v>502.69432641839501</v>
      </c>
      <c r="AB68" s="322">
        <v>525.41444251005998</v>
      </c>
      <c r="AC68" s="322">
        <v>557.79408422351401</v>
      </c>
      <c r="AD68" s="322">
        <v>573.54380812530599</v>
      </c>
      <c r="AE68" s="322">
        <v>620.882142609114</v>
      </c>
      <c r="AF68" s="322">
        <v>634.33864966147905</v>
      </c>
      <c r="AG68" s="322">
        <v>595.99265804413699</v>
      </c>
      <c r="AH68" s="322">
        <v>585.45227093884296</v>
      </c>
      <c r="AI68" s="322">
        <v>594.58135902798006</v>
      </c>
    </row>
    <row r="69" spans="1:35" ht="13.5">
      <c r="A69" s="319" t="s">
        <v>63</v>
      </c>
      <c r="B69" s="320">
        <v>630.51964999999996</v>
      </c>
      <c r="C69" s="320">
        <v>780.10437000000002</v>
      </c>
      <c r="D69" s="320">
        <v>462.13852000000003</v>
      </c>
      <c r="E69" s="320">
        <v>562.32978000000003</v>
      </c>
      <c r="F69" s="320">
        <v>1474.18</v>
      </c>
      <c r="G69" s="320">
        <v>1936.1669999999999</v>
      </c>
      <c r="H69" s="320">
        <v>2125.1559999999999</v>
      </c>
      <c r="I69" s="320">
        <v>2372.0590000000002</v>
      </c>
      <c r="J69" s="320">
        <v>3005.8710000000001</v>
      </c>
      <c r="K69" s="320">
        <v>3786.1860000000001</v>
      </c>
      <c r="L69" s="317"/>
      <c r="M69" s="319" t="s">
        <v>63</v>
      </c>
      <c r="N69" s="320">
        <v>141957</v>
      </c>
      <c r="O69" s="320">
        <v>228982</v>
      </c>
      <c r="P69" s="320">
        <v>137101</v>
      </c>
      <c r="Q69" s="320">
        <v>200665</v>
      </c>
      <c r="R69" s="320">
        <v>329577</v>
      </c>
      <c r="S69" s="320">
        <v>368113</v>
      </c>
      <c r="T69" s="320">
        <v>379873</v>
      </c>
      <c r="U69" s="320">
        <v>447888</v>
      </c>
      <c r="V69" s="320">
        <v>641447</v>
      </c>
      <c r="W69" s="320">
        <v>764529</v>
      </c>
      <c r="X69" s="317"/>
      <c r="Y69" s="319" t="s">
        <v>63</v>
      </c>
      <c r="Z69" s="320">
        <v>225.14286430248401</v>
      </c>
      <c r="AA69" s="320">
        <v>293.527390443922</v>
      </c>
      <c r="AB69" s="320">
        <v>296.66646268742102</v>
      </c>
      <c r="AC69" s="320">
        <v>356.84576406392699</v>
      </c>
      <c r="AD69" s="320">
        <v>223.56632161608499</v>
      </c>
      <c r="AE69" s="320">
        <v>190.12461218479601</v>
      </c>
      <c r="AF69" s="320">
        <v>178.75064230578801</v>
      </c>
      <c r="AG69" s="320">
        <v>188.81823765766401</v>
      </c>
      <c r="AH69" s="320">
        <v>213.398046689296</v>
      </c>
      <c r="AI69" s="320">
        <v>201.92589587516301</v>
      </c>
    </row>
    <row r="70" spans="1:35" ht="13.5">
      <c r="A70" s="321" t="s">
        <v>287</v>
      </c>
      <c r="B70" s="322">
        <v>122.462</v>
      </c>
      <c r="C70" s="322">
        <v>76.831999999999994</v>
      </c>
      <c r="D70" s="322">
        <v>56.220999999999997</v>
      </c>
      <c r="E70" s="322">
        <v>76.831999999999994</v>
      </c>
      <c r="F70" s="322">
        <v>82.968999999999994</v>
      </c>
      <c r="G70" s="322">
        <v>80.156999999999996</v>
      </c>
      <c r="H70" s="322">
        <v>91.256</v>
      </c>
      <c r="I70" s="322">
        <v>105.84699999999999</v>
      </c>
      <c r="J70" s="322">
        <v>120.065</v>
      </c>
      <c r="K70" s="322">
        <v>118.258</v>
      </c>
      <c r="L70" s="317"/>
      <c r="M70" s="321" t="s">
        <v>287</v>
      </c>
      <c r="N70" s="322">
        <v>48437</v>
      </c>
      <c r="O70" s="322">
        <v>29983</v>
      </c>
      <c r="P70" s="322">
        <v>19396</v>
      </c>
      <c r="Q70" s="322">
        <v>27996</v>
      </c>
      <c r="R70" s="322">
        <v>24955</v>
      </c>
      <c r="S70" s="322">
        <v>28531</v>
      </c>
      <c r="T70" s="322">
        <v>27030</v>
      </c>
      <c r="U70" s="322">
        <v>32617</v>
      </c>
      <c r="V70" s="322">
        <v>45872</v>
      </c>
      <c r="W70" s="322">
        <v>36377</v>
      </c>
      <c r="X70" s="317"/>
      <c r="Y70" s="321" t="s">
        <v>287</v>
      </c>
      <c r="Z70" s="322">
        <v>395.52677565285597</v>
      </c>
      <c r="AA70" s="322">
        <v>390.24104539775101</v>
      </c>
      <c r="AB70" s="322">
        <v>344.99564219775499</v>
      </c>
      <c r="AC70" s="322">
        <v>364.37942523948402</v>
      </c>
      <c r="AD70" s="322">
        <v>300.774988248623</v>
      </c>
      <c r="AE70" s="322">
        <v>355.938969771823</v>
      </c>
      <c r="AF70" s="322">
        <v>296.19970193740699</v>
      </c>
      <c r="AG70" s="322">
        <v>308.15233308454702</v>
      </c>
      <c r="AH70" s="322">
        <v>382.05971765293799</v>
      </c>
      <c r="AI70" s="322">
        <v>307.607096348661</v>
      </c>
    </row>
    <row r="71" spans="1:35" ht="13.5">
      <c r="A71" s="321" t="s">
        <v>142</v>
      </c>
      <c r="B71" s="322">
        <v>1.68302</v>
      </c>
      <c r="C71" s="322">
        <v>2.8767900000000002</v>
      </c>
      <c r="D71" s="322">
        <v>2.40402</v>
      </c>
      <c r="E71" s="322">
        <v>9.5233799999999995</v>
      </c>
      <c r="F71" s="322">
        <v>323.20400000000001</v>
      </c>
      <c r="G71" s="322">
        <v>438.101</v>
      </c>
      <c r="H71" s="322">
        <v>408.81099999999998</v>
      </c>
      <c r="I71" s="322">
        <v>415.29899999999998</v>
      </c>
      <c r="J71" s="322">
        <v>411.34</v>
      </c>
      <c r="K71" s="322">
        <v>533.51499999999999</v>
      </c>
      <c r="L71" s="317"/>
      <c r="M71" s="321" t="s">
        <v>142</v>
      </c>
      <c r="N71" s="322">
        <v>707</v>
      </c>
      <c r="O71" s="322">
        <v>962</v>
      </c>
      <c r="P71" s="322">
        <v>593</v>
      </c>
      <c r="Q71" s="322">
        <v>4209</v>
      </c>
      <c r="R71" s="322">
        <v>35392</v>
      </c>
      <c r="S71" s="322">
        <v>54373</v>
      </c>
      <c r="T71" s="322">
        <v>51960</v>
      </c>
      <c r="U71" s="322">
        <v>59368</v>
      </c>
      <c r="V71" s="322">
        <v>57364</v>
      </c>
      <c r="W71" s="322">
        <v>76554</v>
      </c>
      <c r="X71" s="317"/>
      <c r="Y71" s="321" t="s">
        <v>142</v>
      </c>
      <c r="Z71" s="322">
        <v>420.07819277251599</v>
      </c>
      <c r="AA71" s="322">
        <v>334.40049499615901</v>
      </c>
      <c r="AB71" s="322">
        <v>246.67016081397</v>
      </c>
      <c r="AC71" s="322">
        <v>441.96493261846098</v>
      </c>
      <c r="AD71" s="322">
        <v>109.503595252534</v>
      </c>
      <c r="AE71" s="322">
        <v>124.11065028383901</v>
      </c>
      <c r="AF71" s="322">
        <v>127.1002981818</v>
      </c>
      <c r="AG71" s="322">
        <v>142.95242704653799</v>
      </c>
      <c r="AH71" s="322">
        <v>139.456410755093</v>
      </c>
      <c r="AI71" s="322">
        <v>143.48987376175</v>
      </c>
    </row>
    <row r="72" spans="1:35" ht="13.5">
      <c r="A72" s="321" t="s">
        <v>143</v>
      </c>
      <c r="B72" s="322">
        <v>501.73462999999998</v>
      </c>
      <c r="C72" s="322">
        <v>613.86558000000002</v>
      </c>
      <c r="D72" s="322">
        <v>400.8245</v>
      </c>
      <c r="E72" s="322">
        <v>470.58640000000003</v>
      </c>
      <c r="F72" s="322">
        <v>1056.1110000000001</v>
      </c>
      <c r="G72" s="322">
        <v>1405.836</v>
      </c>
      <c r="H72" s="322">
        <v>1622.922</v>
      </c>
      <c r="I72" s="322">
        <v>1821.91</v>
      </c>
      <c r="J72" s="322">
        <v>2470.6320000000001</v>
      </c>
      <c r="K72" s="322">
        <v>3127.03</v>
      </c>
      <c r="L72" s="317"/>
      <c r="M72" s="321" t="s">
        <v>143</v>
      </c>
      <c r="N72" s="322">
        <v>91649</v>
      </c>
      <c r="O72" s="322">
        <v>191727</v>
      </c>
      <c r="P72" s="322">
        <v>116591</v>
      </c>
      <c r="Q72" s="322">
        <v>166327</v>
      </c>
      <c r="R72" s="322">
        <v>264249</v>
      </c>
      <c r="S72" s="322">
        <v>279150</v>
      </c>
      <c r="T72" s="322">
        <v>298916</v>
      </c>
      <c r="U72" s="322">
        <v>340871</v>
      </c>
      <c r="V72" s="322">
        <v>536402</v>
      </c>
      <c r="W72" s="322">
        <v>644571</v>
      </c>
      <c r="X72" s="317"/>
      <c r="Y72" s="321" t="s">
        <v>143</v>
      </c>
      <c r="Z72" s="322">
        <v>182.66429008498</v>
      </c>
      <c r="AA72" s="322">
        <v>312.32733394173999</v>
      </c>
      <c r="AB72" s="322">
        <v>290.87792787117598</v>
      </c>
      <c r="AC72" s="322">
        <v>353.44625344038798</v>
      </c>
      <c r="AD72" s="322">
        <v>250.20949502467101</v>
      </c>
      <c r="AE72" s="322">
        <v>198.565124239243</v>
      </c>
      <c r="AF72" s="322">
        <v>184.18383631499199</v>
      </c>
      <c r="AG72" s="322">
        <v>187.095410860031</v>
      </c>
      <c r="AH72" s="322">
        <v>217.11124926739399</v>
      </c>
      <c r="AI72" s="322">
        <v>206.12881871936</v>
      </c>
    </row>
    <row r="73" spans="1:35" ht="13.5">
      <c r="A73" s="321" t="s">
        <v>144</v>
      </c>
      <c r="B73" s="322">
        <v>4.6399999999999997</v>
      </c>
      <c r="C73" s="322">
        <v>86.53</v>
      </c>
      <c r="D73" s="322">
        <v>2.6890000000000001</v>
      </c>
      <c r="E73" s="322">
        <v>5.3879999999999999</v>
      </c>
      <c r="F73" s="322">
        <v>11.896000000000001</v>
      </c>
      <c r="G73" s="322">
        <v>12.073</v>
      </c>
      <c r="H73" s="322">
        <v>2.1669999999999998</v>
      </c>
      <c r="I73" s="322">
        <v>29.003</v>
      </c>
      <c r="J73" s="322">
        <v>3.8340000000000001</v>
      </c>
      <c r="K73" s="322">
        <v>7.383</v>
      </c>
      <c r="L73" s="317"/>
      <c r="M73" s="321" t="s">
        <v>144</v>
      </c>
      <c r="N73" s="322">
        <v>1164</v>
      </c>
      <c r="O73" s="322">
        <v>6310</v>
      </c>
      <c r="P73" s="322">
        <v>521</v>
      </c>
      <c r="Q73" s="322">
        <v>2133</v>
      </c>
      <c r="R73" s="322">
        <v>4981</v>
      </c>
      <c r="S73" s="322">
        <v>6059</v>
      </c>
      <c r="T73" s="322">
        <v>1967</v>
      </c>
      <c r="U73" s="322">
        <v>15032</v>
      </c>
      <c r="V73" s="322">
        <v>1809</v>
      </c>
      <c r="W73" s="322">
        <v>7027</v>
      </c>
      <c r="X73" s="317"/>
      <c r="Y73" s="321" t="s">
        <v>144</v>
      </c>
      <c r="Z73" s="322">
        <v>250.86206896551701</v>
      </c>
      <c r="AA73" s="322">
        <v>72.922685773720104</v>
      </c>
      <c r="AB73" s="322">
        <v>193.75232428411999</v>
      </c>
      <c r="AC73" s="322">
        <v>395.879732739421</v>
      </c>
      <c r="AD73" s="322">
        <v>418.712172158709</v>
      </c>
      <c r="AE73" s="322">
        <v>501.86366271846299</v>
      </c>
      <c r="AF73" s="322">
        <v>907.70650669127804</v>
      </c>
      <c r="AG73" s="322">
        <v>518.29121125400798</v>
      </c>
      <c r="AH73" s="322">
        <v>471.83098591549299</v>
      </c>
      <c r="AI73" s="322">
        <v>951.78111878640095</v>
      </c>
    </row>
    <row r="74" spans="1:35" ht="13.5">
      <c r="A74" s="319" t="s">
        <v>64</v>
      </c>
      <c r="B74" s="320">
        <f t="shared" ref="B74:K74" si="6">SUM(B75:B93)</f>
        <v>8259.41878</v>
      </c>
      <c r="C74" s="320">
        <f t="shared" si="6"/>
        <v>7412.3527599999998</v>
      </c>
      <c r="D74" s="320">
        <f t="shared" si="6"/>
        <v>6609.0770200000006</v>
      </c>
      <c r="E74" s="320">
        <f t="shared" si="6"/>
        <v>8351.7723100000003</v>
      </c>
      <c r="F74" s="320">
        <f t="shared" si="6"/>
        <v>8864.0010000000002</v>
      </c>
      <c r="G74" s="320">
        <f t="shared" si="6"/>
        <v>10563.312</v>
      </c>
      <c r="H74" s="320">
        <f t="shared" si="6"/>
        <v>9962.7240000000002</v>
      </c>
      <c r="I74" s="320">
        <f t="shared" si="6"/>
        <v>8427.3169999999991</v>
      </c>
      <c r="J74" s="320">
        <f t="shared" si="6"/>
        <v>10294.561999999998</v>
      </c>
      <c r="K74" s="320">
        <f t="shared" si="6"/>
        <v>10485.205999999998</v>
      </c>
      <c r="L74" s="317"/>
      <c r="M74" s="319" t="s">
        <v>486</v>
      </c>
      <c r="N74" s="320">
        <f t="shared" ref="N74:W74" si="7">SUM(N75:N93)</f>
        <v>3848649</v>
      </c>
      <c r="O74" s="320">
        <f t="shared" si="7"/>
        <v>3108444</v>
      </c>
      <c r="P74" s="320">
        <f t="shared" si="7"/>
        <v>3520097</v>
      </c>
      <c r="Q74" s="320">
        <f t="shared" si="7"/>
        <v>3972487</v>
      </c>
      <c r="R74" s="320">
        <f t="shared" si="7"/>
        <v>4727746</v>
      </c>
      <c r="S74" s="320">
        <f t="shared" si="7"/>
        <v>5996547</v>
      </c>
      <c r="T74" s="320">
        <f t="shared" si="7"/>
        <v>6386193</v>
      </c>
      <c r="U74" s="320">
        <f t="shared" si="7"/>
        <v>6054344</v>
      </c>
      <c r="V74" s="320">
        <f t="shared" si="7"/>
        <v>6252538</v>
      </c>
      <c r="W74" s="320">
        <f t="shared" si="7"/>
        <v>6582871</v>
      </c>
      <c r="X74" s="317"/>
      <c r="Y74" s="319" t="s">
        <v>64</v>
      </c>
      <c r="Z74" s="320">
        <f>N74/B74</f>
        <v>465.97092392498831</v>
      </c>
      <c r="AA74" s="320">
        <f t="shared" ref="AA74:AI74" si="8">O74/C74</f>
        <v>419.35996580929049</v>
      </c>
      <c r="AB74" s="320">
        <f t="shared" si="8"/>
        <v>532.61552094909609</v>
      </c>
      <c r="AC74" s="320">
        <f t="shared" si="8"/>
        <v>475.64598896494579</v>
      </c>
      <c r="AD74" s="320">
        <f t="shared" si="8"/>
        <v>533.36478639837696</v>
      </c>
      <c r="AE74" s="320">
        <f t="shared" si="8"/>
        <v>567.67678546274124</v>
      </c>
      <c r="AF74" s="320">
        <f t="shared" si="8"/>
        <v>641.0087241200298</v>
      </c>
      <c r="AG74" s="320">
        <f t="shared" si="8"/>
        <v>718.41892265355636</v>
      </c>
      <c r="AH74" s="320">
        <f t="shared" si="8"/>
        <v>607.3631884484256</v>
      </c>
      <c r="AI74" s="320">
        <f t="shared" si="8"/>
        <v>627.8246703021382</v>
      </c>
    </row>
    <row r="75" spans="1:35" ht="13.5">
      <c r="A75" s="321" t="s">
        <v>145</v>
      </c>
      <c r="B75" s="322">
        <v>0.41199999999999998</v>
      </c>
      <c r="C75" s="322">
        <v>0.214</v>
      </c>
      <c r="D75" s="322">
        <v>0.16500000000000001</v>
      </c>
      <c r="E75" s="322">
        <v>1.9470000000000001</v>
      </c>
      <c r="F75" s="322">
        <v>1.7629999999999999</v>
      </c>
      <c r="G75" s="322">
        <v>4.3819999999999997</v>
      </c>
      <c r="H75" s="322">
        <v>3.601</v>
      </c>
      <c r="I75" s="322">
        <v>0.77400000000000002</v>
      </c>
      <c r="J75" s="322">
        <v>1.0529999999999999</v>
      </c>
      <c r="K75" s="322">
        <v>0.434</v>
      </c>
      <c r="L75" s="317"/>
      <c r="M75" s="321" t="s">
        <v>145</v>
      </c>
      <c r="N75" s="322">
        <v>651</v>
      </c>
      <c r="O75" s="322">
        <v>881</v>
      </c>
      <c r="P75" s="322">
        <v>568</v>
      </c>
      <c r="Q75" s="322">
        <v>3412</v>
      </c>
      <c r="R75" s="322">
        <v>4561</v>
      </c>
      <c r="S75" s="322">
        <v>10533</v>
      </c>
      <c r="T75" s="322">
        <v>11010</v>
      </c>
      <c r="U75" s="322">
        <v>1980</v>
      </c>
      <c r="V75" s="322">
        <v>3625</v>
      </c>
      <c r="W75" s="322">
        <v>1094</v>
      </c>
      <c r="X75" s="317"/>
      <c r="Y75" s="321" t="s">
        <v>145</v>
      </c>
      <c r="Z75" s="322">
        <v>1580.09708737864</v>
      </c>
      <c r="AA75" s="322">
        <v>4116.8224299065396</v>
      </c>
      <c r="AB75" s="322">
        <v>3442.4242424242402</v>
      </c>
      <c r="AC75" s="322">
        <v>1752.43965074474</v>
      </c>
      <c r="AD75" s="322">
        <v>2587.0674985819601</v>
      </c>
      <c r="AE75" s="322">
        <v>2403.6969420355999</v>
      </c>
      <c r="AF75" s="322">
        <v>3057.48403221327</v>
      </c>
      <c r="AG75" s="322">
        <v>2558.13953488372</v>
      </c>
      <c r="AH75" s="322">
        <v>3442.5451092117801</v>
      </c>
      <c r="AI75" s="322">
        <v>2520.7373271889401</v>
      </c>
    </row>
    <row r="76" spans="1:35" ht="13.5">
      <c r="A76" s="321" t="s">
        <v>73</v>
      </c>
      <c r="B76" s="322">
        <v>174.30600000000001</v>
      </c>
      <c r="C76" s="322">
        <v>142.05600000000001</v>
      </c>
      <c r="D76" s="322">
        <v>268.60199999999998</v>
      </c>
      <c r="E76" s="322">
        <v>435.46</v>
      </c>
      <c r="F76" s="322">
        <v>517.28499999999997</v>
      </c>
      <c r="G76" s="322">
        <v>941.077</v>
      </c>
      <c r="H76" s="322">
        <v>939.375</v>
      </c>
      <c r="I76" s="322">
        <v>912.47</v>
      </c>
      <c r="J76" s="322">
        <v>1069.021</v>
      </c>
      <c r="K76" s="322">
        <v>932.98400000000004</v>
      </c>
      <c r="L76" s="317"/>
      <c r="M76" s="321" t="s">
        <v>73</v>
      </c>
      <c r="N76" s="322">
        <v>205060</v>
      </c>
      <c r="O76" s="322">
        <v>198940</v>
      </c>
      <c r="P76" s="322">
        <v>427003</v>
      </c>
      <c r="Q76" s="322">
        <v>611869</v>
      </c>
      <c r="R76" s="322">
        <v>659622</v>
      </c>
      <c r="S76" s="322">
        <v>1516596</v>
      </c>
      <c r="T76" s="322">
        <v>1610963</v>
      </c>
      <c r="U76" s="322">
        <v>1384047</v>
      </c>
      <c r="V76" s="322">
        <v>1727274</v>
      </c>
      <c r="W76" s="322">
        <v>1639603</v>
      </c>
      <c r="X76" s="317"/>
      <c r="Y76" s="321" t="s">
        <v>73</v>
      </c>
      <c r="Z76" s="322">
        <v>1176.4368409578601</v>
      </c>
      <c r="AA76" s="322">
        <v>1400.4336318071701</v>
      </c>
      <c r="AB76" s="322">
        <v>1589.7238293087901</v>
      </c>
      <c r="AC76" s="322">
        <v>1405.10953933771</v>
      </c>
      <c r="AD76" s="322">
        <v>1275.1616613665601</v>
      </c>
      <c r="AE76" s="322">
        <v>1611.5535710680399</v>
      </c>
      <c r="AF76" s="322">
        <v>1714.93067198935</v>
      </c>
      <c r="AG76" s="322">
        <v>1516.81370346422</v>
      </c>
      <c r="AH76" s="322">
        <v>1615.75310494368</v>
      </c>
      <c r="AI76" s="322">
        <v>1757.3752604546301</v>
      </c>
    </row>
    <row r="77" spans="1:35" ht="13.5">
      <c r="A77" s="321" t="s">
        <v>146</v>
      </c>
      <c r="B77" s="322">
        <v>0</v>
      </c>
      <c r="C77" s="322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17"/>
      <c r="M77" s="321" t="s">
        <v>146</v>
      </c>
      <c r="N77" s="322">
        <v>0</v>
      </c>
      <c r="O77" s="322">
        <v>0</v>
      </c>
      <c r="P77" s="322">
        <v>0</v>
      </c>
      <c r="Q77" s="322">
        <v>0</v>
      </c>
      <c r="R77" s="322">
        <v>0</v>
      </c>
      <c r="S77" s="322">
        <v>0</v>
      </c>
      <c r="T77" s="322">
        <v>0</v>
      </c>
      <c r="U77" s="322">
        <v>0</v>
      </c>
      <c r="V77" s="322">
        <v>0</v>
      </c>
      <c r="W77" s="322">
        <v>0</v>
      </c>
      <c r="X77" s="317"/>
      <c r="Y77" s="321" t="s">
        <v>146</v>
      </c>
      <c r="Z77" s="322">
        <v>0</v>
      </c>
      <c r="AA77" s="322">
        <v>0</v>
      </c>
      <c r="AB77" s="322">
        <v>0</v>
      </c>
      <c r="AC77" s="322">
        <v>0</v>
      </c>
      <c r="AD77" s="322">
        <v>0</v>
      </c>
      <c r="AE77" s="322">
        <v>0</v>
      </c>
      <c r="AF77" s="322">
        <v>0</v>
      </c>
      <c r="AG77" s="322">
        <v>0</v>
      </c>
      <c r="AH77" s="322">
        <v>0</v>
      </c>
      <c r="AI77" s="322">
        <v>0</v>
      </c>
    </row>
    <row r="78" spans="1:35" ht="13.5">
      <c r="A78" s="321" t="s">
        <v>94</v>
      </c>
      <c r="B78" s="322">
        <v>197.21600000000001</v>
      </c>
      <c r="C78" s="322">
        <v>134.13800000000001</v>
      </c>
      <c r="D78" s="322">
        <v>108.959</v>
      </c>
      <c r="E78" s="322">
        <v>159.28800000000001</v>
      </c>
      <c r="F78" s="322">
        <v>189.69499999999999</v>
      </c>
      <c r="G78" s="322">
        <v>172.43</v>
      </c>
      <c r="H78" s="322">
        <v>172.67</v>
      </c>
      <c r="I78" s="322">
        <v>156.245</v>
      </c>
      <c r="J78" s="322">
        <v>163.327</v>
      </c>
      <c r="K78" s="322">
        <v>142.51400000000001</v>
      </c>
      <c r="L78" s="317"/>
      <c r="M78" s="321" t="s">
        <v>94</v>
      </c>
      <c r="N78" s="322">
        <v>161214</v>
      </c>
      <c r="O78" s="322">
        <v>105713</v>
      </c>
      <c r="P78" s="322">
        <v>88115</v>
      </c>
      <c r="Q78" s="322">
        <v>131208</v>
      </c>
      <c r="R78" s="322">
        <v>160977</v>
      </c>
      <c r="S78" s="322">
        <v>148439</v>
      </c>
      <c r="T78" s="322">
        <v>173675</v>
      </c>
      <c r="U78" s="322">
        <v>164017</v>
      </c>
      <c r="V78" s="322">
        <v>169490</v>
      </c>
      <c r="W78" s="322">
        <v>157883</v>
      </c>
      <c r="X78" s="317"/>
      <c r="Y78" s="321" t="s">
        <v>94</v>
      </c>
      <c r="Z78" s="322">
        <v>817.448888528314</v>
      </c>
      <c r="AA78" s="322">
        <v>788.09136859055604</v>
      </c>
      <c r="AB78" s="322">
        <v>808.69868482640197</v>
      </c>
      <c r="AC78" s="322">
        <v>823.71553412686399</v>
      </c>
      <c r="AD78" s="322">
        <v>848.60961016368401</v>
      </c>
      <c r="AE78" s="322">
        <v>860.86527866380595</v>
      </c>
      <c r="AF78" s="322">
        <v>1005.82035095848</v>
      </c>
      <c r="AG78" s="322">
        <v>1049.74239175654</v>
      </c>
      <c r="AH78" s="322">
        <v>1037.7341162208299</v>
      </c>
      <c r="AI78" s="322">
        <v>1107.84203657185</v>
      </c>
    </row>
    <row r="79" spans="1:35" ht="13.5">
      <c r="A79" s="321" t="s">
        <v>148</v>
      </c>
      <c r="B79" s="322">
        <v>195.98500000000001</v>
      </c>
      <c r="C79" s="322">
        <v>155.262</v>
      </c>
      <c r="D79" s="322">
        <v>118.886</v>
      </c>
      <c r="E79" s="322">
        <v>307.89699999999999</v>
      </c>
      <c r="F79" s="322">
        <v>339.29700000000003</v>
      </c>
      <c r="G79" s="322">
        <v>348.858</v>
      </c>
      <c r="H79" s="322">
        <v>304.60700000000003</v>
      </c>
      <c r="I79" s="322">
        <v>295.39499999999998</v>
      </c>
      <c r="J79" s="322">
        <v>325.35199999999998</v>
      </c>
      <c r="K79" s="322">
        <v>292.94</v>
      </c>
      <c r="L79" s="317"/>
      <c r="M79" s="321" t="s">
        <v>148</v>
      </c>
      <c r="N79" s="322">
        <v>112255</v>
      </c>
      <c r="O79" s="322">
        <v>88741</v>
      </c>
      <c r="P79" s="322">
        <v>73351</v>
      </c>
      <c r="Q79" s="322">
        <v>125530</v>
      </c>
      <c r="R79" s="322">
        <v>144164</v>
      </c>
      <c r="S79" s="322">
        <v>175026</v>
      </c>
      <c r="T79" s="322">
        <v>165490</v>
      </c>
      <c r="U79" s="322">
        <v>167403</v>
      </c>
      <c r="V79" s="322">
        <v>173754</v>
      </c>
      <c r="W79" s="322">
        <v>144490</v>
      </c>
      <c r="X79" s="317"/>
      <c r="Y79" s="321" t="s">
        <v>148</v>
      </c>
      <c r="Z79" s="322">
        <v>572.77342653774497</v>
      </c>
      <c r="AA79" s="322">
        <v>571.55646584482997</v>
      </c>
      <c r="AB79" s="322">
        <v>616.98602022105194</v>
      </c>
      <c r="AC79" s="322">
        <v>407.70127672565798</v>
      </c>
      <c r="AD79" s="322">
        <v>424.89028785989899</v>
      </c>
      <c r="AE79" s="322">
        <v>501.71129800663903</v>
      </c>
      <c r="AF79" s="322">
        <v>543.29020672538695</v>
      </c>
      <c r="AG79" s="322">
        <v>566.70898288731996</v>
      </c>
      <c r="AH79" s="322">
        <v>534.04927586122096</v>
      </c>
      <c r="AI79" s="322">
        <v>493.24093671058898</v>
      </c>
    </row>
    <row r="80" spans="1:35" ht="13.5">
      <c r="A80" s="321" t="s">
        <v>97</v>
      </c>
      <c r="B80" s="322">
        <v>0</v>
      </c>
      <c r="C80" s="322">
        <v>0</v>
      </c>
      <c r="D80" s="322">
        <v>0</v>
      </c>
      <c r="E80" s="322">
        <v>0</v>
      </c>
      <c r="F80" s="322">
        <v>0</v>
      </c>
      <c r="G80" s="322">
        <v>0</v>
      </c>
      <c r="H80" s="322">
        <v>0</v>
      </c>
      <c r="I80" s="322">
        <v>1.5</v>
      </c>
      <c r="J80" s="322">
        <v>0</v>
      </c>
      <c r="K80" s="322">
        <v>0</v>
      </c>
      <c r="L80" s="317"/>
      <c r="M80" s="321" t="s">
        <v>97</v>
      </c>
      <c r="N80" s="322">
        <v>0</v>
      </c>
      <c r="O80" s="322">
        <v>0</v>
      </c>
      <c r="P80" s="322">
        <v>0</v>
      </c>
      <c r="Q80" s="322">
        <v>0</v>
      </c>
      <c r="R80" s="322">
        <v>0</v>
      </c>
      <c r="S80" s="322">
        <v>0</v>
      </c>
      <c r="T80" s="322">
        <v>0</v>
      </c>
      <c r="U80" s="322">
        <v>2280</v>
      </c>
      <c r="V80" s="322">
        <v>0</v>
      </c>
      <c r="W80" s="322">
        <v>0</v>
      </c>
      <c r="X80" s="317"/>
      <c r="Y80" s="321" t="s">
        <v>97</v>
      </c>
      <c r="Z80" s="322">
        <v>0</v>
      </c>
      <c r="AA80" s="322">
        <v>0</v>
      </c>
      <c r="AB80" s="322">
        <v>0</v>
      </c>
      <c r="AC80" s="322">
        <v>0</v>
      </c>
      <c r="AD80" s="322">
        <v>0</v>
      </c>
      <c r="AE80" s="322">
        <v>0</v>
      </c>
      <c r="AF80" s="322">
        <v>0</v>
      </c>
      <c r="AG80" s="322">
        <v>1520</v>
      </c>
      <c r="AH80" s="322">
        <v>0</v>
      </c>
      <c r="AI80" s="322">
        <v>0</v>
      </c>
    </row>
    <row r="81" spans="1:35" ht="13.5">
      <c r="A81" s="321" t="s">
        <v>107</v>
      </c>
      <c r="B81" s="322">
        <v>28.376000000000001</v>
      </c>
      <c r="C81" s="322">
        <v>21.675999999999998</v>
      </c>
      <c r="D81" s="322">
        <v>43.320999999999998</v>
      </c>
      <c r="E81" s="322">
        <v>46.795000000000002</v>
      </c>
      <c r="F81" s="322">
        <v>45.235999999999997</v>
      </c>
      <c r="G81" s="322">
        <v>58.444000000000003</v>
      </c>
      <c r="H81" s="322">
        <v>48.223999999999997</v>
      </c>
      <c r="I81" s="322">
        <v>59.253999999999998</v>
      </c>
      <c r="J81" s="322">
        <v>50.404000000000003</v>
      </c>
      <c r="K81" s="322">
        <v>58.564999999999998</v>
      </c>
      <c r="L81" s="317"/>
      <c r="M81" s="321" t="s">
        <v>107</v>
      </c>
      <c r="N81" s="322">
        <v>16149</v>
      </c>
      <c r="O81" s="322">
        <v>12419</v>
      </c>
      <c r="P81" s="322">
        <v>13200</v>
      </c>
      <c r="Q81" s="322">
        <v>20465</v>
      </c>
      <c r="R81" s="322">
        <v>24881</v>
      </c>
      <c r="S81" s="322">
        <v>36375</v>
      </c>
      <c r="T81" s="322">
        <v>30360</v>
      </c>
      <c r="U81" s="322">
        <v>43676</v>
      </c>
      <c r="V81" s="322">
        <v>43630</v>
      </c>
      <c r="W81" s="322">
        <v>48899</v>
      </c>
      <c r="X81" s="317"/>
      <c r="Y81" s="321" t="s">
        <v>107</v>
      </c>
      <c r="Z81" s="322">
        <v>569.10769664505199</v>
      </c>
      <c r="AA81" s="322">
        <v>572.93781140431804</v>
      </c>
      <c r="AB81" s="322">
        <v>304.70210752291001</v>
      </c>
      <c r="AC81" s="322">
        <v>437.33304840260701</v>
      </c>
      <c r="AD81" s="322">
        <v>550.02652754443397</v>
      </c>
      <c r="AE81" s="322">
        <v>622.39066456779096</v>
      </c>
      <c r="AF81" s="322">
        <v>629.56204379561996</v>
      </c>
      <c r="AG81" s="322">
        <v>737.09791744017298</v>
      </c>
      <c r="AH81" s="322">
        <v>865.60590429331</v>
      </c>
      <c r="AI81" s="322">
        <v>834.95261675061897</v>
      </c>
    </row>
    <row r="82" spans="1:35" ht="13.5">
      <c r="A82" s="321" t="s">
        <v>122</v>
      </c>
      <c r="B82" s="322">
        <v>393.45600000000002</v>
      </c>
      <c r="C82" s="322">
        <v>154.756</v>
      </c>
      <c r="D82" s="322">
        <v>159.69399999999999</v>
      </c>
      <c r="E82" s="322">
        <v>169.215</v>
      </c>
      <c r="F82" s="322">
        <v>209.61799999999999</v>
      </c>
      <c r="G82" s="322">
        <v>256.92500000000001</v>
      </c>
      <c r="H82" s="322">
        <v>310.58100000000002</v>
      </c>
      <c r="I82" s="322">
        <v>343.00599999999997</v>
      </c>
      <c r="J82" s="322">
        <v>447.84199999999998</v>
      </c>
      <c r="K82" s="322">
        <v>523.57100000000003</v>
      </c>
      <c r="L82" s="317"/>
      <c r="M82" s="321" t="s">
        <v>122</v>
      </c>
      <c r="N82" s="322">
        <v>95203</v>
      </c>
      <c r="O82" s="322">
        <v>86232</v>
      </c>
      <c r="P82" s="322">
        <v>87416</v>
      </c>
      <c r="Q82" s="322">
        <v>93396</v>
      </c>
      <c r="R82" s="322">
        <v>114040</v>
      </c>
      <c r="S82" s="322">
        <v>149113</v>
      </c>
      <c r="T82" s="322">
        <v>198327</v>
      </c>
      <c r="U82" s="322">
        <v>223079</v>
      </c>
      <c r="V82" s="322">
        <v>284538</v>
      </c>
      <c r="W82" s="322">
        <v>317853</v>
      </c>
      <c r="X82" s="317"/>
      <c r="Y82" s="321" t="s">
        <v>122</v>
      </c>
      <c r="Z82" s="322">
        <v>241.966064820463</v>
      </c>
      <c r="AA82" s="322">
        <v>557.212644420895</v>
      </c>
      <c r="AB82" s="322">
        <v>547.39689656467999</v>
      </c>
      <c r="AC82" s="322">
        <v>551.93688502792304</v>
      </c>
      <c r="AD82" s="322">
        <v>544.03724870955705</v>
      </c>
      <c r="AE82" s="322">
        <v>580.37559599104804</v>
      </c>
      <c r="AF82" s="322">
        <v>638.567716634308</v>
      </c>
      <c r="AG82" s="322">
        <v>650.36471665218698</v>
      </c>
      <c r="AH82" s="322">
        <v>635.35353986450605</v>
      </c>
      <c r="AI82" s="322">
        <v>607.08671794274301</v>
      </c>
    </row>
    <row r="83" spans="1:35" ht="13.5">
      <c r="A83" s="321" t="s">
        <v>288</v>
      </c>
      <c r="B83" s="322">
        <v>42.622999999999998</v>
      </c>
      <c r="C83" s="322">
        <v>28.15</v>
      </c>
      <c r="D83" s="322">
        <v>19.937999999999999</v>
      </c>
      <c r="E83" s="322">
        <v>23.492000000000001</v>
      </c>
      <c r="F83" s="322">
        <v>10.654</v>
      </c>
      <c r="G83" s="322">
        <v>6.3369999999999997</v>
      </c>
      <c r="H83" s="322">
        <v>6.2770000000000001</v>
      </c>
      <c r="I83" s="322">
        <v>2.19</v>
      </c>
      <c r="J83" s="322">
        <v>0.52400000000000002</v>
      </c>
      <c r="K83" s="322">
        <v>2.7450000000000001</v>
      </c>
      <c r="L83" s="317"/>
      <c r="M83" s="321" t="s">
        <v>288</v>
      </c>
      <c r="N83" s="322">
        <v>32656</v>
      </c>
      <c r="O83" s="322">
        <v>32905</v>
      </c>
      <c r="P83" s="322">
        <v>21557</v>
      </c>
      <c r="Q83" s="322">
        <v>24199</v>
      </c>
      <c r="R83" s="322">
        <v>9161</v>
      </c>
      <c r="S83" s="322">
        <v>5803</v>
      </c>
      <c r="T83" s="322">
        <v>10586</v>
      </c>
      <c r="U83" s="322">
        <v>5230</v>
      </c>
      <c r="V83" s="322">
        <v>2399</v>
      </c>
      <c r="W83" s="322">
        <v>3669</v>
      </c>
      <c r="X83" s="317"/>
      <c r="Y83" s="321" t="s">
        <v>288</v>
      </c>
      <c r="Z83" s="322">
        <v>766.15911597025104</v>
      </c>
      <c r="AA83" s="322">
        <v>1168.91651865009</v>
      </c>
      <c r="AB83" s="322">
        <v>1081.2017253485801</v>
      </c>
      <c r="AC83" s="322">
        <v>1030.0953516090599</v>
      </c>
      <c r="AD83" s="322">
        <v>859.86483949690205</v>
      </c>
      <c r="AE83" s="322">
        <v>915.73299668612901</v>
      </c>
      <c r="AF83" s="322">
        <v>1686.4744304604101</v>
      </c>
      <c r="AG83" s="322">
        <v>2388.1278538812799</v>
      </c>
      <c r="AH83" s="322">
        <v>4578.2442748091598</v>
      </c>
      <c r="AI83" s="322">
        <v>1336.6120218579199</v>
      </c>
    </row>
    <row r="84" spans="1:35" ht="13.5">
      <c r="A84" s="321" t="s">
        <v>289</v>
      </c>
      <c r="B84" s="322">
        <v>0</v>
      </c>
      <c r="C84" s="322">
        <v>0</v>
      </c>
      <c r="D84" s="322">
        <v>0</v>
      </c>
      <c r="E84" s="322">
        <v>0</v>
      </c>
      <c r="F84" s="322">
        <v>0</v>
      </c>
      <c r="G84" s="322">
        <v>0</v>
      </c>
      <c r="H84" s="322">
        <v>15.086</v>
      </c>
      <c r="I84" s="322">
        <v>79.268000000000001</v>
      </c>
      <c r="J84" s="322">
        <v>107.377</v>
      </c>
      <c r="K84" s="322">
        <v>97.501999999999995</v>
      </c>
      <c r="L84" s="317"/>
      <c r="M84" s="321" t="s">
        <v>289</v>
      </c>
      <c r="N84" s="322">
        <v>0</v>
      </c>
      <c r="O84" s="322">
        <v>0</v>
      </c>
      <c r="P84" s="322">
        <v>0</v>
      </c>
      <c r="Q84" s="322">
        <v>0</v>
      </c>
      <c r="R84" s="322">
        <v>0</v>
      </c>
      <c r="S84" s="322">
        <v>0</v>
      </c>
      <c r="T84" s="322">
        <v>13732</v>
      </c>
      <c r="U84" s="322">
        <v>72970</v>
      </c>
      <c r="V84" s="322">
        <v>93014</v>
      </c>
      <c r="W84" s="322">
        <v>82059</v>
      </c>
      <c r="X84" s="317"/>
      <c r="Y84" s="321" t="s">
        <v>289</v>
      </c>
      <c r="Z84" s="322">
        <v>0</v>
      </c>
      <c r="AA84" s="322">
        <v>0</v>
      </c>
      <c r="AB84" s="322">
        <v>0</v>
      </c>
      <c r="AC84" s="322">
        <v>0</v>
      </c>
      <c r="AD84" s="322">
        <v>0</v>
      </c>
      <c r="AE84" s="322">
        <v>0</v>
      </c>
      <c r="AF84" s="322">
        <v>910.24791197136403</v>
      </c>
      <c r="AG84" s="322">
        <v>920.54801433113005</v>
      </c>
      <c r="AH84" s="322">
        <v>866.23764865846499</v>
      </c>
      <c r="AI84" s="322">
        <v>841.61350536399198</v>
      </c>
    </row>
    <row r="85" spans="1:35" ht="13.5">
      <c r="A85" s="321" t="s">
        <v>154</v>
      </c>
      <c r="B85" s="322">
        <v>0</v>
      </c>
      <c r="C85" s="322">
        <v>0</v>
      </c>
      <c r="D85" s="322">
        <v>14.845000000000001</v>
      </c>
      <c r="E85" s="322">
        <v>12.814</v>
      </c>
      <c r="F85" s="322">
        <v>17.129000000000001</v>
      </c>
      <c r="G85" s="322">
        <v>18.289000000000001</v>
      </c>
      <c r="H85" s="322">
        <v>19.225999999999999</v>
      </c>
      <c r="I85" s="322">
        <v>17.550999999999998</v>
      </c>
      <c r="J85" s="322">
        <v>22.207000000000001</v>
      </c>
      <c r="K85" s="322">
        <v>20.228999999999999</v>
      </c>
      <c r="L85" s="317"/>
      <c r="M85" s="321" t="s">
        <v>154</v>
      </c>
      <c r="N85" s="322">
        <v>0</v>
      </c>
      <c r="O85" s="322">
        <v>0</v>
      </c>
      <c r="P85" s="322">
        <v>12565</v>
      </c>
      <c r="Q85" s="322">
        <v>13041</v>
      </c>
      <c r="R85" s="322">
        <v>18150</v>
      </c>
      <c r="S85" s="322">
        <v>23684</v>
      </c>
      <c r="T85" s="322">
        <v>22530</v>
      </c>
      <c r="U85" s="322">
        <v>23255</v>
      </c>
      <c r="V85" s="322">
        <v>24892</v>
      </c>
      <c r="W85" s="322">
        <v>29610</v>
      </c>
      <c r="X85" s="317"/>
      <c r="Y85" s="321" t="s">
        <v>154</v>
      </c>
      <c r="Z85" s="322">
        <v>0</v>
      </c>
      <c r="AA85" s="322">
        <v>0</v>
      </c>
      <c r="AB85" s="322">
        <v>846.41293364769297</v>
      </c>
      <c r="AC85" s="322">
        <v>1017.7149992196</v>
      </c>
      <c r="AD85" s="322">
        <v>1059.6065152665101</v>
      </c>
      <c r="AE85" s="322">
        <v>1294.98605719285</v>
      </c>
      <c r="AF85" s="322">
        <v>1171.8506189535001</v>
      </c>
      <c r="AG85" s="322">
        <v>1324.9957267392199</v>
      </c>
      <c r="AH85" s="322">
        <v>1120.90782185797</v>
      </c>
      <c r="AI85" s="322">
        <v>1463.7401749962901</v>
      </c>
    </row>
    <row r="86" spans="1:35" ht="13.5">
      <c r="A86" s="321" t="s">
        <v>291</v>
      </c>
      <c r="B86" s="322">
        <v>18.056000000000001</v>
      </c>
      <c r="C86" s="322">
        <v>22.504999999999999</v>
      </c>
      <c r="D86" s="322">
        <v>0</v>
      </c>
      <c r="E86" s="322">
        <v>0</v>
      </c>
      <c r="F86" s="322">
        <v>0</v>
      </c>
      <c r="G86" s="322">
        <v>0</v>
      </c>
      <c r="H86" s="322">
        <v>0</v>
      </c>
      <c r="I86" s="322">
        <v>0</v>
      </c>
      <c r="J86" s="322">
        <v>0</v>
      </c>
      <c r="K86" s="322">
        <v>0</v>
      </c>
      <c r="L86" s="317"/>
      <c r="M86" s="321" t="s">
        <v>291</v>
      </c>
      <c r="N86" s="322">
        <v>14824</v>
      </c>
      <c r="O86" s="322">
        <v>18611</v>
      </c>
      <c r="P86" s="322">
        <v>0</v>
      </c>
      <c r="Q86" s="322">
        <v>0</v>
      </c>
      <c r="R86" s="322">
        <v>0</v>
      </c>
      <c r="S86" s="322">
        <v>0</v>
      </c>
      <c r="T86" s="322">
        <v>0</v>
      </c>
      <c r="U86" s="322">
        <v>0</v>
      </c>
      <c r="V86" s="322">
        <v>0</v>
      </c>
      <c r="W86" s="322">
        <v>0</v>
      </c>
      <c r="X86" s="317"/>
      <c r="Y86" s="321" t="s">
        <v>291</v>
      </c>
      <c r="Z86" s="322">
        <v>821.00132919805003</v>
      </c>
      <c r="AA86" s="322">
        <v>826.97178404798899</v>
      </c>
      <c r="AB86" s="322">
        <v>0</v>
      </c>
      <c r="AC86" s="322">
        <v>0</v>
      </c>
      <c r="AD86" s="322">
        <v>0</v>
      </c>
      <c r="AE86" s="322">
        <v>0</v>
      </c>
      <c r="AF86" s="322">
        <v>0</v>
      </c>
      <c r="AG86" s="322">
        <v>0</v>
      </c>
      <c r="AH86" s="322">
        <v>0</v>
      </c>
      <c r="AI86" s="322">
        <v>0</v>
      </c>
    </row>
    <row r="87" spans="1:35" ht="13.5">
      <c r="A87" s="321" t="s">
        <v>487</v>
      </c>
      <c r="B87" s="322">
        <v>5334.1989999999996</v>
      </c>
      <c r="C87" s="322">
        <v>5034.6059999999998</v>
      </c>
      <c r="D87" s="322">
        <v>0</v>
      </c>
      <c r="E87" s="322">
        <v>0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17"/>
      <c r="M87" s="321" t="s">
        <v>487</v>
      </c>
      <c r="N87" s="322">
        <v>1995922</v>
      </c>
      <c r="O87" s="322">
        <v>1462829</v>
      </c>
      <c r="P87" s="322">
        <v>0</v>
      </c>
      <c r="Q87" s="322">
        <v>0</v>
      </c>
      <c r="R87" s="322">
        <v>0</v>
      </c>
      <c r="S87" s="322">
        <v>0</v>
      </c>
      <c r="T87" s="322">
        <v>0</v>
      </c>
      <c r="U87" s="322">
        <v>0</v>
      </c>
      <c r="V87" s="322">
        <v>0</v>
      </c>
      <c r="W87" s="322">
        <v>0</v>
      </c>
      <c r="X87" s="317"/>
      <c r="Y87" s="321" t="s">
        <v>487</v>
      </c>
      <c r="Z87" s="322">
        <v>374.17464177845602</v>
      </c>
      <c r="AA87" s="322">
        <v>290.55481203494401</v>
      </c>
      <c r="AB87" s="322">
        <v>0</v>
      </c>
      <c r="AC87" s="322">
        <v>0</v>
      </c>
      <c r="AD87" s="322">
        <v>0</v>
      </c>
      <c r="AE87" s="322">
        <v>0</v>
      </c>
      <c r="AF87" s="322">
        <v>0</v>
      </c>
      <c r="AG87" s="322">
        <v>0</v>
      </c>
      <c r="AH87" s="322">
        <v>0</v>
      </c>
      <c r="AI87" s="322">
        <v>0</v>
      </c>
    </row>
    <row r="88" spans="1:35" ht="13.5">
      <c r="A88" s="321" t="s">
        <v>488</v>
      </c>
      <c r="B88" s="322">
        <v>0</v>
      </c>
      <c r="C88" s="322">
        <v>0</v>
      </c>
      <c r="D88" s="322">
        <v>12.105</v>
      </c>
      <c r="E88" s="322">
        <v>1.8</v>
      </c>
      <c r="F88" s="322">
        <v>0</v>
      </c>
      <c r="G88" s="322">
        <v>0.9</v>
      </c>
      <c r="H88" s="322">
        <v>4.7</v>
      </c>
      <c r="I88" s="322">
        <v>2.8</v>
      </c>
      <c r="J88" s="322">
        <v>0.87</v>
      </c>
      <c r="K88" s="322">
        <v>1.03</v>
      </c>
      <c r="L88" s="317"/>
      <c r="M88" s="321" t="s">
        <v>489</v>
      </c>
      <c r="N88" s="322">
        <v>0</v>
      </c>
      <c r="O88" s="322">
        <v>0</v>
      </c>
      <c r="P88" s="322">
        <v>3829</v>
      </c>
      <c r="Q88" s="322">
        <v>642</v>
      </c>
      <c r="R88" s="322">
        <v>0</v>
      </c>
      <c r="S88" s="322">
        <v>543</v>
      </c>
      <c r="T88" s="322">
        <v>3210</v>
      </c>
      <c r="U88" s="322">
        <v>1914</v>
      </c>
      <c r="V88" s="322">
        <v>1016</v>
      </c>
      <c r="W88" s="322">
        <v>387</v>
      </c>
      <c r="X88" s="317"/>
      <c r="Y88" s="321" t="s">
        <v>489</v>
      </c>
      <c r="Z88" s="322">
        <v>0</v>
      </c>
      <c r="AA88" s="322">
        <v>0</v>
      </c>
      <c r="AB88" s="322">
        <v>316.315572077654</v>
      </c>
      <c r="AC88" s="322">
        <v>356.66666666666703</v>
      </c>
      <c r="AD88" s="322">
        <v>0</v>
      </c>
      <c r="AE88" s="322">
        <v>603.33333333333303</v>
      </c>
      <c r="AF88" s="322">
        <v>682.97872340425499</v>
      </c>
      <c r="AG88" s="322">
        <v>683.57142857142901</v>
      </c>
      <c r="AH88" s="322">
        <v>1167.8160919540201</v>
      </c>
      <c r="AI88" s="322">
        <v>375.72815533980599</v>
      </c>
    </row>
    <row r="89" spans="1:35" ht="13.5">
      <c r="A89" s="321" t="s">
        <v>490</v>
      </c>
      <c r="B89" s="322">
        <v>0</v>
      </c>
      <c r="C89" s="322">
        <v>0</v>
      </c>
      <c r="D89" s="322">
        <v>4289.4369999999999</v>
      </c>
      <c r="E89" s="322">
        <v>5713.54</v>
      </c>
      <c r="F89" s="322">
        <v>5777.384</v>
      </c>
      <c r="G89" s="322">
        <v>7113.6459999999997</v>
      </c>
      <c r="H89" s="322">
        <v>6135.2219999999998</v>
      </c>
      <c r="I89" s="322">
        <v>4662.47</v>
      </c>
      <c r="J89" s="322">
        <v>5928.6610000000001</v>
      </c>
      <c r="K89" s="322">
        <v>5943.9669999999996</v>
      </c>
      <c r="L89" s="317"/>
      <c r="M89" s="321" t="s">
        <v>491</v>
      </c>
      <c r="N89" s="322">
        <v>0</v>
      </c>
      <c r="O89" s="322">
        <v>0</v>
      </c>
      <c r="P89" s="322">
        <v>1753640</v>
      </c>
      <c r="Q89" s="322">
        <v>1893867</v>
      </c>
      <c r="R89" s="322">
        <v>2418067</v>
      </c>
      <c r="S89" s="322">
        <v>2630714</v>
      </c>
      <c r="T89" s="322">
        <v>2559448</v>
      </c>
      <c r="U89" s="322">
        <v>2528348</v>
      </c>
      <c r="V89" s="322">
        <v>2171158</v>
      </c>
      <c r="W89" s="322">
        <v>2267880</v>
      </c>
      <c r="X89" s="317"/>
      <c r="Y89" s="321" t="s">
        <v>491</v>
      </c>
      <c r="Z89" s="322">
        <v>0</v>
      </c>
      <c r="AA89" s="322">
        <v>0</v>
      </c>
      <c r="AB89" s="322">
        <v>408.82754543311898</v>
      </c>
      <c r="AC89" s="322">
        <v>331.469981832629</v>
      </c>
      <c r="AD89" s="322">
        <v>418.54012127288098</v>
      </c>
      <c r="AE89" s="322">
        <v>369.81232971109301</v>
      </c>
      <c r="AF89" s="322">
        <v>417.17284231931598</v>
      </c>
      <c r="AG89" s="322">
        <v>542.27651866928898</v>
      </c>
      <c r="AH89" s="322">
        <v>366.21388876847601</v>
      </c>
      <c r="AI89" s="322">
        <v>381.54316805594601</v>
      </c>
    </row>
    <row r="90" spans="1:35" ht="13.5">
      <c r="A90" s="321" t="s">
        <v>492</v>
      </c>
      <c r="B90" s="322">
        <v>0</v>
      </c>
      <c r="C90" s="322">
        <v>0</v>
      </c>
      <c r="D90" s="322">
        <v>29.645</v>
      </c>
      <c r="E90" s="322">
        <v>34.085000000000001</v>
      </c>
      <c r="F90" s="322">
        <v>24.968</v>
      </c>
      <c r="G90" s="322">
        <v>34.648000000000003</v>
      </c>
      <c r="H90" s="322">
        <v>56.600999999999999</v>
      </c>
      <c r="I90" s="322">
        <v>94.54</v>
      </c>
      <c r="J90" s="322">
        <v>79.885000000000005</v>
      </c>
      <c r="K90" s="322">
        <v>0.19500000000000001</v>
      </c>
      <c r="L90" s="317"/>
      <c r="M90" s="321" t="s">
        <v>493</v>
      </c>
      <c r="N90" s="322">
        <v>0</v>
      </c>
      <c r="O90" s="322">
        <v>0</v>
      </c>
      <c r="P90" s="322">
        <v>14627</v>
      </c>
      <c r="Q90" s="322">
        <v>23206</v>
      </c>
      <c r="R90" s="322">
        <v>15979</v>
      </c>
      <c r="S90" s="322">
        <v>16506</v>
      </c>
      <c r="T90" s="322">
        <v>59214</v>
      </c>
      <c r="U90" s="322">
        <v>96204</v>
      </c>
      <c r="V90" s="322">
        <v>73774</v>
      </c>
      <c r="W90" s="322">
        <v>205</v>
      </c>
      <c r="X90" s="317"/>
      <c r="Y90" s="321" t="s">
        <v>493</v>
      </c>
      <c r="Z90" s="322">
        <v>0</v>
      </c>
      <c r="AA90" s="322">
        <v>0</v>
      </c>
      <c r="AB90" s="322">
        <v>493.405296002699</v>
      </c>
      <c r="AC90" s="322">
        <v>680.82734340619004</v>
      </c>
      <c r="AD90" s="322">
        <v>639.97917334187798</v>
      </c>
      <c r="AE90" s="322">
        <v>476.39113368736997</v>
      </c>
      <c r="AF90" s="322">
        <v>1046.16526209784</v>
      </c>
      <c r="AG90" s="322">
        <v>1017.6010154432</v>
      </c>
      <c r="AH90" s="322">
        <v>923.50253489391002</v>
      </c>
      <c r="AI90" s="322">
        <v>1051.2820512820499</v>
      </c>
    </row>
    <row r="91" spans="1:35" ht="13.5">
      <c r="A91" s="321" t="s">
        <v>156</v>
      </c>
      <c r="B91" s="322">
        <v>0.46800000000000003</v>
      </c>
      <c r="C91" s="322">
        <v>0</v>
      </c>
      <c r="D91" s="322">
        <v>0</v>
      </c>
      <c r="E91" s="322">
        <v>1.1459999999999999</v>
      </c>
      <c r="F91" s="322">
        <v>0.49</v>
      </c>
      <c r="G91" s="322">
        <v>2.2970000000000002</v>
      </c>
      <c r="H91" s="322">
        <v>2.827</v>
      </c>
      <c r="I91" s="322">
        <v>0.39800000000000002</v>
      </c>
      <c r="J91" s="322">
        <v>4.3170000000000002</v>
      </c>
      <c r="K91" s="322">
        <v>1.7809999999999999</v>
      </c>
      <c r="L91" s="317"/>
      <c r="M91" s="321" t="s">
        <v>156</v>
      </c>
      <c r="N91" s="322">
        <v>390</v>
      </c>
      <c r="O91" s="322">
        <v>0</v>
      </c>
      <c r="P91" s="322">
        <v>0</v>
      </c>
      <c r="Q91" s="322">
        <v>388</v>
      </c>
      <c r="R91" s="322">
        <v>1647</v>
      </c>
      <c r="S91" s="322">
        <v>7906</v>
      </c>
      <c r="T91" s="322">
        <v>10886</v>
      </c>
      <c r="U91" s="322">
        <v>2568</v>
      </c>
      <c r="V91" s="322">
        <v>10653</v>
      </c>
      <c r="W91" s="322">
        <v>5304</v>
      </c>
      <c r="X91" s="317"/>
      <c r="Y91" s="321" t="s">
        <v>156</v>
      </c>
      <c r="Z91" s="322">
        <v>833.33333333333303</v>
      </c>
      <c r="AA91" s="322">
        <v>0</v>
      </c>
      <c r="AB91" s="322">
        <v>0</v>
      </c>
      <c r="AC91" s="322">
        <v>338.56893542757399</v>
      </c>
      <c r="AD91" s="322">
        <v>3361.2244897959199</v>
      </c>
      <c r="AE91" s="322">
        <v>3441.8807139747501</v>
      </c>
      <c r="AF91" s="322">
        <v>3850.7251503360399</v>
      </c>
      <c r="AG91" s="322">
        <v>6452.2613065326595</v>
      </c>
      <c r="AH91" s="322">
        <v>2467.6858929812402</v>
      </c>
      <c r="AI91" s="322">
        <v>2978.1021897810201</v>
      </c>
    </row>
    <row r="92" spans="1:35" ht="13.5">
      <c r="A92" s="321" t="s">
        <v>160</v>
      </c>
      <c r="B92" s="322">
        <v>151.74578</v>
      </c>
      <c r="C92" s="322">
        <v>145.94275999999999</v>
      </c>
      <c r="D92" s="322">
        <v>136.20102</v>
      </c>
      <c r="E92" s="322">
        <v>123.47331</v>
      </c>
      <c r="F92" s="322">
        <v>269.39</v>
      </c>
      <c r="G92" s="322">
        <v>172.71600000000001</v>
      </c>
      <c r="H92" s="322">
        <v>263.05599999999998</v>
      </c>
      <c r="I92" s="322">
        <v>364.005</v>
      </c>
      <c r="J92" s="322">
        <v>377.91</v>
      </c>
      <c r="K92" s="322">
        <v>547.69899999999996</v>
      </c>
      <c r="L92" s="317"/>
      <c r="M92" s="321" t="s">
        <v>160</v>
      </c>
      <c r="N92" s="322">
        <v>133390</v>
      </c>
      <c r="O92" s="322">
        <v>134374</v>
      </c>
      <c r="P92" s="322">
        <v>111941</v>
      </c>
      <c r="Q92" s="322">
        <v>104993</v>
      </c>
      <c r="R92" s="322">
        <v>117869</v>
      </c>
      <c r="S92" s="322">
        <v>108599</v>
      </c>
      <c r="T92" s="322">
        <v>154508</v>
      </c>
      <c r="U92" s="322">
        <v>174381</v>
      </c>
      <c r="V92" s="322">
        <v>215689</v>
      </c>
      <c r="W92" s="322">
        <v>414661</v>
      </c>
      <c r="X92" s="317"/>
      <c r="Y92" s="321" t="s">
        <v>160</v>
      </c>
      <c r="Z92" s="322">
        <v>879.03597714546004</v>
      </c>
      <c r="AA92" s="322">
        <v>920.73083995396598</v>
      </c>
      <c r="AB92" s="322">
        <v>821.88077592957802</v>
      </c>
      <c r="AC92" s="322">
        <v>850.32951655705995</v>
      </c>
      <c r="AD92" s="322">
        <v>437.54036898177401</v>
      </c>
      <c r="AE92" s="322">
        <v>628.77208828365599</v>
      </c>
      <c r="AF92" s="322">
        <v>587.35782494982095</v>
      </c>
      <c r="AG92" s="322">
        <v>479.062100795319</v>
      </c>
      <c r="AH92" s="322">
        <v>570.74171098938905</v>
      </c>
      <c r="AI92" s="322">
        <v>757.09650738818198</v>
      </c>
    </row>
    <row r="93" spans="1:35" ht="13.5">
      <c r="A93" s="321" t="s">
        <v>161</v>
      </c>
      <c r="B93" s="322">
        <v>1722.576</v>
      </c>
      <c r="C93" s="322">
        <v>1573.047</v>
      </c>
      <c r="D93" s="322">
        <v>1407.279</v>
      </c>
      <c r="E93" s="322">
        <v>1320.82</v>
      </c>
      <c r="F93" s="322">
        <v>1461.0920000000001</v>
      </c>
      <c r="G93" s="322">
        <v>1432.3630000000001</v>
      </c>
      <c r="H93" s="322">
        <v>1680.671</v>
      </c>
      <c r="I93" s="322">
        <v>1435.451</v>
      </c>
      <c r="J93" s="322">
        <v>1715.8119999999999</v>
      </c>
      <c r="K93" s="322">
        <v>1919.05</v>
      </c>
      <c r="L93" s="317"/>
      <c r="M93" s="321" t="s">
        <v>161</v>
      </c>
      <c r="N93" s="322">
        <v>1080935</v>
      </c>
      <c r="O93" s="322">
        <v>966799</v>
      </c>
      <c r="P93" s="322">
        <v>912285</v>
      </c>
      <c r="Q93" s="322">
        <v>926271</v>
      </c>
      <c r="R93" s="322">
        <v>1038628</v>
      </c>
      <c r="S93" s="322">
        <v>1166710</v>
      </c>
      <c r="T93" s="322">
        <v>1362254</v>
      </c>
      <c r="U93" s="322">
        <v>1162992</v>
      </c>
      <c r="V93" s="322">
        <v>1257632</v>
      </c>
      <c r="W93" s="322">
        <v>1469274</v>
      </c>
      <c r="X93" s="317"/>
      <c r="Y93" s="321" t="s">
        <v>161</v>
      </c>
      <c r="Z93" s="322">
        <v>627.51077456089001</v>
      </c>
      <c r="AA93" s="322">
        <v>614.60274232111306</v>
      </c>
      <c r="AB93" s="322">
        <v>648.26164534537895</v>
      </c>
      <c r="AC93" s="322">
        <v>701.28480792235098</v>
      </c>
      <c r="AD93" s="322">
        <v>710.85735874263901</v>
      </c>
      <c r="AE93" s="322">
        <v>814.53514227887797</v>
      </c>
      <c r="AF93" s="322">
        <v>810.54174195901498</v>
      </c>
      <c r="AG93" s="322">
        <v>810.19275475094605</v>
      </c>
      <c r="AH93" s="322">
        <v>732.96608253118598</v>
      </c>
      <c r="AI93" s="322">
        <v>765.62570021625299</v>
      </c>
    </row>
    <row r="94" spans="1:35" ht="13.5">
      <c r="A94" s="319" t="s">
        <v>66</v>
      </c>
      <c r="B94" s="320">
        <v>561.42899999999997</v>
      </c>
      <c r="C94" s="320">
        <v>423.99799999999999</v>
      </c>
      <c r="D94" s="320">
        <v>583.80499999999995</v>
      </c>
      <c r="E94" s="320">
        <v>1029.4269999999999</v>
      </c>
      <c r="F94" s="320">
        <v>1216.8599999999999</v>
      </c>
      <c r="G94" s="320">
        <v>1639.63</v>
      </c>
      <c r="H94" s="320">
        <v>2290.752</v>
      </c>
      <c r="I94" s="320">
        <v>2651.5210000000002</v>
      </c>
      <c r="J94" s="320">
        <v>3519.8409999999999</v>
      </c>
      <c r="K94" s="320">
        <v>4346.9399999999996</v>
      </c>
      <c r="L94" s="317"/>
      <c r="M94" s="319" t="s">
        <v>66</v>
      </c>
      <c r="N94" s="320">
        <v>157464</v>
      </c>
      <c r="O94" s="320">
        <v>118921</v>
      </c>
      <c r="P94" s="320">
        <v>168972</v>
      </c>
      <c r="Q94" s="320">
        <v>312584</v>
      </c>
      <c r="R94" s="320">
        <v>375582</v>
      </c>
      <c r="S94" s="320">
        <v>587535</v>
      </c>
      <c r="T94" s="320">
        <v>865654</v>
      </c>
      <c r="U94" s="320">
        <v>971119</v>
      </c>
      <c r="V94" s="320">
        <v>1379103</v>
      </c>
      <c r="W94" s="320">
        <v>1694952</v>
      </c>
      <c r="X94" s="317"/>
      <c r="Y94" s="319" t="s">
        <v>66</v>
      </c>
      <c r="Z94" s="320">
        <v>280.47001490838602</v>
      </c>
      <c r="AA94" s="320">
        <v>280.47537960084702</v>
      </c>
      <c r="AB94" s="320">
        <v>289.43225905910401</v>
      </c>
      <c r="AC94" s="320">
        <v>303.64853457311699</v>
      </c>
      <c r="AD94" s="320">
        <v>308.64848873329697</v>
      </c>
      <c r="AE94" s="320">
        <v>358.333892402554</v>
      </c>
      <c r="AF94" s="320">
        <v>377.89075377867198</v>
      </c>
      <c r="AG94" s="320">
        <v>366.24978644332799</v>
      </c>
      <c r="AH94" s="320">
        <v>391.808323160052</v>
      </c>
      <c r="AI94" s="320">
        <v>389.91842537509098</v>
      </c>
    </row>
    <row r="95" spans="1:35" ht="13.5">
      <c r="A95" s="321" t="s">
        <v>382</v>
      </c>
      <c r="B95" s="322">
        <v>561.42899999999997</v>
      </c>
      <c r="C95" s="322">
        <v>423.99799999999999</v>
      </c>
      <c r="D95" s="322">
        <v>583.80499999999995</v>
      </c>
      <c r="E95" s="322">
        <v>1029.4269999999999</v>
      </c>
      <c r="F95" s="322">
        <v>1216.8599999999999</v>
      </c>
      <c r="G95" s="322">
        <v>1639.63</v>
      </c>
      <c r="H95" s="322">
        <v>2290.752</v>
      </c>
      <c r="I95" s="322">
        <v>2651.5210000000002</v>
      </c>
      <c r="J95" s="322">
        <v>3519.8409999999999</v>
      </c>
      <c r="K95" s="322">
        <v>4346.9399999999996</v>
      </c>
      <c r="L95" s="317"/>
      <c r="M95" s="321" t="s">
        <v>382</v>
      </c>
      <c r="N95" s="322">
        <v>157464</v>
      </c>
      <c r="O95" s="322">
        <v>118921</v>
      </c>
      <c r="P95" s="322">
        <v>168972</v>
      </c>
      <c r="Q95" s="322">
        <v>312584</v>
      </c>
      <c r="R95" s="322">
        <v>375582</v>
      </c>
      <c r="S95" s="322">
        <v>587535</v>
      </c>
      <c r="T95" s="322">
        <v>865654</v>
      </c>
      <c r="U95" s="322">
        <v>971119</v>
      </c>
      <c r="V95" s="322">
        <v>1379103</v>
      </c>
      <c r="W95" s="322">
        <v>1694952</v>
      </c>
      <c r="X95" s="317"/>
      <c r="Y95" s="321" t="s">
        <v>382</v>
      </c>
      <c r="Z95" s="322">
        <v>280.47001490838602</v>
      </c>
      <c r="AA95" s="322">
        <v>280.47537960084702</v>
      </c>
      <c r="AB95" s="322">
        <v>289.43225905910401</v>
      </c>
      <c r="AC95" s="322">
        <v>303.64853457311699</v>
      </c>
      <c r="AD95" s="322">
        <v>308.64848873329697</v>
      </c>
      <c r="AE95" s="322">
        <v>358.333892402554</v>
      </c>
      <c r="AF95" s="322">
        <v>377.89075377867198</v>
      </c>
      <c r="AG95" s="322">
        <v>366.24978644332799</v>
      </c>
      <c r="AH95" s="322">
        <v>391.808323160052</v>
      </c>
      <c r="AI95" s="322">
        <v>389.91842537509098</v>
      </c>
    </row>
    <row r="96" spans="1:35" ht="13.5">
      <c r="A96" s="323" t="s">
        <v>20</v>
      </c>
      <c r="B96" s="324">
        <f t="shared" ref="B96:K96" si="9">SUM(B5,B40,B53,B59,B66,B69,B74,B94)</f>
        <v>13270.77643</v>
      </c>
      <c r="C96" s="324">
        <f t="shared" si="9"/>
        <v>12199.71213</v>
      </c>
      <c r="D96" s="324">
        <f t="shared" si="9"/>
        <v>11177.538540000001</v>
      </c>
      <c r="E96" s="324">
        <f t="shared" si="9"/>
        <v>15314.10209</v>
      </c>
      <c r="F96" s="324">
        <f t="shared" si="9"/>
        <v>17372.078000000001</v>
      </c>
      <c r="G96" s="324">
        <f t="shared" si="9"/>
        <v>32425.783999999996</v>
      </c>
      <c r="H96" s="324">
        <f t="shared" si="9"/>
        <v>42898.782000000007</v>
      </c>
      <c r="I96" s="324">
        <f t="shared" si="9"/>
        <v>33802.380000000005</v>
      </c>
      <c r="J96" s="324">
        <f t="shared" si="9"/>
        <v>28043.904000000002</v>
      </c>
      <c r="K96" s="324">
        <f t="shared" si="9"/>
        <v>37364.882000000005</v>
      </c>
      <c r="L96" s="317"/>
      <c r="M96" s="323" t="s">
        <v>20</v>
      </c>
      <c r="N96" s="324">
        <f t="shared" ref="N96:W96" si="10">SUM(N5,N40,N53,N59,N66,N69,N74,N94)</f>
        <v>5958736</v>
      </c>
      <c r="O96" s="324">
        <f t="shared" si="10"/>
        <v>4976520</v>
      </c>
      <c r="P96" s="324">
        <f t="shared" si="10"/>
        <v>5378126</v>
      </c>
      <c r="Q96" s="324">
        <f t="shared" si="10"/>
        <v>6599191</v>
      </c>
      <c r="R96" s="324">
        <f t="shared" si="10"/>
        <v>8228832</v>
      </c>
      <c r="S96" s="324">
        <f t="shared" si="10"/>
        <v>11121008</v>
      </c>
      <c r="T96" s="324">
        <f t="shared" si="10"/>
        <v>12557715</v>
      </c>
      <c r="U96" s="324">
        <f t="shared" si="10"/>
        <v>12805174</v>
      </c>
      <c r="V96" s="324">
        <f t="shared" si="10"/>
        <v>14295004</v>
      </c>
      <c r="W96" s="324">
        <f t="shared" si="10"/>
        <v>14790805</v>
      </c>
      <c r="X96" s="317"/>
      <c r="Y96" s="323" t="s">
        <v>20</v>
      </c>
      <c r="Z96" s="324">
        <f>ROUND(N96/B96,0)</f>
        <v>449</v>
      </c>
      <c r="AA96" s="324">
        <f t="shared" ref="AA96:AI96" si="11">ROUND(O96/C96,0)</f>
        <v>408</v>
      </c>
      <c r="AB96" s="324">
        <f t="shared" si="11"/>
        <v>481</v>
      </c>
      <c r="AC96" s="324">
        <f t="shared" si="11"/>
        <v>431</v>
      </c>
      <c r="AD96" s="324">
        <f t="shared" si="11"/>
        <v>474</v>
      </c>
      <c r="AE96" s="324">
        <f t="shared" si="11"/>
        <v>343</v>
      </c>
      <c r="AF96" s="324">
        <f t="shared" si="11"/>
        <v>293</v>
      </c>
      <c r="AG96" s="324">
        <f t="shared" si="11"/>
        <v>379</v>
      </c>
      <c r="AH96" s="324">
        <f t="shared" si="11"/>
        <v>510</v>
      </c>
      <c r="AI96" s="324">
        <f t="shared" si="11"/>
        <v>396</v>
      </c>
    </row>
    <row r="97" spans="1:35" ht="13.5">
      <c r="A97" s="325" t="s">
        <v>479</v>
      </c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7"/>
      <c r="M97" s="325" t="s">
        <v>479</v>
      </c>
      <c r="N97" s="316"/>
      <c r="O97" s="316"/>
      <c r="P97" s="316"/>
      <c r="Q97" s="316"/>
      <c r="R97" s="316"/>
      <c r="S97" s="316"/>
      <c r="T97" s="316"/>
      <c r="U97" s="316"/>
      <c r="V97" s="316"/>
      <c r="W97" s="316"/>
      <c r="X97" s="317"/>
      <c r="Y97" s="325" t="s">
        <v>479</v>
      </c>
      <c r="Z97" s="316"/>
      <c r="AA97" s="316"/>
      <c r="AB97" s="316"/>
      <c r="AC97" s="316"/>
      <c r="AD97" s="316"/>
      <c r="AE97" s="316"/>
      <c r="AF97" s="316"/>
      <c r="AG97" s="316"/>
      <c r="AH97" s="316"/>
      <c r="AI97" s="316"/>
    </row>
  </sheetData>
  <phoneticPr fontId="4"/>
  <pageMargins left="0.69791666666666663" right="0.69791666666666663" top="0.75" bottom="0.75" header="0.29166666666666669" footer="0.29166666666666669"/>
  <pageSetup paperSize="9" scale="55" orientation="portrait" useFirstPageNumber="1" r:id="rId1"/>
  <colBreaks count="2" manualBreakCount="2">
    <brk id="11" max="1048575" man="1"/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5"/>
  <sheetViews>
    <sheetView tabSelected="1" view="pageBreakPreview" zoomScaleNormal="75" zoomScaleSheetLayoutView="100" workbookViewId="0">
      <selection activeCell="K34" sqref="K34"/>
    </sheetView>
  </sheetViews>
  <sheetFormatPr defaultColWidth="10.25" defaultRowHeight="18.75" customHeight="1"/>
  <cols>
    <col min="1" max="1" width="20.625" style="141" customWidth="1"/>
    <col min="2" max="11" width="10.375" style="141" customWidth="1"/>
    <col min="12" max="12" width="5.125" style="141" customWidth="1"/>
    <col min="13" max="13" width="20.625" style="141" customWidth="1"/>
    <col min="14" max="23" width="10.375" style="141" customWidth="1"/>
    <col min="24" max="16384" width="10.25" style="141"/>
  </cols>
  <sheetData>
    <row r="1" spans="1:23" ht="17.25" customHeight="1"/>
    <row r="2" spans="1:23" ht="17.25" customHeight="1">
      <c r="A2" s="142" t="s">
        <v>320</v>
      </c>
    </row>
    <row r="3" spans="1:23" ht="16.5" customHeight="1">
      <c r="A3" s="143" t="s">
        <v>374</v>
      </c>
      <c r="K3" s="144" t="s">
        <v>0</v>
      </c>
      <c r="M3" s="143" t="s">
        <v>375</v>
      </c>
      <c r="W3" s="144" t="s">
        <v>23</v>
      </c>
    </row>
    <row r="4" spans="1:23" ht="18.75" customHeight="1">
      <c r="A4" s="380" t="s">
        <v>1</v>
      </c>
      <c r="B4" s="380" t="s">
        <v>2</v>
      </c>
      <c r="C4" s="380" t="s">
        <v>3</v>
      </c>
      <c r="D4" s="380" t="s">
        <v>4</v>
      </c>
      <c r="E4" s="380" t="s">
        <v>5</v>
      </c>
      <c r="F4" s="380" t="s">
        <v>6</v>
      </c>
      <c r="G4" s="380" t="s">
        <v>7</v>
      </c>
      <c r="H4" s="380" t="s">
        <v>8</v>
      </c>
      <c r="I4" s="380" t="s">
        <v>9</v>
      </c>
      <c r="J4" s="380" t="s">
        <v>372</v>
      </c>
      <c r="K4" s="380" t="s">
        <v>373</v>
      </c>
      <c r="M4" s="380" t="s">
        <v>1</v>
      </c>
      <c r="N4" s="380" t="s">
        <v>2</v>
      </c>
      <c r="O4" s="380" t="s">
        <v>3</v>
      </c>
      <c r="P4" s="380" t="s">
        <v>4</v>
      </c>
      <c r="Q4" s="380" t="s">
        <v>5</v>
      </c>
      <c r="R4" s="380" t="s">
        <v>6</v>
      </c>
      <c r="S4" s="380" t="s">
        <v>7</v>
      </c>
      <c r="T4" s="380" t="s">
        <v>8</v>
      </c>
      <c r="U4" s="380" t="s">
        <v>9</v>
      </c>
      <c r="V4" s="380" t="s">
        <v>372</v>
      </c>
      <c r="W4" s="380" t="s">
        <v>373</v>
      </c>
    </row>
    <row r="5" spans="1:23" ht="18.75" customHeight="1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</row>
    <row r="6" spans="1:23" ht="18.75" customHeight="1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</row>
    <row r="7" spans="1:23" ht="18.75" customHeight="1">
      <c r="A7" s="145" t="s">
        <v>10</v>
      </c>
      <c r="B7" s="146">
        <v>820593.67299999995</v>
      </c>
      <c r="C7" s="146">
        <v>914981.97199999995</v>
      </c>
      <c r="D7" s="146">
        <v>948110.598</v>
      </c>
      <c r="E7" s="146">
        <v>854420.125</v>
      </c>
      <c r="F7" s="146">
        <v>884734.946</v>
      </c>
      <c r="G7" s="146">
        <v>826844.95200000005</v>
      </c>
      <c r="H7" s="146">
        <v>862416.05200000003</v>
      </c>
      <c r="I7" s="146">
        <v>862072.66700000002</v>
      </c>
      <c r="J7" s="146">
        <v>983452.72100000002</v>
      </c>
      <c r="K7" s="146">
        <v>822040.28399999999</v>
      </c>
      <c r="M7" s="145" t="s">
        <v>10</v>
      </c>
      <c r="N7" s="146">
        <v>85321.244999999995</v>
      </c>
      <c r="O7" s="146">
        <v>87166.544999999998</v>
      </c>
      <c r="P7" s="146">
        <v>97298.994000000006</v>
      </c>
      <c r="Q7" s="146">
        <v>105310.83199999999</v>
      </c>
      <c r="R7" s="146">
        <v>105631.337</v>
      </c>
      <c r="S7" s="146">
        <v>109242.66899999999</v>
      </c>
      <c r="T7" s="146">
        <v>109821.18700000001</v>
      </c>
      <c r="U7" s="146">
        <v>106339.39</v>
      </c>
      <c r="V7" s="146">
        <v>112523.302</v>
      </c>
      <c r="W7" s="146">
        <v>98610.070999999996</v>
      </c>
    </row>
    <row r="8" spans="1:23" ht="18.75" customHeight="1">
      <c r="A8" s="145" t="s">
        <v>11</v>
      </c>
      <c r="B8" s="147">
        <v>852546.84900000005</v>
      </c>
      <c r="C8" s="147">
        <v>922518.47699999996</v>
      </c>
      <c r="D8" s="147">
        <v>972324.26300000004</v>
      </c>
      <c r="E8" s="147">
        <v>941617.799</v>
      </c>
      <c r="F8" s="147">
        <v>917723.18599999999</v>
      </c>
      <c r="G8" s="147">
        <v>933569.26599999995</v>
      </c>
      <c r="H8" s="147">
        <v>961570.31400000001</v>
      </c>
      <c r="I8" s="147">
        <v>1025860.326</v>
      </c>
      <c r="J8" s="147">
        <v>1075292.4720000001</v>
      </c>
      <c r="K8" s="147">
        <v>1112322.2520000001</v>
      </c>
      <c r="M8" s="145" t="s">
        <v>11</v>
      </c>
      <c r="N8" s="147">
        <v>115443.803</v>
      </c>
      <c r="O8" s="147">
        <v>124012.30899999999</v>
      </c>
      <c r="P8" s="147">
        <v>136834.17800000001</v>
      </c>
      <c r="Q8" s="147">
        <v>161902.889</v>
      </c>
      <c r="R8" s="147">
        <v>172588.08900000001</v>
      </c>
      <c r="S8" s="147">
        <v>194260.93900000001</v>
      </c>
      <c r="T8" s="147">
        <v>174499.43100000001</v>
      </c>
      <c r="U8" s="147">
        <v>192525.894</v>
      </c>
      <c r="V8" s="147">
        <v>202119.33499999999</v>
      </c>
      <c r="W8" s="147">
        <v>207373.033</v>
      </c>
    </row>
    <row r="9" spans="1:23" ht="18.75" customHeight="1">
      <c r="A9" s="145" t="s">
        <v>12</v>
      </c>
      <c r="B9" s="147">
        <v>111221.75</v>
      </c>
      <c r="C9" s="147">
        <v>107258.04300000001</v>
      </c>
      <c r="D9" s="147">
        <v>108890.931</v>
      </c>
      <c r="E9" s="147">
        <v>99776.323999999993</v>
      </c>
      <c r="F9" s="147">
        <v>92510.400999999998</v>
      </c>
      <c r="G9" s="147">
        <v>86171.036999999997</v>
      </c>
      <c r="H9" s="147">
        <v>85715.370999999999</v>
      </c>
      <c r="I9" s="147">
        <v>86383.338000000003</v>
      </c>
      <c r="J9" s="147">
        <v>86223.179000000004</v>
      </c>
      <c r="K9" s="147">
        <v>79894.399000000005</v>
      </c>
      <c r="M9" s="145" t="s">
        <v>12</v>
      </c>
      <c r="N9" s="147">
        <v>9747.598</v>
      </c>
      <c r="O9" s="147">
        <v>10247.886</v>
      </c>
      <c r="P9" s="147">
        <v>10187.008</v>
      </c>
      <c r="Q9" s="147">
        <v>11512.555</v>
      </c>
      <c r="R9" s="147">
        <v>12273.377</v>
      </c>
      <c r="S9" s="147">
        <v>12709.73</v>
      </c>
      <c r="T9" s="147">
        <v>10508.416999999999</v>
      </c>
      <c r="U9" s="147">
        <v>10435.187</v>
      </c>
      <c r="V9" s="147">
        <v>10216.834999999999</v>
      </c>
      <c r="W9" s="147">
        <v>9504.7950000000001</v>
      </c>
    </row>
    <row r="10" spans="1:23" ht="18.75" customHeight="1">
      <c r="A10" s="145" t="s">
        <v>13</v>
      </c>
      <c r="B10" s="147">
        <v>209552.663</v>
      </c>
      <c r="C10" s="147">
        <v>234085.533</v>
      </c>
      <c r="D10" s="147">
        <v>269954.451</v>
      </c>
      <c r="E10" s="147">
        <v>266861.10600000003</v>
      </c>
      <c r="F10" s="147">
        <v>246221.15400000001</v>
      </c>
      <c r="G10" s="147">
        <v>241335.78200000001</v>
      </c>
      <c r="H10" s="147">
        <v>230311.014</v>
      </c>
      <c r="I10" s="147">
        <v>257363.649</v>
      </c>
      <c r="J10" s="147">
        <v>259474.01500000001</v>
      </c>
      <c r="K10" s="147">
        <v>262905.89799999999</v>
      </c>
      <c r="M10" s="145" t="s">
        <v>13</v>
      </c>
      <c r="N10" s="147">
        <v>21667.141</v>
      </c>
      <c r="O10" s="147">
        <v>21985.93</v>
      </c>
      <c r="P10" s="147">
        <v>25365.955000000002</v>
      </c>
      <c r="Q10" s="147">
        <v>31482.308000000001</v>
      </c>
      <c r="R10" s="147">
        <v>32586.491000000002</v>
      </c>
      <c r="S10" s="147">
        <v>33530.428</v>
      </c>
      <c r="T10" s="147">
        <v>27143.874</v>
      </c>
      <c r="U10" s="147">
        <v>30430.298999999999</v>
      </c>
      <c r="V10" s="147">
        <v>31358.017</v>
      </c>
      <c r="W10" s="147">
        <v>31554.127</v>
      </c>
    </row>
    <row r="11" spans="1:23" ht="18.75" customHeight="1">
      <c r="A11" s="145" t="s">
        <v>14</v>
      </c>
      <c r="B11" s="147">
        <v>404240.88099999999</v>
      </c>
      <c r="C11" s="147">
        <v>434485.83</v>
      </c>
      <c r="D11" s="147">
        <v>449583.516</v>
      </c>
      <c r="E11" s="147">
        <v>440958.95500000002</v>
      </c>
      <c r="F11" s="147">
        <v>427096.65899999999</v>
      </c>
      <c r="G11" s="147">
        <v>394249.375</v>
      </c>
      <c r="H11" s="147">
        <v>392418.70299999998</v>
      </c>
      <c r="I11" s="147">
        <v>417240.10800000001</v>
      </c>
      <c r="J11" s="147">
        <v>426736.06300000002</v>
      </c>
      <c r="K11" s="147">
        <v>403958.37699999998</v>
      </c>
      <c r="M11" s="145" t="s">
        <v>14</v>
      </c>
      <c r="N11" s="147">
        <v>72174.126999999993</v>
      </c>
      <c r="O11" s="147">
        <v>79943.115999999995</v>
      </c>
      <c r="P11" s="147">
        <v>82006.167000000001</v>
      </c>
      <c r="Q11" s="147">
        <v>97117.134000000005</v>
      </c>
      <c r="R11" s="147">
        <v>100674.899</v>
      </c>
      <c r="S11" s="147">
        <v>102840.893</v>
      </c>
      <c r="T11" s="147">
        <v>90138.642999999996</v>
      </c>
      <c r="U11" s="147">
        <v>98597.668999999994</v>
      </c>
      <c r="V11" s="147">
        <v>101504.51300000001</v>
      </c>
      <c r="W11" s="147">
        <v>95949.843999999997</v>
      </c>
    </row>
    <row r="12" spans="1:23" ht="18.75" customHeight="1">
      <c r="A12" s="148" t="s">
        <v>15</v>
      </c>
      <c r="B12" s="147">
        <v>100167.921</v>
      </c>
      <c r="C12" s="147">
        <v>105160.087</v>
      </c>
      <c r="D12" s="147">
        <v>110708.35</v>
      </c>
      <c r="E12" s="147">
        <v>107066.698</v>
      </c>
      <c r="F12" s="147">
        <v>103103.4</v>
      </c>
      <c r="G12" s="147">
        <v>98219.297000000006</v>
      </c>
      <c r="H12" s="147">
        <v>98877.857999999993</v>
      </c>
      <c r="I12" s="147">
        <v>103192.103</v>
      </c>
      <c r="J12" s="147">
        <v>97228.184999999998</v>
      </c>
      <c r="K12" s="147">
        <v>95776.573999999993</v>
      </c>
      <c r="M12" s="148" t="s">
        <v>15</v>
      </c>
      <c r="N12" s="147">
        <v>34629.31</v>
      </c>
      <c r="O12" s="147">
        <v>35909.423999999999</v>
      </c>
      <c r="P12" s="147">
        <v>36871.472000000002</v>
      </c>
      <c r="Q12" s="147">
        <v>43105.66</v>
      </c>
      <c r="R12" s="147">
        <v>46954.241999999998</v>
      </c>
      <c r="S12" s="147">
        <v>52522.411999999997</v>
      </c>
      <c r="T12" s="147">
        <v>47285.58</v>
      </c>
      <c r="U12" s="147">
        <v>52119.23</v>
      </c>
      <c r="V12" s="147">
        <v>49069.732000000004</v>
      </c>
      <c r="W12" s="147">
        <v>46709.463000000003</v>
      </c>
    </row>
    <row r="13" spans="1:23" ht="18.75" customHeight="1">
      <c r="A13" s="148" t="s">
        <v>16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M13" s="148" t="s">
        <v>16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4" spans="1:23" ht="18.75" customHeight="1">
      <c r="A14" s="145" t="s">
        <v>17</v>
      </c>
      <c r="B14" s="147">
        <v>46016.591</v>
      </c>
      <c r="C14" s="147">
        <v>46103.159</v>
      </c>
      <c r="D14" s="147">
        <v>46376.226999999999</v>
      </c>
      <c r="E14" s="147">
        <v>42485.883000000002</v>
      </c>
      <c r="F14" s="147">
        <v>43466.892</v>
      </c>
      <c r="G14" s="147">
        <v>43529.050999999999</v>
      </c>
      <c r="H14" s="147">
        <v>44080.987000000001</v>
      </c>
      <c r="I14" s="147">
        <v>46248.409</v>
      </c>
      <c r="J14" s="147">
        <v>46543.45</v>
      </c>
      <c r="K14" s="147">
        <v>46107.932000000001</v>
      </c>
      <c r="M14" s="145" t="s">
        <v>17</v>
      </c>
      <c r="N14" s="147">
        <v>27377.705999999998</v>
      </c>
      <c r="O14" s="147">
        <v>27085.42</v>
      </c>
      <c r="P14" s="147">
        <v>27525.655999999999</v>
      </c>
      <c r="Q14" s="147">
        <v>31934.764999999999</v>
      </c>
      <c r="R14" s="147">
        <v>34433.792000000001</v>
      </c>
      <c r="S14" s="147">
        <v>38967.839999999997</v>
      </c>
      <c r="T14" s="147">
        <v>36136.394</v>
      </c>
      <c r="U14" s="147">
        <v>39844.375999999997</v>
      </c>
      <c r="V14" s="147">
        <v>37536.080000000002</v>
      </c>
      <c r="W14" s="147">
        <v>35562.627999999997</v>
      </c>
    </row>
    <row r="15" spans="1:23" ht="18.75" customHeight="1">
      <c r="A15" s="145" t="s">
        <v>18</v>
      </c>
      <c r="B15" s="147">
        <v>33748.732000000004</v>
      </c>
      <c r="C15" s="147">
        <v>37465.743000000002</v>
      </c>
      <c r="D15" s="147">
        <v>40395.707999999999</v>
      </c>
      <c r="E15" s="147">
        <v>39292.446000000004</v>
      </c>
      <c r="F15" s="147">
        <v>38006.841</v>
      </c>
      <c r="G15" s="147">
        <v>35715.084999999999</v>
      </c>
      <c r="H15" s="147">
        <v>35511.962</v>
      </c>
      <c r="I15" s="147">
        <v>35624.023000000001</v>
      </c>
      <c r="J15" s="147">
        <v>32210.429</v>
      </c>
      <c r="K15" s="147">
        <v>32557.694</v>
      </c>
      <c r="M15" s="145" t="s">
        <v>18</v>
      </c>
      <c r="N15" s="147">
        <v>5684.134</v>
      </c>
      <c r="O15" s="147">
        <v>6765.1409999999996</v>
      </c>
      <c r="P15" s="147">
        <v>6795.8339999999998</v>
      </c>
      <c r="Q15" s="147">
        <v>8028.82</v>
      </c>
      <c r="R15" s="147">
        <v>9446.6450000000004</v>
      </c>
      <c r="S15" s="147">
        <v>10492.232</v>
      </c>
      <c r="T15" s="147">
        <v>8242.02</v>
      </c>
      <c r="U15" s="147">
        <v>8553.527</v>
      </c>
      <c r="V15" s="147">
        <v>8135.3850000000002</v>
      </c>
      <c r="W15" s="147">
        <v>7839.2110000000002</v>
      </c>
    </row>
    <row r="16" spans="1:23" ht="18.75" customHeight="1">
      <c r="A16" s="145" t="s">
        <v>19</v>
      </c>
      <c r="B16" s="149">
        <v>20402.598000000002</v>
      </c>
      <c r="C16" s="149">
        <v>21591.185000000001</v>
      </c>
      <c r="D16" s="149">
        <v>23936.415000000001</v>
      </c>
      <c r="E16" s="149">
        <v>25288.368999999999</v>
      </c>
      <c r="F16" s="149">
        <v>21629.667000000001</v>
      </c>
      <c r="G16" s="149">
        <v>18975.161</v>
      </c>
      <c r="H16" s="149">
        <v>19284.909</v>
      </c>
      <c r="I16" s="149">
        <v>21319.670999999998</v>
      </c>
      <c r="J16" s="149">
        <v>18474.306</v>
      </c>
      <c r="K16" s="149">
        <v>17110.948</v>
      </c>
      <c r="M16" s="145" t="s">
        <v>19</v>
      </c>
      <c r="N16" s="149">
        <v>1567.47</v>
      </c>
      <c r="O16" s="149">
        <v>2058.8629999999998</v>
      </c>
      <c r="P16" s="149">
        <v>2549.982</v>
      </c>
      <c r="Q16" s="149">
        <v>3142.0749999999998</v>
      </c>
      <c r="R16" s="149">
        <v>3073.8049999999998</v>
      </c>
      <c r="S16" s="149">
        <v>3062.34</v>
      </c>
      <c r="T16" s="149">
        <v>2907.1660000000002</v>
      </c>
      <c r="U16" s="149">
        <v>3721.3270000000002</v>
      </c>
      <c r="V16" s="149">
        <v>3398.2669999999998</v>
      </c>
      <c r="W16" s="149">
        <v>3307.6239999999998</v>
      </c>
    </row>
    <row r="17" spans="1:23" ht="18.75" customHeight="1">
      <c r="A17" s="150" t="s">
        <v>20</v>
      </c>
      <c r="B17" s="151">
        <v>2498323.7370000002</v>
      </c>
      <c r="C17" s="151">
        <v>2718489.9419999998</v>
      </c>
      <c r="D17" s="151">
        <v>2859572.1090000002</v>
      </c>
      <c r="E17" s="151">
        <v>2710701.0070000002</v>
      </c>
      <c r="F17" s="151">
        <v>2671389.7459999998</v>
      </c>
      <c r="G17" s="151">
        <v>2580389.7089999998</v>
      </c>
      <c r="H17" s="151">
        <v>2631309.3119999999</v>
      </c>
      <c r="I17" s="151">
        <v>2752112.1910000001</v>
      </c>
      <c r="J17" s="151">
        <v>2928406.6349999998</v>
      </c>
      <c r="K17" s="151">
        <v>2776897.784</v>
      </c>
      <c r="M17" s="150" t="s">
        <v>20</v>
      </c>
      <c r="N17" s="151">
        <v>338983.22399999999</v>
      </c>
      <c r="O17" s="151">
        <v>359265.21</v>
      </c>
      <c r="P17" s="151">
        <v>388563.77399999998</v>
      </c>
      <c r="Q17" s="151">
        <v>450431.37800000003</v>
      </c>
      <c r="R17" s="151">
        <v>470708.435</v>
      </c>
      <c r="S17" s="151">
        <v>505107.071</v>
      </c>
      <c r="T17" s="151">
        <v>459397.13199999998</v>
      </c>
      <c r="U17" s="151">
        <v>490447.66899999999</v>
      </c>
      <c r="V17" s="151">
        <v>506791.734</v>
      </c>
      <c r="W17" s="151">
        <v>489701.33299999998</v>
      </c>
    </row>
    <row r="18" spans="1:23" ht="18.75" customHeight="1">
      <c r="A18" t="s">
        <v>68</v>
      </c>
      <c r="M18" t="s">
        <v>68</v>
      </c>
    </row>
    <row r="19" spans="1:23" ht="18.75" customHeight="1">
      <c r="A19"/>
      <c r="M19"/>
    </row>
    <row r="20" spans="1:23" ht="18.75" customHeight="1">
      <c r="A20" s="143" t="s">
        <v>21</v>
      </c>
      <c r="K20" s="144" t="s">
        <v>22</v>
      </c>
      <c r="M20" s="143" t="s">
        <v>21</v>
      </c>
      <c r="W20" s="144" t="s">
        <v>22</v>
      </c>
    </row>
    <row r="21" spans="1:23" ht="18.75" customHeight="1">
      <c r="A21" s="380" t="s">
        <v>1</v>
      </c>
      <c r="B21" s="380" t="s">
        <v>2</v>
      </c>
      <c r="C21" s="380" t="s">
        <v>3</v>
      </c>
      <c r="D21" s="380" t="s">
        <v>4</v>
      </c>
      <c r="E21" s="380" t="s">
        <v>5</v>
      </c>
      <c r="F21" s="380" t="s">
        <v>6</v>
      </c>
      <c r="G21" s="380" t="s">
        <v>7</v>
      </c>
      <c r="H21" s="380" t="s">
        <v>8</v>
      </c>
      <c r="I21" s="380" t="s">
        <v>9</v>
      </c>
      <c r="J21" s="380" t="s">
        <v>372</v>
      </c>
      <c r="K21" s="380" t="s">
        <v>373</v>
      </c>
      <c r="M21" s="380" t="s">
        <v>1</v>
      </c>
      <c r="N21" s="380" t="s">
        <v>2</v>
      </c>
      <c r="O21" s="380" t="s">
        <v>3</v>
      </c>
      <c r="P21" s="380" t="s">
        <v>4</v>
      </c>
      <c r="Q21" s="380" t="s">
        <v>5</v>
      </c>
      <c r="R21" s="380" t="s">
        <v>6</v>
      </c>
      <c r="S21" s="380" t="s">
        <v>7</v>
      </c>
      <c r="T21" s="380" t="s">
        <v>8</v>
      </c>
      <c r="U21" s="380" t="s">
        <v>9</v>
      </c>
      <c r="V21" s="380" t="s">
        <v>372</v>
      </c>
      <c r="W21" s="380" t="s">
        <v>373</v>
      </c>
    </row>
    <row r="22" spans="1:23" ht="18.75" customHeight="1">
      <c r="A22" s="381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</row>
    <row r="23" spans="1:23" ht="18.75" customHeight="1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</row>
    <row r="24" spans="1:23" ht="18.75" customHeight="1">
      <c r="A24" s="145" t="s">
        <v>10</v>
      </c>
      <c r="B24" s="152">
        <v>32.8457701797035</v>
      </c>
      <c r="C24" s="152">
        <v>33.657728795084097</v>
      </c>
      <c r="D24" s="152">
        <v>33.155680705375097</v>
      </c>
      <c r="E24" s="152">
        <v>31.520264418450498</v>
      </c>
      <c r="F24" s="152">
        <v>33.118901774806801</v>
      </c>
      <c r="G24" s="152">
        <v>32.043413795834503</v>
      </c>
      <c r="H24" s="152">
        <v>32.775168166926598</v>
      </c>
      <c r="I24" s="152">
        <v>31.3240379450795</v>
      </c>
      <c r="J24" s="152">
        <v>33.583202183941196</v>
      </c>
      <c r="K24" s="152">
        <v>29.602828333705801</v>
      </c>
      <c r="M24" s="145" t="s">
        <v>10</v>
      </c>
      <c r="N24" s="152">
        <v>25.169754418289401</v>
      </c>
      <c r="O24" s="152">
        <v>24.262450850723901</v>
      </c>
      <c r="P24" s="152">
        <v>25.040675562308099</v>
      </c>
      <c r="Q24" s="152">
        <v>23.379994632611901</v>
      </c>
      <c r="R24" s="152">
        <v>22.440927152707602</v>
      </c>
      <c r="S24" s="152">
        <v>21.627626155326599</v>
      </c>
      <c r="T24" s="152">
        <v>23.905501221109098</v>
      </c>
      <c r="U24" s="152">
        <v>21.682107332026099</v>
      </c>
      <c r="V24" s="152">
        <v>22.2030657666567</v>
      </c>
      <c r="W24" s="152">
        <v>20.136778145139299</v>
      </c>
    </row>
    <row r="25" spans="1:23" ht="18.75" customHeight="1">
      <c r="A25" s="145" t="s">
        <v>11</v>
      </c>
      <c r="B25" s="153">
        <v>34.124754785532403</v>
      </c>
      <c r="C25" s="153">
        <v>33.934960094842197</v>
      </c>
      <c r="D25" s="153">
        <v>34.002439034140103</v>
      </c>
      <c r="E25" s="153">
        <v>34.737058663733301</v>
      </c>
      <c r="F25" s="153">
        <v>34.353773625662498</v>
      </c>
      <c r="G25" s="153">
        <v>36.179390374401798</v>
      </c>
      <c r="H25" s="153">
        <v>36.543416223048702</v>
      </c>
      <c r="I25" s="153">
        <v>37.275381772399598</v>
      </c>
      <c r="J25" s="153">
        <v>36.719370156733703</v>
      </c>
      <c r="K25" s="153">
        <v>40.0562908152042</v>
      </c>
      <c r="M25" s="145" t="s">
        <v>11</v>
      </c>
      <c r="N25" s="153">
        <v>34.055904489244</v>
      </c>
      <c r="O25" s="153">
        <v>34.518318375441901</v>
      </c>
      <c r="P25" s="153">
        <v>35.215371878697098</v>
      </c>
      <c r="Q25" s="153">
        <v>35.943963255597197</v>
      </c>
      <c r="R25" s="153">
        <v>36.665603623610401</v>
      </c>
      <c r="S25" s="153">
        <v>38.459358451546997</v>
      </c>
      <c r="T25" s="153">
        <v>37.984440660373998</v>
      </c>
      <c r="U25" s="153">
        <v>39.255134883717801</v>
      </c>
      <c r="V25" s="153">
        <v>39.882129371904902</v>
      </c>
      <c r="W25" s="153">
        <v>42.3468385780359</v>
      </c>
    </row>
    <row r="26" spans="1:23" ht="18.75" customHeight="1">
      <c r="A26" s="145" t="s">
        <v>12</v>
      </c>
      <c r="B26" s="153">
        <v>4.4518549919217296</v>
      </c>
      <c r="C26" s="153">
        <v>3.9455008217205298</v>
      </c>
      <c r="D26" s="153">
        <v>3.8079449249517099</v>
      </c>
      <c r="E26" s="153">
        <v>3.6808310375191402</v>
      </c>
      <c r="F26" s="153">
        <v>3.4630065170580302</v>
      </c>
      <c r="G26" s="153">
        <v>3.3394582492500602</v>
      </c>
      <c r="H26" s="153">
        <v>3.2575178679715799</v>
      </c>
      <c r="I26" s="153">
        <v>3.1388014733735101</v>
      </c>
      <c r="J26" s="153">
        <v>2.9443717948685801</v>
      </c>
      <c r="K26" s="153">
        <v>2.87710982594814</v>
      </c>
      <c r="M26" s="145" t="s">
        <v>12</v>
      </c>
      <c r="N26" s="153">
        <v>2.8755399411742002</v>
      </c>
      <c r="O26" s="153">
        <v>2.8524571026512699</v>
      </c>
      <c r="P26" s="153">
        <v>2.6217081163103999</v>
      </c>
      <c r="Q26" s="153">
        <v>2.5558954287594098</v>
      </c>
      <c r="R26" s="153">
        <v>2.6074266121872198</v>
      </c>
      <c r="S26" s="153">
        <v>2.5162447191320401</v>
      </c>
      <c r="T26" s="153">
        <v>2.2874363525630401</v>
      </c>
      <c r="U26" s="153">
        <v>2.1276861242458098</v>
      </c>
      <c r="V26" s="153">
        <v>2.0159829599746399</v>
      </c>
      <c r="W26" s="153">
        <v>1.94093713034675</v>
      </c>
    </row>
    <row r="27" spans="1:23" ht="18.75" customHeight="1">
      <c r="A27" s="145" t="s">
        <v>13</v>
      </c>
      <c r="B27" s="153">
        <v>8.3877305369412198</v>
      </c>
      <c r="C27" s="153">
        <v>8.6108662527470194</v>
      </c>
      <c r="D27" s="153">
        <v>9.4403792144414105</v>
      </c>
      <c r="E27" s="153">
        <v>9.8447267076254104</v>
      </c>
      <c r="F27" s="153">
        <v>9.2169685972883109</v>
      </c>
      <c r="G27" s="153">
        <v>9.3526873540945399</v>
      </c>
      <c r="H27" s="153">
        <v>8.7527153478184498</v>
      </c>
      <c r="I27" s="153">
        <v>9.3514955473702894</v>
      </c>
      <c r="J27" s="153">
        <v>8.8605869109431197</v>
      </c>
      <c r="K27" s="153">
        <v>9.4676116461620605</v>
      </c>
      <c r="M27" s="145" t="s">
        <v>13</v>
      </c>
      <c r="N27" s="153">
        <v>6.3918033300668604</v>
      </c>
      <c r="O27" s="153">
        <v>6.1196935823538299</v>
      </c>
      <c r="P27" s="153">
        <v>6.5281317243948704</v>
      </c>
      <c r="Q27" s="153">
        <v>6.9893683117253902</v>
      </c>
      <c r="R27" s="153">
        <v>6.9228610700379702</v>
      </c>
      <c r="S27" s="153">
        <v>6.6382812526494996</v>
      </c>
      <c r="T27" s="153">
        <v>5.9085858637881099</v>
      </c>
      <c r="U27" s="153">
        <v>6.20459651934853</v>
      </c>
      <c r="V27" s="153">
        <v>6.1875549454009002</v>
      </c>
      <c r="W27" s="153">
        <v>6.4435452537352997</v>
      </c>
    </row>
    <row r="28" spans="1:23" ht="18.75" customHeight="1">
      <c r="A28" s="145" t="s">
        <v>14</v>
      </c>
      <c r="B28" s="153">
        <v>16.180484338887702</v>
      </c>
      <c r="C28" s="153">
        <v>15.982616793510999</v>
      </c>
      <c r="D28" s="153">
        <v>15.722055568559201</v>
      </c>
      <c r="E28" s="153">
        <v>16.2673402142577</v>
      </c>
      <c r="F28" s="153">
        <v>15.9878078307185</v>
      </c>
      <c r="G28" s="153">
        <v>15.2786756831698</v>
      </c>
      <c r="H28" s="153">
        <v>14.913438766411399</v>
      </c>
      <c r="I28" s="153">
        <v>15.160723075333401</v>
      </c>
      <c r="J28" s="153">
        <v>14.572295319225701</v>
      </c>
      <c r="K28" s="153">
        <v>14.5471100638827</v>
      </c>
      <c r="M28" s="145" t="s">
        <v>14</v>
      </c>
      <c r="N28" s="153">
        <v>21.291356589375098</v>
      </c>
      <c r="O28" s="153">
        <v>22.2518389687663</v>
      </c>
      <c r="P28" s="153">
        <v>21.104944023937801</v>
      </c>
      <c r="Q28" s="153">
        <v>21.560916655322401</v>
      </c>
      <c r="R28" s="153">
        <v>21.387953032963999</v>
      </c>
      <c r="S28" s="153">
        <v>20.3602164579478</v>
      </c>
      <c r="T28" s="153">
        <v>19.621072209915301</v>
      </c>
      <c r="U28" s="153">
        <v>20.103606405355301</v>
      </c>
      <c r="V28" s="153">
        <v>20.028841472777501</v>
      </c>
      <c r="W28" s="153">
        <v>19.593543560968801</v>
      </c>
    </row>
    <row r="29" spans="1:23" ht="18.75" customHeight="1">
      <c r="A29" s="148" t="s">
        <v>15</v>
      </c>
      <c r="B29" s="153">
        <v>4.0094051670133899</v>
      </c>
      <c r="C29" s="153">
        <v>3.8683272420950501</v>
      </c>
      <c r="D29" s="153">
        <v>3.8715005525324901</v>
      </c>
      <c r="E29" s="153">
        <v>3.9497789584139098</v>
      </c>
      <c r="F29" s="153">
        <v>3.8595416544658701</v>
      </c>
      <c r="G29" s="153">
        <v>3.8063745432492699</v>
      </c>
      <c r="H29" s="153">
        <v>3.7577436278232601</v>
      </c>
      <c r="I29" s="153">
        <v>3.7495601864437198</v>
      </c>
      <c r="J29" s="153">
        <v>3.3201736342876398</v>
      </c>
      <c r="K29" s="153">
        <v>3.4490493150971502</v>
      </c>
      <c r="M29" s="148" t="s">
        <v>15</v>
      </c>
      <c r="N29" s="153">
        <v>10.215641231850499</v>
      </c>
      <c r="O29" s="153">
        <v>9.9952411200628095</v>
      </c>
      <c r="P29" s="153">
        <v>9.4891686943518305</v>
      </c>
      <c r="Q29" s="153">
        <v>9.5698617159837394</v>
      </c>
      <c r="R29" s="153">
        <v>9.9752285084927408</v>
      </c>
      <c r="S29" s="153">
        <v>10.398272963397099</v>
      </c>
      <c r="T29" s="153">
        <v>10.292963692250501</v>
      </c>
      <c r="U29" s="153">
        <v>10.626868735306401</v>
      </c>
      <c r="V29" s="153">
        <v>9.6824254832854102</v>
      </c>
      <c r="W29" s="153">
        <v>9.5383573317739003</v>
      </c>
    </row>
    <row r="30" spans="1:23" ht="18.75" customHeight="1">
      <c r="A30" s="148" t="s">
        <v>16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M30" s="148" t="s">
        <v>16</v>
      </c>
      <c r="N30" s="148"/>
      <c r="O30" s="148"/>
      <c r="P30" s="148"/>
      <c r="Q30" s="148"/>
      <c r="R30" s="148"/>
      <c r="S30" s="148"/>
      <c r="T30" s="148"/>
      <c r="U30" s="148"/>
      <c r="V30" s="148"/>
      <c r="W30" s="148"/>
    </row>
    <row r="31" spans="1:23" ht="18.75" customHeight="1">
      <c r="A31" s="145" t="s">
        <v>17</v>
      </c>
      <c r="B31" s="153">
        <v>1.8418986426177499</v>
      </c>
      <c r="C31" s="153">
        <v>1.6959105968250101</v>
      </c>
      <c r="D31" s="153">
        <v>1.62178903808857</v>
      </c>
      <c r="E31" s="153">
        <v>1.5673393299477201</v>
      </c>
      <c r="F31" s="153">
        <v>1.6271265570696001</v>
      </c>
      <c r="G31" s="153">
        <v>1.68691771045968</v>
      </c>
      <c r="H31" s="153">
        <v>1.67524915444072</v>
      </c>
      <c r="I31" s="153">
        <v>1.6804696098960701</v>
      </c>
      <c r="J31" s="153">
        <v>1.5893779724344901</v>
      </c>
      <c r="K31" s="153">
        <v>1.6604115666649999</v>
      </c>
      <c r="M31" s="145" t="s">
        <v>17</v>
      </c>
      <c r="N31" s="153">
        <v>8.0764191445651008</v>
      </c>
      <c r="O31" s="153">
        <v>7.5391157412653502</v>
      </c>
      <c r="P31" s="153">
        <v>7.0839480779801196</v>
      </c>
      <c r="Q31" s="153">
        <v>7.0898180188503597</v>
      </c>
      <c r="R31" s="153">
        <v>7.3153122909301604</v>
      </c>
      <c r="S31" s="153">
        <v>7.7147682614801498</v>
      </c>
      <c r="T31" s="153">
        <v>7.86604693039311</v>
      </c>
      <c r="U31" s="153">
        <v>8.1240830609391708</v>
      </c>
      <c r="V31" s="153">
        <v>7.4066085695075703</v>
      </c>
      <c r="W31" s="153">
        <v>7.2621056148932297</v>
      </c>
    </row>
    <row r="32" spans="1:23" ht="18.75" customHeight="1">
      <c r="A32" s="145" t="s">
        <v>18</v>
      </c>
      <c r="B32" s="153">
        <v>1.3508550353256299</v>
      </c>
      <c r="C32" s="153">
        <v>1.3781821452109699</v>
      </c>
      <c r="D32" s="153">
        <v>1.41264869218935</v>
      </c>
      <c r="E32" s="153">
        <v>1.4495308002812901</v>
      </c>
      <c r="F32" s="153">
        <v>1.4227366507230701</v>
      </c>
      <c r="G32" s="153">
        <v>1.3840965523708</v>
      </c>
      <c r="H32" s="153">
        <v>1.3495928372255199</v>
      </c>
      <c r="I32" s="153">
        <v>1.2944248100240301</v>
      </c>
      <c r="J32" s="153">
        <v>1.09993020146261</v>
      </c>
      <c r="K32" s="153">
        <v>1.17244841303096</v>
      </c>
      <c r="M32" s="145" t="s">
        <v>18</v>
      </c>
      <c r="N32" s="153">
        <v>1.67681867348102</v>
      </c>
      <c r="O32" s="153">
        <v>1.88304929386288</v>
      </c>
      <c r="P32" s="153">
        <v>1.7489623209187799</v>
      </c>
      <c r="Q32" s="153">
        <v>1.7824735114257499</v>
      </c>
      <c r="R32" s="153">
        <v>2.0068994514619201</v>
      </c>
      <c r="S32" s="153">
        <v>2.0772292851152701</v>
      </c>
      <c r="T32" s="153">
        <v>1.79409478768796</v>
      </c>
      <c r="U32" s="153">
        <v>1.7440243966171201</v>
      </c>
      <c r="V32" s="153">
        <v>1.60527184131223</v>
      </c>
      <c r="W32" s="153">
        <v>1.6008147153644801</v>
      </c>
    </row>
    <row r="33" spans="1:23" ht="18.75" customHeight="1">
      <c r="A33" s="145" t="s">
        <v>19</v>
      </c>
      <c r="B33" s="154">
        <v>0.81665148907000895</v>
      </c>
      <c r="C33" s="154">
        <v>0.79423450005907703</v>
      </c>
      <c r="D33" s="154">
        <v>0.83706282225457196</v>
      </c>
      <c r="E33" s="154">
        <v>0.93290882818490095</v>
      </c>
      <c r="F33" s="154">
        <v>0.80967844667320199</v>
      </c>
      <c r="G33" s="154">
        <v>0.73536028041878998</v>
      </c>
      <c r="H33" s="154">
        <v>0.73290163615701898</v>
      </c>
      <c r="I33" s="154">
        <v>0.77466576652361496</v>
      </c>
      <c r="J33" s="154">
        <v>0.63086546039054403</v>
      </c>
      <c r="K33" s="154">
        <v>0.61618933540119103</v>
      </c>
      <c r="M33" s="145" t="s">
        <v>19</v>
      </c>
      <c r="N33" s="154">
        <v>0.46240341380433603</v>
      </c>
      <c r="O33" s="154">
        <v>0.57307608493458095</v>
      </c>
      <c r="P33" s="154">
        <v>0.65625829545293601</v>
      </c>
      <c r="Q33" s="154">
        <v>0.69757018570762197</v>
      </c>
      <c r="R33" s="154">
        <v>0.65301676610065396</v>
      </c>
      <c r="S33" s="154">
        <v>0.60627541680167796</v>
      </c>
      <c r="T33" s="154">
        <v>0.632821974169399</v>
      </c>
      <c r="U33" s="154">
        <v>0.75876127775010405</v>
      </c>
      <c r="V33" s="154">
        <v>0.67054507246560602</v>
      </c>
      <c r="W33" s="154">
        <v>0.67543700151618802</v>
      </c>
    </row>
    <row r="34" spans="1:23" ht="18.75" customHeight="1">
      <c r="A34" s="150" t="s">
        <v>20</v>
      </c>
      <c r="B34" s="155">
        <v>100</v>
      </c>
      <c r="C34" s="155">
        <v>100</v>
      </c>
      <c r="D34" s="155">
        <v>100</v>
      </c>
      <c r="E34" s="155">
        <v>100</v>
      </c>
      <c r="F34" s="155">
        <v>100</v>
      </c>
      <c r="G34" s="155">
        <v>100</v>
      </c>
      <c r="H34" s="155">
        <v>100</v>
      </c>
      <c r="I34" s="155">
        <v>100</v>
      </c>
      <c r="J34" s="155">
        <v>100</v>
      </c>
      <c r="K34" s="155">
        <v>100</v>
      </c>
      <c r="M34" s="150" t="s">
        <v>20</v>
      </c>
      <c r="N34" s="155">
        <v>100</v>
      </c>
      <c r="O34" s="155">
        <v>100</v>
      </c>
      <c r="P34" s="155">
        <v>100</v>
      </c>
      <c r="Q34" s="155">
        <v>100</v>
      </c>
      <c r="R34" s="155">
        <v>100</v>
      </c>
      <c r="S34" s="155">
        <v>100</v>
      </c>
      <c r="T34" s="155">
        <v>100</v>
      </c>
      <c r="U34" s="155">
        <v>100</v>
      </c>
      <c r="V34" s="155">
        <v>100</v>
      </c>
      <c r="W34" s="155">
        <v>100</v>
      </c>
    </row>
    <row r="35" spans="1:23" ht="15" customHeight="1"/>
  </sheetData>
  <mergeCells count="44">
    <mergeCell ref="R21:R23"/>
    <mergeCell ref="S21:S23"/>
    <mergeCell ref="T21:T23"/>
    <mergeCell ref="U21:U23"/>
    <mergeCell ref="V21:V23"/>
    <mergeCell ref="W21:W23"/>
    <mergeCell ref="S4:S6"/>
    <mergeCell ref="T4:T6"/>
    <mergeCell ref="U4:U6"/>
    <mergeCell ref="V4:V6"/>
    <mergeCell ref="W4:W6"/>
    <mergeCell ref="P4:P6"/>
    <mergeCell ref="Q4:Q6"/>
    <mergeCell ref="M21:M23"/>
    <mergeCell ref="N21:N23"/>
    <mergeCell ref="O21:O23"/>
    <mergeCell ref="P21:P23"/>
    <mergeCell ref="Q21:Q23"/>
    <mergeCell ref="R4:R6"/>
    <mergeCell ref="F21:F23"/>
    <mergeCell ref="G21:G23"/>
    <mergeCell ref="H21:H23"/>
    <mergeCell ref="I21:I23"/>
    <mergeCell ref="J21:J23"/>
    <mergeCell ref="K21:K23"/>
    <mergeCell ref="G4:G6"/>
    <mergeCell ref="H4:H6"/>
    <mergeCell ref="I4:I6"/>
    <mergeCell ref="J4:J6"/>
    <mergeCell ref="K4:K6"/>
    <mergeCell ref="F4:F6"/>
    <mergeCell ref="M4:M6"/>
    <mergeCell ref="N4:N6"/>
    <mergeCell ref="O4:O6"/>
    <mergeCell ref="A21:A23"/>
    <mergeCell ref="B21:B23"/>
    <mergeCell ref="C21:C23"/>
    <mergeCell ref="D21:D23"/>
    <mergeCell ref="E21:E23"/>
    <mergeCell ref="A4:A6"/>
    <mergeCell ref="B4:B6"/>
    <mergeCell ref="C4:C6"/>
    <mergeCell ref="D4:D6"/>
    <mergeCell ref="E4:E6"/>
  </mergeCells>
  <phoneticPr fontId="4"/>
  <pageMargins left="0.70866141732283472" right="0.70866141732283472" top="0.74803149606299213" bottom="0.74803149606299213" header="0.27559055118110237" footer="0.27559055118110237"/>
  <pageSetup paperSize="9" scale="68" orientation="portrait" useFirstPageNumber="1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70"/>
  <sheetViews>
    <sheetView view="pageBreakPreview" topLeftCell="A103" zoomScale="60" zoomScaleNormal="100" workbookViewId="0">
      <selection activeCell="G18" sqref="G18"/>
    </sheetView>
  </sheetViews>
  <sheetFormatPr defaultColWidth="10.25" defaultRowHeight="18.75" customHeight="1"/>
  <cols>
    <col min="1" max="1" width="25.75" style="156" customWidth="1"/>
    <col min="2" max="11" width="15.875" style="156" customWidth="1"/>
    <col min="12" max="12" width="4.625" style="156" customWidth="1"/>
    <col min="13" max="13" width="28.125" style="156" customWidth="1"/>
    <col min="14" max="23" width="15.125" style="156" customWidth="1"/>
    <col min="24" max="16384" width="10.25" style="156"/>
  </cols>
  <sheetData>
    <row r="1" spans="1:23" ht="24" customHeight="1"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ht="24" customHeight="1">
      <c r="A2" s="3" t="s">
        <v>378</v>
      </c>
      <c r="M2" s="169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24" customHeight="1">
      <c r="A3" s="6" t="s">
        <v>71</v>
      </c>
      <c r="K3" s="165" t="s">
        <v>0</v>
      </c>
      <c r="M3" s="171" t="s">
        <v>25</v>
      </c>
      <c r="N3" s="170"/>
      <c r="O3" s="170"/>
      <c r="P3" s="170"/>
      <c r="Q3" s="170"/>
      <c r="R3" s="170"/>
      <c r="S3" s="170"/>
      <c r="T3" s="170"/>
      <c r="U3" s="170"/>
      <c r="V3" s="170"/>
      <c r="W3" s="354" t="s">
        <v>481</v>
      </c>
    </row>
    <row r="4" spans="1:23" ht="18.75" customHeight="1">
      <c r="A4" s="157"/>
      <c r="B4" s="158" t="s">
        <v>2</v>
      </c>
      <c r="C4" s="158" t="s">
        <v>3</v>
      </c>
      <c r="D4" s="158" t="s">
        <v>4</v>
      </c>
      <c r="E4" s="158" t="s">
        <v>5</v>
      </c>
      <c r="F4" s="158" t="s">
        <v>6</v>
      </c>
      <c r="G4" s="158" t="s">
        <v>7</v>
      </c>
      <c r="H4" s="158" t="s">
        <v>8</v>
      </c>
      <c r="I4" s="158" t="s">
        <v>9</v>
      </c>
      <c r="J4" s="158" t="s">
        <v>372</v>
      </c>
      <c r="K4" s="158" t="s">
        <v>373</v>
      </c>
      <c r="M4" s="172"/>
      <c r="N4" s="173" t="s">
        <v>2</v>
      </c>
      <c r="O4" s="173" t="s">
        <v>3</v>
      </c>
      <c r="P4" s="173" t="s">
        <v>4</v>
      </c>
      <c r="Q4" s="173" t="s">
        <v>5</v>
      </c>
      <c r="R4" s="173" t="s">
        <v>6</v>
      </c>
      <c r="S4" s="173" t="s">
        <v>7</v>
      </c>
      <c r="T4" s="173" t="s">
        <v>8</v>
      </c>
      <c r="U4" s="173" t="s">
        <v>9</v>
      </c>
      <c r="V4" s="173" t="s">
        <v>372</v>
      </c>
      <c r="W4" s="173" t="s">
        <v>373</v>
      </c>
    </row>
    <row r="5" spans="1:23" ht="18.75" customHeight="1">
      <c r="A5" s="159" t="s">
        <v>26</v>
      </c>
      <c r="B5" s="160">
        <v>40</v>
      </c>
      <c r="C5" s="160">
        <v>44</v>
      </c>
      <c r="D5" s="160">
        <v>39</v>
      </c>
      <c r="E5" s="160">
        <v>42</v>
      </c>
      <c r="F5" s="160">
        <v>38</v>
      </c>
      <c r="G5" s="160">
        <v>40</v>
      </c>
      <c r="H5" s="160">
        <v>46</v>
      </c>
      <c r="I5" s="160">
        <v>43</v>
      </c>
      <c r="J5" s="160">
        <v>45</v>
      </c>
      <c r="K5" s="160">
        <v>46</v>
      </c>
      <c r="M5" s="174" t="s">
        <v>26</v>
      </c>
      <c r="N5" s="175">
        <v>40</v>
      </c>
      <c r="O5" s="175">
        <v>44</v>
      </c>
      <c r="P5" s="175">
        <v>39</v>
      </c>
      <c r="Q5" s="175">
        <v>42</v>
      </c>
      <c r="R5" s="175">
        <v>38</v>
      </c>
      <c r="S5" s="175">
        <v>40</v>
      </c>
      <c r="T5" s="175">
        <v>46</v>
      </c>
      <c r="U5" s="175">
        <v>43</v>
      </c>
      <c r="V5" s="175">
        <v>45</v>
      </c>
      <c r="W5" s="175">
        <v>46</v>
      </c>
    </row>
    <row r="6" spans="1:23" ht="18.75" customHeight="1">
      <c r="A6" s="161" t="s">
        <v>27</v>
      </c>
      <c r="B6" s="162">
        <v>820593.67299999995</v>
      </c>
      <c r="C6" s="162">
        <v>914981.97199999995</v>
      </c>
      <c r="D6" s="162">
        <v>948110.598</v>
      </c>
      <c r="E6" s="162">
        <v>854420.125</v>
      </c>
      <c r="F6" s="162">
        <v>884734.946</v>
      </c>
      <c r="G6" s="162">
        <v>826844.95200000005</v>
      </c>
      <c r="H6" s="162">
        <v>862416.05200000003</v>
      </c>
      <c r="I6" s="162">
        <v>862072.66700000002</v>
      </c>
      <c r="J6" s="162">
        <v>983452.72100000002</v>
      </c>
      <c r="K6" s="162">
        <v>822040.28399999999</v>
      </c>
      <c r="M6" s="176" t="s">
        <v>27</v>
      </c>
      <c r="N6" s="177">
        <v>85321.244999999995</v>
      </c>
      <c r="O6" s="177">
        <v>87166.544999999998</v>
      </c>
      <c r="P6" s="177">
        <v>97298.994000000006</v>
      </c>
      <c r="Q6" s="177">
        <v>105310.83199999999</v>
      </c>
      <c r="R6" s="177">
        <v>105631.337</v>
      </c>
      <c r="S6" s="177">
        <v>109242.66899999999</v>
      </c>
      <c r="T6" s="177">
        <v>109821.18700000001</v>
      </c>
      <c r="U6" s="177">
        <v>106339.39</v>
      </c>
      <c r="V6" s="177">
        <v>112523.302</v>
      </c>
      <c r="W6" s="177">
        <v>98610.070999999996</v>
      </c>
    </row>
    <row r="7" spans="1:23" ht="18.75" customHeight="1">
      <c r="A7" s="163" t="s">
        <v>28</v>
      </c>
      <c r="B7" s="162">
        <v>458773.402</v>
      </c>
      <c r="C7" s="162">
        <v>518830.31800000003</v>
      </c>
      <c r="D7" s="162">
        <v>541877.18700000003</v>
      </c>
      <c r="E7" s="162">
        <v>511002.34399999998</v>
      </c>
      <c r="F7" s="162">
        <v>537914.45499999996</v>
      </c>
      <c r="G7" s="162">
        <v>514791.04200000002</v>
      </c>
      <c r="H7" s="162">
        <v>516813.58199999999</v>
      </c>
      <c r="I7" s="162">
        <v>538605.85800000001</v>
      </c>
      <c r="J7" s="162">
        <v>641408.50100000005</v>
      </c>
      <c r="K7" s="162">
        <v>538091.69999999995</v>
      </c>
      <c r="M7" s="178" t="s">
        <v>28</v>
      </c>
      <c r="N7" s="177">
        <v>34237.828999999998</v>
      </c>
      <c r="O7" s="177">
        <v>34801.722999999998</v>
      </c>
      <c r="P7" s="177">
        <v>38041.747000000003</v>
      </c>
      <c r="Q7" s="177">
        <v>42569.535000000003</v>
      </c>
      <c r="R7" s="177">
        <v>41811.839999999997</v>
      </c>
      <c r="S7" s="177">
        <v>44739.997000000003</v>
      </c>
      <c r="T7" s="177">
        <v>43716.582999999999</v>
      </c>
      <c r="U7" s="177">
        <v>43994.17</v>
      </c>
      <c r="V7" s="177">
        <v>47697.828999999998</v>
      </c>
      <c r="W7" s="177">
        <v>40996.633000000002</v>
      </c>
    </row>
    <row r="8" spans="1:23" ht="18.75" customHeight="1">
      <c r="A8" s="163" t="s">
        <v>192</v>
      </c>
      <c r="B8" s="162">
        <v>94472.312999999995</v>
      </c>
      <c r="C8" s="162">
        <v>88315.784</v>
      </c>
      <c r="D8" s="162">
        <v>99700.430999999997</v>
      </c>
      <c r="E8" s="162">
        <v>70570.429999999993</v>
      </c>
      <c r="F8" s="162">
        <v>80282.875</v>
      </c>
      <c r="G8" s="162">
        <v>81589.555999999997</v>
      </c>
      <c r="H8" s="162">
        <v>87113.577999999994</v>
      </c>
      <c r="I8" s="162">
        <v>77776.108999999997</v>
      </c>
      <c r="J8" s="162">
        <v>68397.214000000007</v>
      </c>
      <c r="K8" s="162">
        <v>64609.616000000002</v>
      </c>
      <c r="M8" s="178" t="s">
        <v>31</v>
      </c>
      <c r="N8" s="177">
        <v>7236.2089999999998</v>
      </c>
      <c r="O8" s="177">
        <v>7655.857</v>
      </c>
      <c r="P8" s="177">
        <v>9535.0480000000007</v>
      </c>
      <c r="Q8" s="177">
        <v>11126.348</v>
      </c>
      <c r="R8" s="177">
        <v>11311.753000000001</v>
      </c>
      <c r="S8" s="177">
        <v>12471.464</v>
      </c>
      <c r="T8" s="177">
        <v>12682.593999999999</v>
      </c>
      <c r="U8" s="177">
        <v>12658.834000000001</v>
      </c>
      <c r="V8" s="177">
        <v>13559.823</v>
      </c>
      <c r="W8" s="177">
        <v>12756.931</v>
      </c>
    </row>
    <row r="9" spans="1:23" ht="18.75" customHeight="1">
      <c r="A9" s="163" t="s">
        <v>29</v>
      </c>
      <c r="B9" s="162">
        <v>132074.63699999999</v>
      </c>
      <c r="C9" s="162">
        <v>151132.288</v>
      </c>
      <c r="D9" s="162">
        <v>130901.864</v>
      </c>
      <c r="E9" s="162">
        <v>110913.024</v>
      </c>
      <c r="F9" s="162">
        <v>102933.59699999999</v>
      </c>
      <c r="G9" s="162">
        <v>76179.634999999995</v>
      </c>
      <c r="H9" s="162">
        <v>88489.732999999993</v>
      </c>
      <c r="I9" s="162">
        <v>78864.141000000003</v>
      </c>
      <c r="J9" s="162">
        <v>78505.481</v>
      </c>
      <c r="K9" s="162">
        <v>63624.014999999999</v>
      </c>
      <c r="M9" s="178" t="s">
        <v>29</v>
      </c>
      <c r="N9" s="177">
        <v>15039.839</v>
      </c>
      <c r="O9" s="177">
        <v>15106.025</v>
      </c>
      <c r="P9" s="177">
        <v>16123.205</v>
      </c>
      <c r="Q9" s="177">
        <v>18416.571</v>
      </c>
      <c r="R9" s="177">
        <v>17848.462</v>
      </c>
      <c r="S9" s="177">
        <v>14815.833000000001</v>
      </c>
      <c r="T9" s="177">
        <v>15333.379000000001</v>
      </c>
      <c r="U9" s="177">
        <v>13134.03</v>
      </c>
      <c r="V9" s="177">
        <v>13835.313</v>
      </c>
      <c r="W9" s="177">
        <v>10808.287</v>
      </c>
    </row>
    <row r="10" spans="1:23" ht="18.75" customHeight="1">
      <c r="A10" s="163" t="s">
        <v>30</v>
      </c>
      <c r="B10" s="162">
        <v>63682.741999999998</v>
      </c>
      <c r="C10" s="162">
        <v>74489.540999999997</v>
      </c>
      <c r="D10" s="162">
        <v>84274.925000000003</v>
      </c>
      <c r="E10" s="162">
        <v>78569.942999999999</v>
      </c>
      <c r="F10" s="162">
        <v>71971.100999999995</v>
      </c>
      <c r="G10" s="162">
        <v>69111.824999999997</v>
      </c>
      <c r="H10" s="162">
        <v>79414.101999999999</v>
      </c>
      <c r="I10" s="162">
        <v>72453.010999999999</v>
      </c>
      <c r="J10" s="162">
        <v>71812.144</v>
      </c>
      <c r="K10" s="162">
        <v>59893.544999999998</v>
      </c>
      <c r="M10" s="178" t="s">
        <v>30</v>
      </c>
      <c r="N10" s="177">
        <v>7246.4560000000001</v>
      </c>
      <c r="O10" s="177">
        <v>8345.4230000000007</v>
      </c>
      <c r="P10" s="177">
        <v>10379.226000000001</v>
      </c>
      <c r="Q10" s="177">
        <v>9910.5079999999998</v>
      </c>
      <c r="R10" s="177">
        <v>10900.401</v>
      </c>
      <c r="S10" s="177">
        <v>11668.78</v>
      </c>
      <c r="T10" s="177">
        <v>12653.308999999999</v>
      </c>
      <c r="U10" s="177">
        <v>11780.799000000001</v>
      </c>
      <c r="V10" s="177">
        <v>11549.356</v>
      </c>
      <c r="W10" s="177">
        <v>10631.182000000001</v>
      </c>
    </row>
    <row r="11" spans="1:23" ht="18.75" customHeight="1">
      <c r="A11" s="163" t="s">
        <v>31</v>
      </c>
      <c r="B11" s="162">
        <v>23301.062999999998</v>
      </c>
      <c r="C11" s="162">
        <v>24148.376</v>
      </c>
      <c r="D11" s="162">
        <v>30285.261999999999</v>
      </c>
      <c r="E11" s="162">
        <v>30480.144</v>
      </c>
      <c r="F11" s="162">
        <v>39197.748</v>
      </c>
      <c r="G11" s="162">
        <v>37227.006000000001</v>
      </c>
      <c r="H11" s="162">
        <v>38893.201999999997</v>
      </c>
      <c r="I11" s="162">
        <v>42041.131999999998</v>
      </c>
      <c r="J11" s="162">
        <v>48983.258000000002</v>
      </c>
      <c r="K11" s="162">
        <v>43785.726999999999</v>
      </c>
      <c r="M11" s="178" t="s">
        <v>192</v>
      </c>
      <c r="N11" s="177">
        <v>8657.0390000000007</v>
      </c>
      <c r="O11" s="177">
        <v>7454.2820000000002</v>
      </c>
      <c r="P11" s="177">
        <v>8110.3980000000001</v>
      </c>
      <c r="Q11" s="177">
        <v>7225.2709999999997</v>
      </c>
      <c r="R11" s="177">
        <v>8209.3559999999998</v>
      </c>
      <c r="S11" s="177">
        <v>9191.7549999999992</v>
      </c>
      <c r="T11" s="177">
        <v>8332.1020000000008</v>
      </c>
      <c r="U11" s="177">
        <v>7734.1480000000001</v>
      </c>
      <c r="V11" s="177">
        <v>6362.0519999999997</v>
      </c>
      <c r="W11" s="177">
        <v>6225.0619999999999</v>
      </c>
    </row>
    <row r="12" spans="1:23" ht="18.75" customHeight="1">
      <c r="A12" s="163" t="s">
        <v>32</v>
      </c>
      <c r="B12" s="162">
        <v>10146.341</v>
      </c>
      <c r="C12" s="162">
        <v>17482.584999999999</v>
      </c>
      <c r="D12" s="162">
        <v>15391.958000000001</v>
      </c>
      <c r="E12" s="162">
        <v>15681.696</v>
      </c>
      <c r="F12" s="162">
        <v>16359.258</v>
      </c>
      <c r="G12" s="162">
        <v>11646.183000000001</v>
      </c>
      <c r="H12" s="162">
        <v>11459.222</v>
      </c>
      <c r="I12" s="162">
        <v>11622.638999999999</v>
      </c>
      <c r="J12" s="162">
        <v>24558.538</v>
      </c>
      <c r="K12" s="162">
        <v>10417.377</v>
      </c>
      <c r="M12" s="178" t="s">
        <v>33</v>
      </c>
      <c r="N12" s="177">
        <v>2453</v>
      </c>
      <c r="O12" s="177">
        <v>2680.4459999999999</v>
      </c>
      <c r="P12" s="177">
        <v>3358.7060000000001</v>
      </c>
      <c r="Q12" s="177">
        <v>3708.7950000000001</v>
      </c>
      <c r="R12" s="177">
        <v>3176.4059999999999</v>
      </c>
      <c r="S12" s="177">
        <v>3333.8919999999998</v>
      </c>
      <c r="T12" s="177">
        <v>3251.9720000000002</v>
      </c>
      <c r="U12" s="177">
        <v>3370.8040000000001</v>
      </c>
      <c r="V12" s="177">
        <v>3673.8530000000001</v>
      </c>
      <c r="W12" s="177">
        <v>3241.8270000000002</v>
      </c>
    </row>
    <row r="13" spans="1:23" ht="18.75" customHeight="1">
      <c r="A13" s="163" t="s">
        <v>193</v>
      </c>
      <c r="B13" s="162">
        <v>11844.39</v>
      </c>
      <c r="C13" s="162">
        <v>12041.424999999999</v>
      </c>
      <c r="D13" s="162">
        <v>12885.306</v>
      </c>
      <c r="E13" s="162">
        <v>9070.8050000000003</v>
      </c>
      <c r="F13" s="162">
        <v>7772.1660000000002</v>
      </c>
      <c r="G13" s="162">
        <v>8905.3259999999991</v>
      </c>
      <c r="H13" s="162">
        <v>12008.584000000001</v>
      </c>
      <c r="I13" s="162">
        <v>10565.675999999999</v>
      </c>
      <c r="J13" s="162">
        <v>12133.427</v>
      </c>
      <c r="K13" s="162">
        <v>10343.411</v>
      </c>
      <c r="M13" s="178" t="s">
        <v>193</v>
      </c>
      <c r="N13" s="177">
        <v>2231.3890000000001</v>
      </c>
      <c r="O13" s="177">
        <v>1916.047</v>
      </c>
      <c r="P13" s="177">
        <v>2038.461</v>
      </c>
      <c r="Q13" s="177">
        <v>1993.5250000000001</v>
      </c>
      <c r="R13" s="177">
        <v>2236.4560000000001</v>
      </c>
      <c r="S13" s="177">
        <v>2448.614</v>
      </c>
      <c r="T13" s="177">
        <v>3202.5909999999999</v>
      </c>
      <c r="U13" s="177">
        <v>2670.2689999999998</v>
      </c>
      <c r="V13" s="177">
        <v>2917.5079999999998</v>
      </c>
      <c r="W13" s="177">
        <v>2566.0320000000002</v>
      </c>
    </row>
    <row r="14" spans="1:23" ht="18.75" customHeight="1">
      <c r="A14" s="163" t="s">
        <v>33</v>
      </c>
      <c r="B14" s="162">
        <v>5598.9030000000002</v>
      </c>
      <c r="C14" s="162">
        <v>6109.7749999999996</v>
      </c>
      <c r="D14" s="162">
        <v>8061.8559999999998</v>
      </c>
      <c r="E14" s="162">
        <v>6975.0169999999998</v>
      </c>
      <c r="F14" s="162">
        <v>6442.9219999999996</v>
      </c>
      <c r="G14" s="162">
        <v>6389.5770000000002</v>
      </c>
      <c r="H14" s="162">
        <v>6656.2309999999998</v>
      </c>
      <c r="I14" s="162">
        <v>6379.0630000000001</v>
      </c>
      <c r="J14" s="162">
        <v>6533.7730000000001</v>
      </c>
      <c r="K14" s="162">
        <v>5714.4610000000002</v>
      </c>
      <c r="M14" s="178" t="s">
        <v>34</v>
      </c>
      <c r="N14" s="177">
        <v>2775.6880000000001</v>
      </c>
      <c r="O14" s="177">
        <v>2868.1410000000001</v>
      </c>
      <c r="P14" s="177">
        <v>2735.6390000000001</v>
      </c>
      <c r="Q14" s="177">
        <v>2368.904</v>
      </c>
      <c r="R14" s="177">
        <v>2227.5839999999998</v>
      </c>
      <c r="S14" s="177">
        <v>2242.3690000000001</v>
      </c>
      <c r="T14" s="177">
        <v>2304.2800000000002</v>
      </c>
      <c r="U14" s="177">
        <v>2220.5120000000002</v>
      </c>
      <c r="V14" s="177">
        <v>2289.279</v>
      </c>
      <c r="W14" s="177">
        <v>2133.2620000000002</v>
      </c>
    </row>
    <row r="15" spans="1:23" ht="18.75" customHeight="1">
      <c r="A15" s="163" t="s">
        <v>34</v>
      </c>
      <c r="B15" s="162">
        <v>10231.719999999999</v>
      </c>
      <c r="C15" s="162">
        <v>10621.422</v>
      </c>
      <c r="D15" s="162">
        <v>10726.075000000001</v>
      </c>
      <c r="E15" s="162">
        <v>7772.2070000000003</v>
      </c>
      <c r="F15" s="162">
        <v>6621.4049999999997</v>
      </c>
      <c r="G15" s="162">
        <v>6298.7259999999997</v>
      </c>
      <c r="H15" s="162">
        <v>6418.69</v>
      </c>
      <c r="I15" s="162">
        <v>5899.8860000000004</v>
      </c>
      <c r="J15" s="162">
        <v>5994.7110000000002</v>
      </c>
      <c r="K15" s="162">
        <v>5666.2460000000001</v>
      </c>
      <c r="M15" s="178" t="s">
        <v>36</v>
      </c>
      <c r="N15" s="177">
        <v>861.505</v>
      </c>
      <c r="O15" s="177">
        <v>1004.626</v>
      </c>
      <c r="P15" s="177">
        <v>1636.029</v>
      </c>
      <c r="Q15" s="177">
        <v>1535.3440000000001</v>
      </c>
      <c r="R15" s="177">
        <v>1681.6389999999999</v>
      </c>
      <c r="S15" s="177">
        <v>1590.3320000000001</v>
      </c>
      <c r="T15" s="177">
        <v>1534.991</v>
      </c>
      <c r="U15" s="177">
        <v>1538.3389999999999</v>
      </c>
      <c r="V15" s="177">
        <v>1640.75</v>
      </c>
      <c r="W15" s="177">
        <v>1891.317</v>
      </c>
    </row>
    <row r="16" spans="1:23" ht="18.75" customHeight="1">
      <c r="A16" s="163" t="s">
        <v>36</v>
      </c>
      <c r="B16" s="162">
        <v>2390.2020000000002</v>
      </c>
      <c r="C16" s="162">
        <v>2722.02</v>
      </c>
      <c r="D16" s="162">
        <v>4501.7049999999999</v>
      </c>
      <c r="E16" s="162">
        <v>4026.2260000000001</v>
      </c>
      <c r="F16" s="162">
        <v>4169.7</v>
      </c>
      <c r="G16" s="162">
        <v>3523.777</v>
      </c>
      <c r="H16" s="162">
        <v>3344.645</v>
      </c>
      <c r="I16" s="162">
        <v>3366.4920000000002</v>
      </c>
      <c r="J16" s="162">
        <v>3669.03</v>
      </c>
      <c r="K16" s="162">
        <v>4170.9949999999999</v>
      </c>
      <c r="M16" s="178" t="s">
        <v>32</v>
      </c>
      <c r="N16" s="177">
        <v>1060.4159999999999</v>
      </c>
      <c r="O16" s="177">
        <v>1580.2550000000001</v>
      </c>
      <c r="P16" s="177">
        <v>1485.665</v>
      </c>
      <c r="Q16" s="177">
        <v>1750.0640000000001</v>
      </c>
      <c r="R16" s="177">
        <v>1859.46</v>
      </c>
      <c r="S16" s="177">
        <v>1529.921</v>
      </c>
      <c r="T16" s="177">
        <v>1515.66</v>
      </c>
      <c r="U16" s="177">
        <v>1486.7650000000001</v>
      </c>
      <c r="V16" s="177">
        <v>2569.7429999999999</v>
      </c>
      <c r="W16" s="177">
        <v>1275.1079999999999</v>
      </c>
    </row>
    <row r="17" spans="1:23" ht="18.75" customHeight="1">
      <c r="A17" s="163" t="s">
        <v>35</v>
      </c>
      <c r="B17" s="162">
        <v>824.88499999999999</v>
      </c>
      <c r="C17" s="162">
        <v>379.03399999999999</v>
      </c>
      <c r="D17" s="162">
        <v>455.37900000000002</v>
      </c>
      <c r="E17" s="162">
        <v>432.57499999999999</v>
      </c>
      <c r="F17" s="162">
        <v>3551.58</v>
      </c>
      <c r="G17" s="162">
        <v>2001.05</v>
      </c>
      <c r="H17" s="162">
        <v>2213.31</v>
      </c>
      <c r="I17" s="162">
        <v>3921.0729999999999</v>
      </c>
      <c r="J17" s="162">
        <v>8077.7830000000004</v>
      </c>
      <c r="K17" s="162">
        <v>2690.703</v>
      </c>
      <c r="M17" s="178" t="s">
        <v>40</v>
      </c>
      <c r="N17" s="177">
        <v>412.81099999999998</v>
      </c>
      <c r="O17" s="177">
        <v>689.10299999999995</v>
      </c>
      <c r="P17" s="177">
        <v>329.09100000000001</v>
      </c>
      <c r="Q17" s="177">
        <v>797.14300000000003</v>
      </c>
      <c r="R17" s="177">
        <v>496.03800000000001</v>
      </c>
      <c r="S17" s="177">
        <v>1169.0060000000001</v>
      </c>
      <c r="T17" s="177">
        <v>954.37599999999998</v>
      </c>
      <c r="U17" s="177">
        <v>744.14700000000005</v>
      </c>
      <c r="V17" s="177">
        <v>858.54</v>
      </c>
      <c r="W17" s="177">
        <v>1025.7639999999999</v>
      </c>
    </row>
    <row r="18" spans="1:23" ht="18.75" customHeight="1">
      <c r="A18" s="163" t="s">
        <v>39</v>
      </c>
      <c r="B18" s="162">
        <v>0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19.55</v>
      </c>
      <c r="I18" s="162">
        <v>1127.952</v>
      </c>
      <c r="J18" s="162">
        <v>1415.607</v>
      </c>
      <c r="K18" s="162">
        <v>2321.54</v>
      </c>
      <c r="M18" s="178" t="s">
        <v>49</v>
      </c>
      <c r="N18" s="177">
        <v>342.23099999999999</v>
      </c>
      <c r="O18" s="177">
        <v>403.13</v>
      </c>
      <c r="P18" s="177">
        <v>448.19099999999997</v>
      </c>
      <c r="Q18" s="177">
        <v>509.94299999999998</v>
      </c>
      <c r="R18" s="177">
        <v>544.44299999999998</v>
      </c>
      <c r="S18" s="177">
        <v>717.38699999999994</v>
      </c>
      <c r="T18" s="177">
        <v>787.62400000000002</v>
      </c>
      <c r="U18" s="177">
        <v>1005.4589999999999</v>
      </c>
      <c r="V18" s="177">
        <v>950.03800000000001</v>
      </c>
      <c r="W18" s="177">
        <v>996.41499999999996</v>
      </c>
    </row>
    <row r="19" spans="1:23" ht="18.75" customHeight="1">
      <c r="A19" s="163" t="s">
        <v>42</v>
      </c>
      <c r="B19" s="162">
        <v>0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162">
        <v>143.071</v>
      </c>
      <c r="I19" s="162">
        <v>445.31099999999998</v>
      </c>
      <c r="J19" s="162">
        <v>2067.6439999999998</v>
      </c>
      <c r="K19" s="162">
        <v>2111.799</v>
      </c>
      <c r="M19" s="178" t="s">
        <v>37</v>
      </c>
      <c r="N19" s="177">
        <v>11.86</v>
      </c>
      <c r="O19" s="177">
        <v>14.625999999999999</v>
      </c>
      <c r="P19" s="177">
        <v>12.989000000000001</v>
      </c>
      <c r="Q19" s="177">
        <v>37.642000000000003</v>
      </c>
      <c r="R19" s="177">
        <v>96.427000000000007</v>
      </c>
      <c r="S19" s="177">
        <v>310.75700000000001</v>
      </c>
      <c r="T19" s="177">
        <v>563.41</v>
      </c>
      <c r="U19" s="177">
        <v>793.72299999999996</v>
      </c>
      <c r="V19" s="177">
        <v>798.30700000000002</v>
      </c>
      <c r="W19" s="177">
        <v>620.64</v>
      </c>
    </row>
    <row r="20" spans="1:23" ht="18.75" customHeight="1">
      <c r="A20" s="163" t="s">
        <v>195</v>
      </c>
      <c r="B20" s="162">
        <v>1874.62</v>
      </c>
      <c r="C20" s="162">
        <v>2287.3200000000002</v>
      </c>
      <c r="D20" s="162">
        <v>2559.6</v>
      </c>
      <c r="E20" s="162">
        <v>2463.48</v>
      </c>
      <c r="F20" s="162">
        <v>1910.52</v>
      </c>
      <c r="G20" s="162">
        <v>3258.36</v>
      </c>
      <c r="H20" s="162">
        <v>2050.54</v>
      </c>
      <c r="I20" s="162">
        <v>3054.6</v>
      </c>
      <c r="J20" s="162">
        <v>2315.83</v>
      </c>
      <c r="K20" s="162">
        <v>2064.04</v>
      </c>
      <c r="M20" s="178" t="s">
        <v>43</v>
      </c>
      <c r="N20" s="177">
        <v>289.22399999999999</v>
      </c>
      <c r="O20" s="177">
        <v>311.93599999999998</v>
      </c>
      <c r="P20" s="177">
        <v>366.43200000000002</v>
      </c>
      <c r="Q20" s="177">
        <v>375.13600000000002</v>
      </c>
      <c r="R20" s="177">
        <v>441.96199999999999</v>
      </c>
      <c r="S20" s="177">
        <v>434.64800000000002</v>
      </c>
      <c r="T20" s="177">
        <v>437.84399999999999</v>
      </c>
      <c r="U20" s="177">
        <v>486.09</v>
      </c>
      <c r="V20" s="177">
        <v>545.27300000000002</v>
      </c>
      <c r="W20" s="177">
        <v>530.60500000000002</v>
      </c>
    </row>
    <row r="21" spans="1:23" ht="18.75" customHeight="1">
      <c r="A21" s="163" t="s">
        <v>37</v>
      </c>
      <c r="B21" s="162">
        <v>25.065999999999999</v>
      </c>
      <c r="C21" s="162">
        <v>9.2159999999999993</v>
      </c>
      <c r="D21" s="162">
        <v>34.084000000000003</v>
      </c>
      <c r="E21" s="162">
        <v>65.415999999999997</v>
      </c>
      <c r="F21" s="162">
        <v>200.852</v>
      </c>
      <c r="G21" s="162">
        <v>682.13300000000004</v>
      </c>
      <c r="H21" s="162">
        <v>1149.4190000000001</v>
      </c>
      <c r="I21" s="162">
        <v>1337.7070000000001</v>
      </c>
      <c r="J21" s="162">
        <v>1469.4839999999999</v>
      </c>
      <c r="K21" s="162">
        <v>1367.864</v>
      </c>
      <c r="M21" s="178" t="s">
        <v>38</v>
      </c>
      <c r="N21" s="177">
        <v>471.077</v>
      </c>
      <c r="O21" s="177">
        <v>448.32299999999998</v>
      </c>
      <c r="P21" s="177">
        <v>661.68700000000001</v>
      </c>
      <c r="Q21" s="177">
        <v>533.22500000000002</v>
      </c>
      <c r="R21" s="177">
        <v>417.755</v>
      </c>
      <c r="S21" s="177">
        <v>489.60399999999998</v>
      </c>
      <c r="T21" s="177">
        <v>592.02800000000002</v>
      </c>
      <c r="U21" s="177">
        <v>517.34500000000003</v>
      </c>
      <c r="V21" s="177">
        <v>581.077</v>
      </c>
      <c r="W21" s="177">
        <v>503.51299999999998</v>
      </c>
    </row>
    <row r="22" spans="1:23" ht="18.75" customHeight="1">
      <c r="A22" s="163" t="s">
        <v>38</v>
      </c>
      <c r="B22" s="162">
        <v>1285.6369999999999</v>
      </c>
      <c r="C22" s="162">
        <v>1567.402</v>
      </c>
      <c r="D22" s="162">
        <v>2024.7370000000001</v>
      </c>
      <c r="E22" s="162">
        <v>1364.3</v>
      </c>
      <c r="F22" s="162">
        <v>933.13400000000001</v>
      </c>
      <c r="G22" s="162">
        <v>1031.6759999999999</v>
      </c>
      <c r="H22" s="162">
        <v>1273.2380000000001</v>
      </c>
      <c r="I22" s="162">
        <v>1282.3399999999999</v>
      </c>
      <c r="J22" s="162">
        <v>1346.1310000000001</v>
      </c>
      <c r="K22" s="162">
        <v>1291.807</v>
      </c>
      <c r="M22" s="178" t="s">
        <v>41</v>
      </c>
      <c r="N22" s="177">
        <v>1057.5609999999999</v>
      </c>
      <c r="O22" s="177">
        <v>988.553</v>
      </c>
      <c r="P22" s="177">
        <v>1018.946</v>
      </c>
      <c r="Q22" s="177">
        <v>1558.1189999999999</v>
      </c>
      <c r="R22" s="177">
        <v>1208.0070000000001</v>
      </c>
      <c r="S22" s="177">
        <v>766.60799999999995</v>
      </c>
      <c r="T22" s="177">
        <v>799.60699999999997</v>
      </c>
      <c r="U22" s="177">
        <v>763.21</v>
      </c>
      <c r="V22" s="177">
        <v>609.13300000000004</v>
      </c>
      <c r="W22" s="177">
        <v>500.58699999999999</v>
      </c>
    </row>
    <row r="23" spans="1:23" ht="18.75" customHeight="1">
      <c r="A23" s="163" t="s">
        <v>40</v>
      </c>
      <c r="B23" s="162">
        <v>343.21699999999998</v>
      </c>
      <c r="C23" s="162">
        <v>393.39299999999997</v>
      </c>
      <c r="D23" s="162">
        <v>242.51499999999999</v>
      </c>
      <c r="E23" s="162">
        <v>542.10199999999998</v>
      </c>
      <c r="F23" s="162">
        <v>222.99100000000001</v>
      </c>
      <c r="G23" s="162">
        <v>615.16899999999998</v>
      </c>
      <c r="H23" s="162">
        <v>888.82899999999995</v>
      </c>
      <c r="I23" s="162">
        <v>1076.1389999999999</v>
      </c>
      <c r="J23" s="162">
        <v>1148.229</v>
      </c>
      <c r="K23" s="162">
        <v>1139.596</v>
      </c>
      <c r="M23" s="178" t="s">
        <v>39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3.585</v>
      </c>
      <c r="U23" s="177">
        <v>201.38900000000001</v>
      </c>
      <c r="V23" s="177">
        <v>241.25899999999999</v>
      </c>
      <c r="W23" s="177">
        <v>417.13200000000001</v>
      </c>
    </row>
    <row r="24" spans="1:23" ht="18.75" customHeight="1">
      <c r="A24" s="163" t="s">
        <v>41</v>
      </c>
      <c r="B24" s="162">
        <v>1741.45</v>
      </c>
      <c r="C24" s="162">
        <v>1602.115</v>
      </c>
      <c r="D24" s="162">
        <v>1508.798</v>
      </c>
      <c r="E24" s="162">
        <v>1869.597</v>
      </c>
      <c r="F24" s="162">
        <v>1350.8979999999999</v>
      </c>
      <c r="G24" s="162">
        <v>729.27700000000004</v>
      </c>
      <c r="H24" s="162">
        <v>800.23800000000006</v>
      </c>
      <c r="I24" s="162">
        <v>763.69100000000003</v>
      </c>
      <c r="J24" s="162">
        <v>671.23</v>
      </c>
      <c r="K24" s="162">
        <v>670.649</v>
      </c>
      <c r="M24" s="178" t="s">
        <v>42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110.312</v>
      </c>
      <c r="U24" s="177">
        <v>135.52500000000001</v>
      </c>
      <c r="V24" s="177">
        <v>407.21600000000001</v>
      </c>
      <c r="W24" s="177">
        <v>384.86900000000003</v>
      </c>
    </row>
    <row r="25" spans="1:23" ht="18.75" customHeight="1">
      <c r="A25" s="163" t="s">
        <v>315</v>
      </c>
      <c r="B25" s="162">
        <v>0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58.189</v>
      </c>
      <c r="J25" s="162">
        <v>951.90800000000002</v>
      </c>
      <c r="K25" s="162">
        <v>635.35500000000002</v>
      </c>
      <c r="M25" s="178" t="s">
        <v>35</v>
      </c>
      <c r="N25" s="177">
        <v>244.905</v>
      </c>
      <c r="O25" s="177">
        <v>105.429</v>
      </c>
      <c r="P25" s="177">
        <v>93.947999999999993</v>
      </c>
      <c r="Q25" s="177">
        <v>120.881</v>
      </c>
      <c r="R25" s="177">
        <v>228.816</v>
      </c>
      <c r="S25" s="177">
        <v>222.26499999999999</v>
      </c>
      <c r="T25" s="177">
        <v>256.35700000000003</v>
      </c>
      <c r="U25" s="177">
        <v>268.25799999999998</v>
      </c>
      <c r="V25" s="177">
        <v>557.98599999999999</v>
      </c>
      <c r="W25" s="177">
        <v>362.89</v>
      </c>
    </row>
    <row r="26" spans="1:23" ht="18.75" customHeight="1">
      <c r="A26" s="163" t="s">
        <v>43</v>
      </c>
      <c r="B26" s="162">
        <v>202.351</v>
      </c>
      <c r="C26" s="162">
        <v>156.87899999999999</v>
      </c>
      <c r="D26" s="162">
        <v>280.48700000000002</v>
      </c>
      <c r="E26" s="162">
        <v>273.113</v>
      </c>
      <c r="F26" s="162">
        <v>293.13099999999997</v>
      </c>
      <c r="G26" s="162">
        <v>307.64400000000001</v>
      </c>
      <c r="H26" s="162">
        <v>338.25799999999998</v>
      </c>
      <c r="I26" s="162">
        <v>348.40300000000002</v>
      </c>
      <c r="J26" s="162">
        <v>354.66199999999998</v>
      </c>
      <c r="K26" s="162">
        <v>358.34699999999998</v>
      </c>
      <c r="M26" s="178" t="s">
        <v>195</v>
      </c>
      <c r="N26" s="177">
        <v>181.38300000000001</v>
      </c>
      <c r="O26" s="177">
        <v>143.77199999999999</v>
      </c>
      <c r="P26" s="177">
        <v>181.54599999999999</v>
      </c>
      <c r="Q26" s="177">
        <v>173.02600000000001</v>
      </c>
      <c r="R26" s="177">
        <v>139.99</v>
      </c>
      <c r="S26" s="177">
        <v>244.20699999999999</v>
      </c>
      <c r="T26" s="177">
        <v>145.11600000000001</v>
      </c>
      <c r="U26" s="177">
        <v>210.68899999999999</v>
      </c>
      <c r="V26" s="177">
        <v>158.77000000000001</v>
      </c>
      <c r="W26" s="177">
        <v>149.964</v>
      </c>
    </row>
    <row r="27" spans="1:23" ht="18.75" customHeight="1">
      <c r="A27" s="159" t="s">
        <v>26</v>
      </c>
      <c r="B27" s="160">
        <v>41</v>
      </c>
      <c r="C27" s="160">
        <v>40</v>
      </c>
      <c r="D27" s="160">
        <v>41</v>
      </c>
      <c r="E27" s="160">
        <v>46</v>
      </c>
      <c r="F27" s="160">
        <v>45</v>
      </c>
      <c r="G27" s="160">
        <v>43</v>
      </c>
      <c r="H27" s="160">
        <v>41</v>
      </c>
      <c r="I27" s="160">
        <v>43</v>
      </c>
      <c r="J27" s="160">
        <v>43</v>
      </c>
      <c r="K27" s="160">
        <v>46</v>
      </c>
      <c r="M27" s="174" t="s">
        <v>26</v>
      </c>
      <c r="N27" s="175">
        <v>41</v>
      </c>
      <c r="O27" s="175">
        <v>40</v>
      </c>
      <c r="P27" s="175">
        <v>41</v>
      </c>
      <c r="Q27" s="175">
        <v>46</v>
      </c>
      <c r="R27" s="175">
        <v>45</v>
      </c>
      <c r="S27" s="175">
        <v>43</v>
      </c>
      <c r="T27" s="175">
        <v>41</v>
      </c>
      <c r="U27" s="175">
        <v>43</v>
      </c>
      <c r="V27" s="175">
        <v>43</v>
      </c>
      <c r="W27" s="175">
        <v>46</v>
      </c>
    </row>
    <row r="28" spans="1:23" ht="18.75" customHeight="1">
      <c r="A28" s="161" t="s">
        <v>44</v>
      </c>
      <c r="B28" s="162">
        <v>852546.84900000005</v>
      </c>
      <c r="C28" s="162">
        <v>922518.47699999996</v>
      </c>
      <c r="D28" s="162">
        <v>972324.26300000004</v>
      </c>
      <c r="E28" s="162">
        <v>941617.799</v>
      </c>
      <c r="F28" s="162">
        <v>917723.18599999999</v>
      </c>
      <c r="G28" s="162">
        <v>933569.26599999995</v>
      </c>
      <c r="H28" s="162">
        <v>961570.31400000001</v>
      </c>
      <c r="I28" s="162">
        <v>1025860.326</v>
      </c>
      <c r="J28" s="162">
        <v>1075292.4720000001</v>
      </c>
      <c r="K28" s="162">
        <v>1112322.2520000001</v>
      </c>
      <c r="M28" s="176" t="s">
        <v>44</v>
      </c>
      <c r="N28" s="177">
        <v>115443.803</v>
      </c>
      <c r="O28" s="177">
        <v>124012.30899999999</v>
      </c>
      <c r="P28" s="177">
        <v>136834.17800000001</v>
      </c>
      <c r="Q28" s="177">
        <v>161902.889</v>
      </c>
      <c r="R28" s="177">
        <v>172588.08900000001</v>
      </c>
      <c r="S28" s="177">
        <v>194260.93900000001</v>
      </c>
      <c r="T28" s="177">
        <v>174499.43100000001</v>
      </c>
      <c r="U28" s="177">
        <v>192525.894</v>
      </c>
      <c r="V28" s="177">
        <v>202119.33499999999</v>
      </c>
      <c r="W28" s="177">
        <v>207373.033</v>
      </c>
    </row>
    <row r="29" spans="1:23" ht="18.75" customHeight="1">
      <c r="A29" s="163" t="s">
        <v>28</v>
      </c>
      <c r="B29" s="162">
        <v>345490.022</v>
      </c>
      <c r="C29" s="162">
        <v>386302.41200000001</v>
      </c>
      <c r="D29" s="162">
        <v>398758.13699999999</v>
      </c>
      <c r="E29" s="162">
        <v>413925.46500000003</v>
      </c>
      <c r="F29" s="162">
        <v>408762.24099999998</v>
      </c>
      <c r="G29" s="162">
        <v>400477.47899999999</v>
      </c>
      <c r="H29" s="162">
        <v>417684.36800000002</v>
      </c>
      <c r="I29" s="162">
        <v>444883.43699999998</v>
      </c>
      <c r="J29" s="162">
        <v>475840.01899999997</v>
      </c>
      <c r="K29" s="162">
        <v>495110.625</v>
      </c>
      <c r="M29" s="178" t="s">
        <v>28</v>
      </c>
      <c r="N29" s="177">
        <v>49969.273000000001</v>
      </c>
      <c r="O29" s="177">
        <v>57723.694000000003</v>
      </c>
      <c r="P29" s="177">
        <v>62458.275000000001</v>
      </c>
      <c r="Q29" s="177">
        <v>77423.44</v>
      </c>
      <c r="R29" s="177">
        <v>84442.062000000005</v>
      </c>
      <c r="S29" s="177">
        <v>90786.456000000006</v>
      </c>
      <c r="T29" s="177">
        <v>82279.676000000007</v>
      </c>
      <c r="U29" s="177">
        <v>89068.485000000001</v>
      </c>
      <c r="V29" s="177">
        <v>94308.872000000003</v>
      </c>
      <c r="W29" s="177">
        <v>96346.703999999998</v>
      </c>
    </row>
    <row r="30" spans="1:23" ht="18.75" customHeight="1">
      <c r="A30" s="163" t="s">
        <v>29</v>
      </c>
      <c r="B30" s="162">
        <v>333147.30699999997</v>
      </c>
      <c r="C30" s="162">
        <v>344608.30200000003</v>
      </c>
      <c r="D30" s="162">
        <v>372342.68599999999</v>
      </c>
      <c r="E30" s="162">
        <v>320088.342</v>
      </c>
      <c r="F30" s="162">
        <v>301675.85499999998</v>
      </c>
      <c r="G30" s="162">
        <v>286171.61200000002</v>
      </c>
      <c r="H30" s="162">
        <v>311972.35800000001</v>
      </c>
      <c r="I30" s="162">
        <v>329445.99699999997</v>
      </c>
      <c r="J30" s="162">
        <v>320789.39899999998</v>
      </c>
      <c r="K30" s="162">
        <v>337403.84700000001</v>
      </c>
      <c r="M30" s="178" t="s">
        <v>29</v>
      </c>
      <c r="N30" s="177">
        <v>38085.336000000003</v>
      </c>
      <c r="O30" s="177">
        <v>36782.152999999998</v>
      </c>
      <c r="P30" s="177">
        <v>41542.927000000003</v>
      </c>
      <c r="Q30" s="177">
        <v>44229.824999999997</v>
      </c>
      <c r="R30" s="177">
        <v>43563.646999999997</v>
      </c>
      <c r="S30" s="177">
        <v>47998.247000000003</v>
      </c>
      <c r="T30" s="177">
        <v>44863.712</v>
      </c>
      <c r="U30" s="177">
        <v>49809.396999999997</v>
      </c>
      <c r="V30" s="177">
        <v>48480.735000000001</v>
      </c>
      <c r="W30" s="177">
        <v>50906.396000000001</v>
      </c>
    </row>
    <row r="31" spans="1:23" ht="18.75" customHeight="1">
      <c r="A31" s="163" t="s">
        <v>34</v>
      </c>
      <c r="B31" s="162">
        <v>46113.724000000002</v>
      </c>
      <c r="C31" s="162">
        <v>47607.923000000003</v>
      </c>
      <c r="D31" s="162">
        <v>48795.245000000003</v>
      </c>
      <c r="E31" s="162">
        <v>44912.112000000001</v>
      </c>
      <c r="F31" s="162">
        <v>45165.226999999999</v>
      </c>
      <c r="G31" s="162">
        <v>47355.428</v>
      </c>
      <c r="H31" s="162">
        <v>50212.375999999997</v>
      </c>
      <c r="I31" s="162">
        <v>52004.28</v>
      </c>
      <c r="J31" s="162">
        <v>50902.336000000003</v>
      </c>
      <c r="K31" s="162">
        <v>49785.716</v>
      </c>
      <c r="M31" s="178" t="s">
        <v>34</v>
      </c>
      <c r="N31" s="177">
        <v>8663.3040000000001</v>
      </c>
      <c r="O31" s="177">
        <v>8692.7189999999991</v>
      </c>
      <c r="P31" s="177">
        <v>9568.4009999999998</v>
      </c>
      <c r="Q31" s="177">
        <v>10257.862999999999</v>
      </c>
      <c r="R31" s="177">
        <v>11536.111000000001</v>
      </c>
      <c r="S31" s="177">
        <v>13456.200999999999</v>
      </c>
      <c r="T31" s="177">
        <v>12768.763999999999</v>
      </c>
      <c r="U31" s="177">
        <v>13798.949000000001</v>
      </c>
      <c r="V31" s="177">
        <v>13665.991</v>
      </c>
      <c r="W31" s="177">
        <v>13259.223</v>
      </c>
    </row>
    <row r="32" spans="1:23" ht="18.75" customHeight="1">
      <c r="A32" s="163" t="s">
        <v>45</v>
      </c>
      <c r="B32" s="162">
        <v>15551.04</v>
      </c>
      <c r="C32" s="162">
        <v>15714.338</v>
      </c>
      <c r="D32" s="162">
        <v>16188.406000000001</v>
      </c>
      <c r="E32" s="162">
        <v>19285.256000000001</v>
      </c>
      <c r="F32" s="162">
        <v>18849.86</v>
      </c>
      <c r="G32" s="162">
        <v>36445.809000000001</v>
      </c>
      <c r="H32" s="162">
        <v>29861.003000000001</v>
      </c>
      <c r="I32" s="162">
        <v>36120.332999999999</v>
      </c>
      <c r="J32" s="162">
        <v>34506.031000000003</v>
      </c>
      <c r="K32" s="162">
        <v>34104.737000000001</v>
      </c>
      <c r="M32" s="178" t="s">
        <v>32</v>
      </c>
      <c r="N32" s="177">
        <v>4768.8360000000002</v>
      </c>
      <c r="O32" s="177">
        <v>5108.7569999999996</v>
      </c>
      <c r="P32" s="177">
        <v>5620.5020000000004</v>
      </c>
      <c r="Q32" s="177">
        <v>6486.7920000000004</v>
      </c>
      <c r="R32" s="177">
        <v>7247.7110000000002</v>
      </c>
      <c r="S32" s="177">
        <v>8730.9349999999995</v>
      </c>
      <c r="T32" s="177">
        <v>7614.9179999999997</v>
      </c>
      <c r="U32" s="177">
        <v>8205.8790000000008</v>
      </c>
      <c r="V32" s="177">
        <v>8215.7039999999997</v>
      </c>
      <c r="W32" s="177">
        <v>8226.9609999999993</v>
      </c>
    </row>
    <row r="33" spans="1:23" ht="18.75" customHeight="1">
      <c r="A33" s="163" t="s">
        <v>32</v>
      </c>
      <c r="B33" s="162">
        <v>26822.898000000001</v>
      </c>
      <c r="C33" s="162">
        <v>30388.342000000001</v>
      </c>
      <c r="D33" s="162">
        <v>32573.05</v>
      </c>
      <c r="E33" s="162">
        <v>30053.690999999999</v>
      </c>
      <c r="F33" s="162">
        <v>31078.25</v>
      </c>
      <c r="G33" s="162">
        <v>32417.589</v>
      </c>
      <c r="H33" s="162">
        <v>31485.776000000002</v>
      </c>
      <c r="I33" s="162">
        <v>32463.603999999999</v>
      </c>
      <c r="J33" s="162">
        <v>32597.517</v>
      </c>
      <c r="K33" s="162">
        <v>33093.49</v>
      </c>
      <c r="M33" s="178" t="s">
        <v>46</v>
      </c>
      <c r="N33" s="177">
        <v>1487.68</v>
      </c>
      <c r="O33" s="177">
        <v>1790.1310000000001</v>
      </c>
      <c r="P33" s="177">
        <v>2359.335</v>
      </c>
      <c r="Q33" s="177">
        <v>2462.9569999999999</v>
      </c>
      <c r="R33" s="177">
        <v>3406.24</v>
      </c>
      <c r="S33" s="177">
        <v>4734.1319999999996</v>
      </c>
      <c r="T33" s="177">
        <v>4524.9290000000001</v>
      </c>
      <c r="U33" s="177">
        <v>5278.49</v>
      </c>
      <c r="V33" s="177">
        <v>6638.45</v>
      </c>
      <c r="W33" s="177">
        <v>6984.5860000000002</v>
      </c>
    </row>
    <row r="34" spans="1:23" ht="18.75" customHeight="1">
      <c r="A34" s="163" t="s">
        <v>33</v>
      </c>
      <c r="B34" s="162">
        <v>387.23399999999998</v>
      </c>
      <c r="C34" s="162">
        <v>386.41</v>
      </c>
      <c r="D34" s="162">
        <v>2202.8330000000001</v>
      </c>
      <c r="E34" s="162">
        <v>5123.71</v>
      </c>
      <c r="F34" s="162">
        <v>8557.4</v>
      </c>
      <c r="G34" s="162">
        <v>19990.831999999999</v>
      </c>
      <c r="H34" s="162">
        <v>22960.953000000001</v>
      </c>
      <c r="I34" s="162">
        <v>25096.733</v>
      </c>
      <c r="J34" s="162">
        <v>34999.43</v>
      </c>
      <c r="K34" s="162">
        <v>29793.317999999999</v>
      </c>
      <c r="M34" s="178" t="s">
        <v>35</v>
      </c>
      <c r="N34" s="177">
        <v>1083.9390000000001</v>
      </c>
      <c r="O34" s="177">
        <v>1319.2139999999999</v>
      </c>
      <c r="P34" s="177">
        <v>1578.5609999999999</v>
      </c>
      <c r="Q34" s="177">
        <v>2301.2689999999998</v>
      </c>
      <c r="R34" s="177">
        <v>2567.2060000000001</v>
      </c>
      <c r="S34" s="177">
        <v>3906.8310000000001</v>
      </c>
      <c r="T34" s="177">
        <v>3311.9050000000002</v>
      </c>
      <c r="U34" s="177">
        <v>3278.3069999999998</v>
      </c>
      <c r="V34" s="177">
        <v>3815.078</v>
      </c>
      <c r="W34" s="177">
        <v>4728.3639999999996</v>
      </c>
    </row>
    <row r="35" spans="1:23" ht="18.75" customHeight="1">
      <c r="A35" s="163" t="s">
        <v>46</v>
      </c>
      <c r="B35" s="162">
        <v>8409.8029999999999</v>
      </c>
      <c r="C35" s="162">
        <v>10805.806</v>
      </c>
      <c r="D35" s="162">
        <v>14088.075000000001</v>
      </c>
      <c r="E35" s="162">
        <v>12036.901</v>
      </c>
      <c r="F35" s="162">
        <v>14963.965</v>
      </c>
      <c r="G35" s="162">
        <v>18176.266</v>
      </c>
      <c r="H35" s="162">
        <v>19782.562000000002</v>
      </c>
      <c r="I35" s="162">
        <v>21821.973999999998</v>
      </c>
      <c r="J35" s="162">
        <v>27590.053</v>
      </c>
      <c r="K35" s="162">
        <v>28653.741999999998</v>
      </c>
      <c r="M35" s="178" t="s">
        <v>45</v>
      </c>
      <c r="N35" s="177">
        <v>1588.816</v>
      </c>
      <c r="O35" s="177">
        <v>1719.682</v>
      </c>
      <c r="P35" s="177">
        <v>1537.51</v>
      </c>
      <c r="Q35" s="177">
        <v>2455.3009999999999</v>
      </c>
      <c r="R35" s="177">
        <v>2551.1950000000002</v>
      </c>
      <c r="S35" s="177">
        <v>4789.13</v>
      </c>
      <c r="T35" s="177">
        <v>3400.4650000000001</v>
      </c>
      <c r="U35" s="177">
        <v>4395.1400000000003</v>
      </c>
      <c r="V35" s="177">
        <v>4197.7749999999996</v>
      </c>
      <c r="W35" s="177">
        <v>4198.3680000000004</v>
      </c>
    </row>
    <row r="36" spans="1:23" ht="18.75" customHeight="1">
      <c r="A36" s="163" t="s">
        <v>40</v>
      </c>
      <c r="B36" s="162">
        <v>30473.651999999998</v>
      </c>
      <c r="C36" s="162">
        <v>34481.531000000003</v>
      </c>
      <c r="D36" s="162">
        <v>29068.510999999999</v>
      </c>
      <c r="E36" s="162">
        <v>38158.71</v>
      </c>
      <c r="F36" s="162">
        <v>27671.217000000001</v>
      </c>
      <c r="G36" s="162">
        <v>27512.348000000002</v>
      </c>
      <c r="H36" s="162">
        <v>18963.938999999998</v>
      </c>
      <c r="I36" s="162">
        <v>16084.699000000001</v>
      </c>
      <c r="J36" s="162">
        <v>20784.280999999999</v>
      </c>
      <c r="K36" s="162">
        <v>21260.606</v>
      </c>
      <c r="M36" s="178" t="s">
        <v>40</v>
      </c>
      <c r="N36" s="177">
        <v>3251.433</v>
      </c>
      <c r="O36" s="177">
        <v>3534.8429999999998</v>
      </c>
      <c r="P36" s="177">
        <v>3164.6590000000001</v>
      </c>
      <c r="Q36" s="177">
        <v>4907.6130000000003</v>
      </c>
      <c r="R36" s="177">
        <v>3872.5909999999999</v>
      </c>
      <c r="S36" s="177">
        <v>4317.3090000000002</v>
      </c>
      <c r="T36" s="177">
        <v>2577.5439999999999</v>
      </c>
      <c r="U36" s="177">
        <v>2319.721</v>
      </c>
      <c r="V36" s="177">
        <v>3172.6509999999998</v>
      </c>
      <c r="W36" s="177">
        <v>3307.9850000000001</v>
      </c>
    </row>
    <row r="37" spans="1:23" ht="18.75" customHeight="1">
      <c r="A37" s="163" t="s">
        <v>35</v>
      </c>
      <c r="B37" s="162">
        <v>5954.2380000000003</v>
      </c>
      <c r="C37" s="162">
        <v>7246.0720000000001</v>
      </c>
      <c r="D37" s="162">
        <v>8154.223</v>
      </c>
      <c r="E37" s="162">
        <v>9564.0889999999999</v>
      </c>
      <c r="F37" s="162">
        <v>9232.0540000000001</v>
      </c>
      <c r="G37" s="162">
        <v>11963.674000000001</v>
      </c>
      <c r="H37" s="162">
        <v>11606.798000000001</v>
      </c>
      <c r="I37" s="162">
        <v>10717.925999999999</v>
      </c>
      <c r="J37" s="162">
        <v>12927.83</v>
      </c>
      <c r="K37" s="162">
        <v>16423.559000000001</v>
      </c>
      <c r="M37" s="178" t="s">
        <v>33</v>
      </c>
      <c r="N37" s="177">
        <v>59.533000000000001</v>
      </c>
      <c r="O37" s="177">
        <v>61.851999999999997</v>
      </c>
      <c r="P37" s="177">
        <v>220.642</v>
      </c>
      <c r="Q37" s="177">
        <v>600.78599999999994</v>
      </c>
      <c r="R37" s="177">
        <v>1043.944</v>
      </c>
      <c r="S37" s="177">
        <v>2249.212</v>
      </c>
      <c r="T37" s="177">
        <v>2324.623</v>
      </c>
      <c r="U37" s="177">
        <v>2726.1930000000002</v>
      </c>
      <c r="V37" s="177">
        <v>3928.3389999999999</v>
      </c>
      <c r="W37" s="177">
        <v>3279.1379999999999</v>
      </c>
    </row>
    <row r="38" spans="1:23" ht="18.75" customHeight="1">
      <c r="A38" s="163" t="s">
        <v>192</v>
      </c>
      <c r="B38" s="162">
        <v>16832.915000000001</v>
      </c>
      <c r="C38" s="162">
        <v>16918.165000000001</v>
      </c>
      <c r="D38" s="162">
        <v>16496.806</v>
      </c>
      <c r="E38" s="162">
        <v>14523.763999999999</v>
      </c>
      <c r="F38" s="162">
        <v>13904.652</v>
      </c>
      <c r="G38" s="162">
        <v>14716.985000000001</v>
      </c>
      <c r="H38" s="162">
        <v>11096.764999999999</v>
      </c>
      <c r="I38" s="162">
        <v>13590.726000000001</v>
      </c>
      <c r="J38" s="162">
        <v>12597.339</v>
      </c>
      <c r="K38" s="162">
        <v>12343.084000000001</v>
      </c>
      <c r="M38" s="178" t="s">
        <v>192</v>
      </c>
      <c r="N38" s="177">
        <v>2274.127</v>
      </c>
      <c r="O38" s="177">
        <v>2133.2049999999999</v>
      </c>
      <c r="P38" s="177">
        <v>2314.1889999999999</v>
      </c>
      <c r="Q38" s="177">
        <v>2424.6999999999998</v>
      </c>
      <c r="R38" s="177">
        <v>2526.0140000000001</v>
      </c>
      <c r="S38" s="177">
        <v>2767.92</v>
      </c>
      <c r="T38" s="177">
        <v>1974.182</v>
      </c>
      <c r="U38" s="177">
        <v>2490.056</v>
      </c>
      <c r="V38" s="177">
        <v>2258.6219999999998</v>
      </c>
      <c r="W38" s="177">
        <v>2306.9050000000002</v>
      </c>
    </row>
    <row r="39" spans="1:23" ht="18.75" customHeight="1">
      <c r="A39" s="163" t="s">
        <v>47</v>
      </c>
      <c r="B39" s="162">
        <v>2803.96</v>
      </c>
      <c r="C39" s="162">
        <v>2195.9050000000002</v>
      </c>
      <c r="D39" s="162">
        <v>2942.6729999999998</v>
      </c>
      <c r="E39" s="162">
        <v>2668.2269999999999</v>
      </c>
      <c r="F39" s="162">
        <v>4606.6379999999999</v>
      </c>
      <c r="G39" s="162">
        <v>5844.51</v>
      </c>
      <c r="H39" s="162">
        <v>3749.663</v>
      </c>
      <c r="I39" s="162">
        <v>6278.9809999999998</v>
      </c>
      <c r="J39" s="162">
        <v>6812.4859999999999</v>
      </c>
      <c r="K39" s="162">
        <v>9598.3940000000002</v>
      </c>
      <c r="M39" s="178" t="s">
        <v>197</v>
      </c>
      <c r="N39" s="177">
        <v>1021.966</v>
      </c>
      <c r="O39" s="177">
        <v>1133.6600000000001</v>
      </c>
      <c r="P39" s="177">
        <v>1107.3510000000001</v>
      </c>
      <c r="Q39" s="177">
        <v>1283.654</v>
      </c>
      <c r="R39" s="177">
        <v>1316.0530000000001</v>
      </c>
      <c r="S39" s="177">
        <v>1380.5709999999999</v>
      </c>
      <c r="T39" s="177">
        <v>1472.508</v>
      </c>
      <c r="U39" s="177">
        <v>1822.9190000000001</v>
      </c>
      <c r="V39" s="177">
        <v>1864.6880000000001</v>
      </c>
      <c r="W39" s="177">
        <v>2024.8889999999999</v>
      </c>
    </row>
    <row r="40" spans="1:23" ht="18.75" customHeight="1">
      <c r="A40" s="163" t="s">
        <v>197</v>
      </c>
      <c r="B40" s="162">
        <v>6173.7219999999998</v>
      </c>
      <c r="C40" s="162">
        <v>7048.5730000000003</v>
      </c>
      <c r="D40" s="162">
        <v>6606.1279999999997</v>
      </c>
      <c r="E40" s="162">
        <v>6427.8850000000002</v>
      </c>
      <c r="F40" s="162">
        <v>5948.17</v>
      </c>
      <c r="G40" s="162">
        <v>5466.74</v>
      </c>
      <c r="H40" s="162">
        <v>6561.857</v>
      </c>
      <c r="I40" s="162">
        <v>7784.29</v>
      </c>
      <c r="J40" s="162">
        <v>8042.393</v>
      </c>
      <c r="K40" s="162">
        <v>9148.0529999999999</v>
      </c>
      <c r="M40" s="178" t="s">
        <v>48</v>
      </c>
      <c r="N40" s="177">
        <v>771.221</v>
      </c>
      <c r="O40" s="177">
        <v>973.75199999999995</v>
      </c>
      <c r="P40" s="177">
        <v>1336.1310000000001</v>
      </c>
      <c r="Q40" s="177">
        <v>1710.8610000000001</v>
      </c>
      <c r="R40" s="177">
        <v>2279.7310000000002</v>
      </c>
      <c r="S40" s="177">
        <v>2096.4270000000001</v>
      </c>
      <c r="T40" s="177">
        <v>1400.7750000000001</v>
      </c>
      <c r="U40" s="177">
        <v>1824.2660000000001</v>
      </c>
      <c r="V40" s="177">
        <v>2220.5810000000001</v>
      </c>
      <c r="W40" s="177">
        <v>2021.268</v>
      </c>
    </row>
    <row r="41" spans="1:23" ht="18.75" customHeight="1">
      <c r="A41" s="163" t="s">
        <v>48</v>
      </c>
      <c r="B41" s="162">
        <v>3363.2089999999998</v>
      </c>
      <c r="C41" s="162">
        <v>4413.4849999999997</v>
      </c>
      <c r="D41" s="162">
        <v>5201.1000000000004</v>
      </c>
      <c r="E41" s="162">
        <v>5050.241</v>
      </c>
      <c r="F41" s="162">
        <v>6782.973</v>
      </c>
      <c r="G41" s="162">
        <v>5062.3040000000001</v>
      </c>
      <c r="H41" s="162">
        <v>3414.5859999999998</v>
      </c>
      <c r="I41" s="162">
        <v>5186.2349999999997</v>
      </c>
      <c r="J41" s="162">
        <v>6419.5780000000004</v>
      </c>
      <c r="K41" s="162">
        <v>5847.473</v>
      </c>
      <c r="M41" s="178" t="s">
        <v>41</v>
      </c>
      <c r="N41" s="177">
        <v>314.13400000000001</v>
      </c>
      <c r="O41" s="177">
        <v>572.89200000000005</v>
      </c>
      <c r="P41" s="177">
        <v>1246.3599999999999</v>
      </c>
      <c r="Q41" s="177">
        <v>1494.335</v>
      </c>
      <c r="R41" s="177">
        <v>1421.9010000000001</v>
      </c>
      <c r="S41" s="177">
        <v>1723.69</v>
      </c>
      <c r="T41" s="177">
        <v>1338.3030000000001</v>
      </c>
      <c r="U41" s="177">
        <v>1809.6289999999999</v>
      </c>
      <c r="V41" s="177">
        <v>2092.9949999999999</v>
      </c>
      <c r="W41" s="177">
        <v>1899.184</v>
      </c>
    </row>
    <row r="42" spans="1:23" ht="18.75" customHeight="1">
      <c r="A42" s="163" t="s">
        <v>49</v>
      </c>
      <c r="B42" s="162">
        <v>1427.9549999999999</v>
      </c>
      <c r="C42" s="162">
        <v>2323.5540000000001</v>
      </c>
      <c r="D42" s="162">
        <v>2989.8249999999998</v>
      </c>
      <c r="E42" s="162">
        <v>3728.6660000000002</v>
      </c>
      <c r="F42" s="162">
        <v>4473.0159999999996</v>
      </c>
      <c r="G42" s="162">
        <v>2994.8690000000001</v>
      </c>
      <c r="H42" s="162">
        <v>3304.0010000000002</v>
      </c>
      <c r="I42" s="162">
        <v>3873.3209999999999</v>
      </c>
      <c r="J42" s="162">
        <v>4691.8109999999997</v>
      </c>
      <c r="K42" s="162">
        <v>4561.2280000000001</v>
      </c>
      <c r="M42" s="178" t="s">
        <v>47</v>
      </c>
      <c r="N42" s="177">
        <v>228.066</v>
      </c>
      <c r="O42" s="177">
        <v>190.881</v>
      </c>
      <c r="P42" s="177">
        <v>264.85300000000001</v>
      </c>
      <c r="Q42" s="177">
        <v>378.2</v>
      </c>
      <c r="R42" s="177">
        <v>677.91099999999994</v>
      </c>
      <c r="S42" s="177">
        <v>978.48099999999999</v>
      </c>
      <c r="T42" s="177">
        <v>521.06600000000003</v>
      </c>
      <c r="U42" s="177">
        <v>806.26400000000001</v>
      </c>
      <c r="V42" s="177">
        <v>1080.702</v>
      </c>
      <c r="W42" s="177">
        <v>1561.2560000000001</v>
      </c>
    </row>
    <row r="43" spans="1:23" ht="18.75" customHeight="1">
      <c r="A43" s="163" t="s">
        <v>41</v>
      </c>
      <c r="B43" s="162">
        <v>879.37300000000005</v>
      </c>
      <c r="C43" s="162">
        <v>1684.374</v>
      </c>
      <c r="D43" s="162">
        <v>3420.4870000000001</v>
      </c>
      <c r="E43" s="162">
        <v>3535.7379999999998</v>
      </c>
      <c r="F43" s="162">
        <v>3137.5929999999998</v>
      </c>
      <c r="G43" s="162">
        <v>3568.3330000000001</v>
      </c>
      <c r="H43" s="162">
        <v>2994.7159999999999</v>
      </c>
      <c r="I43" s="162">
        <v>4013.8119999999999</v>
      </c>
      <c r="J43" s="162">
        <v>4419.6059999999998</v>
      </c>
      <c r="K43" s="162">
        <v>3947.5839999999998</v>
      </c>
      <c r="M43" s="178" t="s">
        <v>49</v>
      </c>
      <c r="N43" s="177">
        <v>381.69499999999999</v>
      </c>
      <c r="O43" s="177">
        <v>576.79300000000001</v>
      </c>
      <c r="P43" s="177">
        <v>667.55100000000004</v>
      </c>
      <c r="Q43" s="177">
        <v>1066.134</v>
      </c>
      <c r="R43" s="177">
        <v>1484.1880000000001</v>
      </c>
      <c r="S43" s="177">
        <v>972.02599999999995</v>
      </c>
      <c r="T43" s="177">
        <v>909.75199999999995</v>
      </c>
      <c r="U43" s="177">
        <v>1324.5740000000001</v>
      </c>
      <c r="V43" s="177">
        <v>1516.7449999999999</v>
      </c>
      <c r="W43" s="177">
        <v>1455.73</v>
      </c>
    </row>
    <row r="44" spans="1:23" ht="18.75" customHeight="1">
      <c r="A44" s="163" t="s">
        <v>50</v>
      </c>
      <c r="B44" s="162">
        <v>2344.0630000000001</v>
      </c>
      <c r="C44" s="162">
        <v>2361.7249999999999</v>
      </c>
      <c r="D44" s="162">
        <v>2720.9250000000002</v>
      </c>
      <c r="E44" s="162">
        <v>2083.91</v>
      </c>
      <c r="F44" s="162">
        <v>2343.1010000000001</v>
      </c>
      <c r="G44" s="162">
        <v>2658.0050000000001</v>
      </c>
      <c r="H44" s="162">
        <v>3290.1729999999998</v>
      </c>
      <c r="I44" s="162">
        <v>2924.1320000000001</v>
      </c>
      <c r="J44" s="162">
        <v>3116.2530000000002</v>
      </c>
      <c r="K44" s="162">
        <v>3347.1320000000001</v>
      </c>
      <c r="M44" s="178" t="s">
        <v>50</v>
      </c>
      <c r="N44" s="177">
        <v>258.79000000000002</v>
      </c>
      <c r="O44" s="177">
        <v>252.22499999999999</v>
      </c>
      <c r="P44" s="177">
        <v>260.55900000000003</v>
      </c>
      <c r="Q44" s="177">
        <v>292.31</v>
      </c>
      <c r="R44" s="177">
        <v>358.03300000000002</v>
      </c>
      <c r="S44" s="177">
        <v>372.30599999999998</v>
      </c>
      <c r="T44" s="177">
        <v>537.74599999999998</v>
      </c>
      <c r="U44" s="177">
        <v>458.90100000000001</v>
      </c>
      <c r="V44" s="177">
        <v>521.75900000000001</v>
      </c>
      <c r="W44" s="177">
        <v>821.76499999999999</v>
      </c>
    </row>
    <row r="45" spans="1:23" ht="18.75" customHeight="1">
      <c r="A45" s="163" t="s">
        <v>43</v>
      </c>
      <c r="B45" s="162">
        <v>851.572</v>
      </c>
      <c r="C45" s="162">
        <v>1461.9880000000001</v>
      </c>
      <c r="D45" s="162">
        <v>3105.0259999999998</v>
      </c>
      <c r="E45" s="162">
        <v>3285.5140000000001</v>
      </c>
      <c r="F45" s="162">
        <v>2194.1439999999998</v>
      </c>
      <c r="G45" s="162">
        <v>2586.9650000000001</v>
      </c>
      <c r="H45" s="162">
        <v>2625.51</v>
      </c>
      <c r="I45" s="162">
        <v>2339.5459999999998</v>
      </c>
      <c r="J45" s="162">
        <v>3123.1280000000002</v>
      </c>
      <c r="K45" s="162">
        <v>2734.1239999999998</v>
      </c>
      <c r="M45" s="178" t="s">
        <v>43</v>
      </c>
      <c r="N45" s="177">
        <v>189.56200000000001</v>
      </c>
      <c r="O45" s="177">
        <v>236.06</v>
      </c>
      <c r="P45" s="177">
        <v>379.50700000000001</v>
      </c>
      <c r="Q45" s="177">
        <v>515.70299999999997</v>
      </c>
      <c r="R45" s="177">
        <v>394.50700000000001</v>
      </c>
      <c r="S45" s="177">
        <v>525.93100000000004</v>
      </c>
      <c r="T45" s="177">
        <v>443.25</v>
      </c>
      <c r="U45" s="177">
        <v>451.697</v>
      </c>
      <c r="V45" s="177">
        <v>526.74199999999996</v>
      </c>
      <c r="W45" s="177">
        <v>545.22199999999998</v>
      </c>
    </row>
    <row r="46" spans="1:23" ht="18.75" customHeight="1">
      <c r="A46" s="163" t="s">
        <v>30</v>
      </c>
      <c r="B46" s="162">
        <v>2941.576</v>
      </c>
      <c r="C46" s="162">
        <v>3246.806</v>
      </c>
      <c r="D46" s="162">
        <v>3108.0230000000001</v>
      </c>
      <c r="E46" s="162">
        <v>2973.348</v>
      </c>
      <c r="F46" s="162">
        <v>3225.7310000000002</v>
      </c>
      <c r="G46" s="162">
        <v>2917.6019999999999</v>
      </c>
      <c r="H46" s="162">
        <v>2928.826</v>
      </c>
      <c r="I46" s="162">
        <v>2800.1460000000002</v>
      </c>
      <c r="J46" s="162">
        <v>2863.4650000000001</v>
      </c>
      <c r="K46" s="162">
        <v>2174.0450000000001</v>
      </c>
      <c r="M46" s="178" t="s">
        <v>30</v>
      </c>
      <c r="N46" s="177">
        <v>503.53899999999999</v>
      </c>
      <c r="O46" s="177">
        <v>522.75</v>
      </c>
      <c r="P46" s="177">
        <v>505.733</v>
      </c>
      <c r="Q46" s="177">
        <v>589.048</v>
      </c>
      <c r="R46" s="177">
        <v>647.20600000000002</v>
      </c>
      <c r="S46" s="177">
        <v>685.60199999999998</v>
      </c>
      <c r="T46" s="177">
        <v>614.45600000000002</v>
      </c>
      <c r="U46" s="177">
        <v>596.84699999999998</v>
      </c>
      <c r="V46" s="177">
        <v>610.38599999999997</v>
      </c>
      <c r="W46" s="177">
        <v>477.92200000000003</v>
      </c>
    </row>
    <row r="47" spans="1:23" ht="18.75" customHeight="1">
      <c r="A47" s="163" t="s">
        <v>51</v>
      </c>
      <c r="B47" s="162">
        <v>55.103000000000002</v>
      </c>
      <c r="C47" s="162">
        <v>33.54</v>
      </c>
      <c r="D47" s="162">
        <v>40.628</v>
      </c>
      <c r="E47" s="162">
        <v>128.952</v>
      </c>
      <c r="F47" s="162">
        <v>195.173</v>
      </c>
      <c r="G47" s="162">
        <v>1484.877</v>
      </c>
      <c r="H47" s="162">
        <v>1337.5730000000001</v>
      </c>
      <c r="I47" s="162">
        <v>1653.079</v>
      </c>
      <c r="J47" s="162">
        <v>2319.7150000000001</v>
      </c>
      <c r="K47" s="162">
        <v>2137.9389999999999</v>
      </c>
      <c r="M47" s="178" t="s">
        <v>51</v>
      </c>
      <c r="N47" s="177">
        <v>10.976000000000001</v>
      </c>
      <c r="O47" s="177">
        <v>6.8769999999999998</v>
      </c>
      <c r="P47" s="177">
        <v>7.96</v>
      </c>
      <c r="Q47" s="177">
        <v>30.626999999999999</v>
      </c>
      <c r="R47" s="177">
        <v>47.865000000000002</v>
      </c>
      <c r="S47" s="177">
        <v>362.42200000000003</v>
      </c>
      <c r="T47" s="177">
        <v>282.04599999999999</v>
      </c>
      <c r="U47" s="177">
        <v>373.46</v>
      </c>
      <c r="V47" s="177">
        <v>533.21299999999997</v>
      </c>
      <c r="W47" s="177">
        <v>461.75700000000001</v>
      </c>
    </row>
    <row r="48" spans="1:23" ht="18.75" customHeight="1">
      <c r="A48" s="163" t="s">
        <v>377</v>
      </c>
      <c r="B48" s="162">
        <v>0</v>
      </c>
      <c r="C48" s="162">
        <v>0</v>
      </c>
      <c r="D48" s="162">
        <v>38.25</v>
      </c>
      <c r="E48" s="162">
        <v>46.875</v>
      </c>
      <c r="F48" s="162">
        <v>40.283999999999999</v>
      </c>
      <c r="G48" s="162">
        <v>120.96</v>
      </c>
      <c r="H48" s="162">
        <v>292.74200000000002</v>
      </c>
      <c r="I48" s="162">
        <v>465.64400000000001</v>
      </c>
      <c r="J48" s="162">
        <v>753.11500000000001</v>
      </c>
      <c r="K48" s="162">
        <v>1528.068</v>
      </c>
      <c r="L48" s="164"/>
      <c r="M48" s="178" t="s">
        <v>61</v>
      </c>
      <c r="N48" s="177">
        <v>49.878</v>
      </c>
      <c r="O48" s="177">
        <v>48.529000000000003</v>
      </c>
      <c r="P48" s="177">
        <v>68.649000000000001</v>
      </c>
      <c r="Q48" s="177">
        <v>73.98</v>
      </c>
      <c r="R48" s="177">
        <v>90.885999999999996</v>
      </c>
      <c r="S48" s="177">
        <v>150.83799999999999</v>
      </c>
      <c r="T48" s="177">
        <v>174.69399999999999</v>
      </c>
      <c r="U48" s="177">
        <v>153.126</v>
      </c>
      <c r="V48" s="177">
        <v>342.29899999999998</v>
      </c>
      <c r="W48" s="177">
        <v>382.69799999999998</v>
      </c>
    </row>
    <row r="49" spans="1:23" ht="18.75" customHeight="1">
      <c r="A49" s="163" t="s">
        <v>52</v>
      </c>
      <c r="B49" s="162">
        <v>400.29599999999999</v>
      </c>
      <c r="C49" s="162">
        <v>627.51199999999994</v>
      </c>
      <c r="D49" s="162">
        <v>595.82600000000002</v>
      </c>
      <c r="E49" s="162">
        <v>608.08699999999999</v>
      </c>
      <c r="F49" s="162">
        <v>688.56899999999996</v>
      </c>
      <c r="G49" s="162">
        <v>830.18200000000002</v>
      </c>
      <c r="H49" s="162">
        <v>934.22199999999998</v>
      </c>
      <c r="I49" s="162">
        <v>1331.902</v>
      </c>
      <c r="J49" s="162">
        <v>1277.4000000000001</v>
      </c>
      <c r="K49" s="162">
        <v>1506.2070000000001</v>
      </c>
      <c r="L49" s="164"/>
      <c r="M49" s="178" t="s">
        <v>42</v>
      </c>
      <c r="N49" s="177">
        <v>111.735</v>
      </c>
      <c r="O49" s="177">
        <v>114.53400000000001</v>
      </c>
      <c r="P49" s="177">
        <v>131.08099999999999</v>
      </c>
      <c r="Q49" s="177">
        <v>179.71100000000001</v>
      </c>
      <c r="R49" s="177">
        <v>284.63099999999997</v>
      </c>
      <c r="S49" s="177">
        <v>376.65800000000002</v>
      </c>
      <c r="T49" s="177">
        <v>322.71199999999999</v>
      </c>
      <c r="U49" s="177">
        <v>290.11799999999999</v>
      </c>
      <c r="V49" s="177">
        <v>288</v>
      </c>
      <c r="W49" s="177">
        <v>342.68</v>
      </c>
    </row>
    <row r="50" spans="1:23" ht="18.75" customHeight="1">
      <c r="A50" s="159" t="s">
        <v>26</v>
      </c>
      <c r="B50" s="160">
        <v>13</v>
      </c>
      <c r="C50" s="160">
        <v>11</v>
      </c>
      <c r="D50" s="160">
        <v>12</v>
      </c>
      <c r="E50" s="160">
        <v>12</v>
      </c>
      <c r="F50" s="160">
        <v>12</v>
      </c>
      <c r="G50" s="160">
        <v>13</v>
      </c>
      <c r="H50" s="160">
        <v>13</v>
      </c>
      <c r="I50" s="160">
        <v>11</v>
      </c>
      <c r="J50" s="160">
        <v>11</v>
      </c>
      <c r="K50" s="160">
        <v>12</v>
      </c>
      <c r="M50" s="174" t="s">
        <v>26</v>
      </c>
      <c r="N50" s="175">
        <v>13</v>
      </c>
      <c r="O50" s="175">
        <v>11</v>
      </c>
      <c r="P50" s="175">
        <v>12</v>
      </c>
      <c r="Q50" s="175">
        <v>12</v>
      </c>
      <c r="R50" s="175">
        <v>12</v>
      </c>
      <c r="S50" s="175">
        <v>13</v>
      </c>
      <c r="T50" s="175">
        <v>13</v>
      </c>
      <c r="U50" s="175">
        <v>11</v>
      </c>
      <c r="V50" s="175">
        <v>11</v>
      </c>
      <c r="W50" s="175">
        <v>12</v>
      </c>
    </row>
    <row r="51" spans="1:23" ht="18.75" customHeight="1">
      <c r="A51" s="161" t="s">
        <v>53</v>
      </c>
      <c r="B51" s="162">
        <v>111221.75</v>
      </c>
      <c r="C51" s="162">
        <v>107258.04300000001</v>
      </c>
      <c r="D51" s="162">
        <v>108890.931</v>
      </c>
      <c r="E51" s="162">
        <v>99776.323999999993</v>
      </c>
      <c r="F51" s="162">
        <v>92510.400999999998</v>
      </c>
      <c r="G51" s="162">
        <v>86171.036999999997</v>
      </c>
      <c r="H51" s="162">
        <v>85715.370999999999</v>
      </c>
      <c r="I51" s="162">
        <v>86383.338000000003</v>
      </c>
      <c r="J51" s="162">
        <v>86223.179000000004</v>
      </c>
      <c r="K51" s="162">
        <v>79894.399000000005</v>
      </c>
      <c r="M51" s="176" t="s">
        <v>53</v>
      </c>
      <c r="N51" s="177">
        <v>9747.598</v>
      </c>
      <c r="O51" s="177">
        <v>10247.886</v>
      </c>
      <c r="P51" s="177">
        <v>10187.008</v>
      </c>
      <c r="Q51" s="177">
        <v>11512.555</v>
      </c>
      <c r="R51" s="177">
        <v>12273.377</v>
      </c>
      <c r="S51" s="177">
        <v>12709.73</v>
      </c>
      <c r="T51" s="177">
        <v>10508.416999999999</v>
      </c>
      <c r="U51" s="177">
        <v>10435.187</v>
      </c>
      <c r="V51" s="177">
        <v>10216.834999999999</v>
      </c>
      <c r="W51" s="177">
        <v>9504.7950000000001</v>
      </c>
    </row>
    <row r="52" spans="1:23" ht="18.75" customHeight="1">
      <c r="A52" s="163" t="s">
        <v>28</v>
      </c>
      <c r="B52" s="162">
        <v>88940.012000000002</v>
      </c>
      <c r="C52" s="162">
        <v>90742.524000000005</v>
      </c>
      <c r="D52" s="162">
        <v>88620.62</v>
      </c>
      <c r="E52" s="162">
        <v>80053.532999999996</v>
      </c>
      <c r="F52" s="162">
        <v>74893.429000000004</v>
      </c>
      <c r="G52" s="162">
        <v>70930.635999999999</v>
      </c>
      <c r="H52" s="162">
        <v>67579.369000000006</v>
      </c>
      <c r="I52" s="162">
        <v>67398.141000000003</v>
      </c>
      <c r="J52" s="162">
        <v>67849.796000000002</v>
      </c>
      <c r="K52" s="162">
        <v>62733.461000000003</v>
      </c>
      <c r="M52" s="178" t="s">
        <v>28</v>
      </c>
      <c r="N52" s="177">
        <v>7784.2969999999996</v>
      </c>
      <c r="O52" s="177">
        <v>8255.8680000000004</v>
      </c>
      <c r="P52" s="177">
        <v>8272.1880000000001</v>
      </c>
      <c r="Q52" s="177">
        <v>9233.2800000000007</v>
      </c>
      <c r="R52" s="177">
        <v>9509.0910000000003</v>
      </c>
      <c r="S52" s="177">
        <v>9957.2109999999993</v>
      </c>
      <c r="T52" s="177">
        <v>8189.0330000000004</v>
      </c>
      <c r="U52" s="177">
        <v>8160.2929999999997</v>
      </c>
      <c r="V52" s="177">
        <v>8017.3609999999999</v>
      </c>
      <c r="W52" s="177">
        <v>7371.8620000000001</v>
      </c>
    </row>
    <row r="53" spans="1:23" ht="18.75" customHeight="1">
      <c r="A53" s="163" t="s">
        <v>34</v>
      </c>
      <c r="B53" s="162">
        <v>17544.006000000001</v>
      </c>
      <c r="C53" s="162">
        <v>12086.725</v>
      </c>
      <c r="D53" s="162">
        <v>14183.403</v>
      </c>
      <c r="E53" s="162">
        <v>14776.563</v>
      </c>
      <c r="F53" s="162">
        <v>12574.712</v>
      </c>
      <c r="G53" s="162">
        <v>9343.1110000000008</v>
      </c>
      <c r="H53" s="162">
        <v>12191.315000000001</v>
      </c>
      <c r="I53" s="162">
        <v>12903.544</v>
      </c>
      <c r="J53" s="162">
        <v>11924.307000000001</v>
      </c>
      <c r="K53" s="162">
        <v>10504.612999999999</v>
      </c>
      <c r="M53" s="178" t="s">
        <v>34</v>
      </c>
      <c r="N53" s="177">
        <v>1547.663</v>
      </c>
      <c r="O53" s="177">
        <v>1652.85</v>
      </c>
      <c r="P53" s="177">
        <v>1416.5150000000001</v>
      </c>
      <c r="Q53" s="177">
        <v>1738.06</v>
      </c>
      <c r="R53" s="177">
        <v>2200.5700000000002</v>
      </c>
      <c r="S53" s="177">
        <v>2015.671</v>
      </c>
      <c r="T53" s="177">
        <v>1684.48</v>
      </c>
      <c r="U53" s="177">
        <v>1580.856</v>
      </c>
      <c r="V53" s="177">
        <v>1434.9770000000001</v>
      </c>
      <c r="W53" s="177">
        <v>1315.7360000000001</v>
      </c>
    </row>
    <row r="54" spans="1:23" ht="18.75" customHeight="1">
      <c r="A54" s="163" t="s">
        <v>35</v>
      </c>
      <c r="B54" s="162">
        <v>1924.874</v>
      </c>
      <c r="C54" s="162">
        <v>1659.365</v>
      </c>
      <c r="D54" s="162">
        <v>2276.4690000000001</v>
      </c>
      <c r="E54" s="162">
        <v>1974.5239999999999</v>
      </c>
      <c r="F54" s="162">
        <v>2408.598</v>
      </c>
      <c r="G54" s="162">
        <v>2782.1509999999998</v>
      </c>
      <c r="H54" s="162">
        <v>2568.2020000000002</v>
      </c>
      <c r="I54" s="162">
        <v>2702.76</v>
      </c>
      <c r="J54" s="162">
        <v>3009.9830000000002</v>
      </c>
      <c r="K54" s="162">
        <v>2978.7629999999999</v>
      </c>
      <c r="M54" s="178" t="s">
        <v>35</v>
      </c>
      <c r="N54" s="177">
        <v>145.68100000000001</v>
      </c>
      <c r="O54" s="177">
        <v>111.928</v>
      </c>
      <c r="P54" s="177">
        <v>177.483</v>
      </c>
      <c r="Q54" s="177">
        <v>184.327</v>
      </c>
      <c r="R54" s="177">
        <v>252.50299999999999</v>
      </c>
      <c r="S54" s="177">
        <v>305.90300000000002</v>
      </c>
      <c r="T54" s="177">
        <v>257.68700000000001</v>
      </c>
      <c r="U54" s="177">
        <v>317.52800000000002</v>
      </c>
      <c r="V54" s="177">
        <v>346.44900000000001</v>
      </c>
      <c r="W54" s="177">
        <v>363.697</v>
      </c>
    </row>
    <row r="55" spans="1:23" ht="18.75" customHeight="1">
      <c r="A55" s="163" t="s">
        <v>54</v>
      </c>
      <c r="B55" s="162">
        <v>436.9</v>
      </c>
      <c r="C55" s="162">
        <v>558.79999999999995</v>
      </c>
      <c r="D55" s="162">
        <v>798.85</v>
      </c>
      <c r="E55" s="162">
        <v>832.36</v>
      </c>
      <c r="F55" s="162">
        <v>741.29</v>
      </c>
      <c r="G55" s="162">
        <v>521.1</v>
      </c>
      <c r="H55" s="162">
        <v>745.66</v>
      </c>
      <c r="I55" s="162">
        <v>1118.33</v>
      </c>
      <c r="J55" s="162">
        <v>1140.44</v>
      </c>
      <c r="K55" s="162">
        <v>1140.22</v>
      </c>
      <c r="M55" s="178" t="s">
        <v>69</v>
      </c>
      <c r="N55" s="177">
        <v>118.83499999999999</v>
      </c>
      <c r="O55" s="177">
        <v>79.429000000000002</v>
      </c>
      <c r="P55" s="177">
        <v>115.788</v>
      </c>
      <c r="Q55" s="177">
        <v>185.749</v>
      </c>
      <c r="R55" s="177">
        <v>118.86499999999999</v>
      </c>
      <c r="S55" s="177">
        <v>183.50899999999999</v>
      </c>
      <c r="T55" s="177">
        <v>159.696</v>
      </c>
      <c r="U55" s="177">
        <v>147.749</v>
      </c>
      <c r="V55" s="177">
        <v>181.02099999999999</v>
      </c>
      <c r="W55" s="177">
        <v>209.38800000000001</v>
      </c>
    </row>
    <row r="56" spans="1:23" ht="18.75" customHeight="1">
      <c r="A56" s="163" t="s">
        <v>55</v>
      </c>
      <c r="B56" s="162">
        <v>122.25</v>
      </c>
      <c r="C56" s="162">
        <v>18</v>
      </c>
      <c r="D56" s="162">
        <v>703.4</v>
      </c>
      <c r="E56" s="162">
        <v>353.5</v>
      </c>
      <c r="F56" s="162">
        <v>375.5</v>
      </c>
      <c r="G56" s="162">
        <v>810</v>
      </c>
      <c r="H56" s="162">
        <v>846</v>
      </c>
      <c r="I56" s="162">
        <v>732</v>
      </c>
      <c r="J56" s="162">
        <v>780</v>
      </c>
      <c r="K56" s="162">
        <v>1138.155</v>
      </c>
      <c r="M56" s="178" t="s">
        <v>55</v>
      </c>
      <c r="N56" s="177">
        <v>8.9809999999999999</v>
      </c>
      <c r="O56" s="177">
        <v>1.0089999999999999</v>
      </c>
      <c r="P56" s="177">
        <v>48.829000000000001</v>
      </c>
      <c r="Q56" s="177">
        <v>29.919</v>
      </c>
      <c r="R56" s="177">
        <v>35.134999999999998</v>
      </c>
      <c r="S56" s="177">
        <v>84.802999999999997</v>
      </c>
      <c r="T56" s="177">
        <v>71.715999999999994</v>
      </c>
      <c r="U56" s="177">
        <v>67.484999999999999</v>
      </c>
      <c r="V56" s="177">
        <v>69.459000000000003</v>
      </c>
      <c r="W56" s="177">
        <v>96.637</v>
      </c>
    </row>
    <row r="57" spans="1:23" ht="18.75" customHeight="1">
      <c r="A57" s="163" t="s">
        <v>69</v>
      </c>
      <c r="B57" s="162">
        <v>694.71900000000005</v>
      </c>
      <c r="C57" s="162">
        <v>454.44299999999998</v>
      </c>
      <c r="D57" s="162">
        <v>584.524</v>
      </c>
      <c r="E57" s="162">
        <v>745.70899999999995</v>
      </c>
      <c r="F57" s="162">
        <v>449.13799999999998</v>
      </c>
      <c r="G57" s="162">
        <v>698.99400000000003</v>
      </c>
      <c r="H57" s="162">
        <v>756.21600000000001</v>
      </c>
      <c r="I57" s="162">
        <v>692.05899999999997</v>
      </c>
      <c r="J57" s="162">
        <v>813.26900000000001</v>
      </c>
      <c r="K57" s="162">
        <v>886.86199999999997</v>
      </c>
      <c r="M57" s="178" t="s">
        <v>54</v>
      </c>
      <c r="N57" s="177">
        <v>20.646999999999998</v>
      </c>
      <c r="O57" s="177">
        <v>22.13</v>
      </c>
      <c r="P57" s="177">
        <v>36.220999999999997</v>
      </c>
      <c r="Q57" s="177">
        <v>43.371000000000002</v>
      </c>
      <c r="R57" s="177">
        <v>47.341000000000001</v>
      </c>
      <c r="S57" s="177">
        <v>40.106999999999999</v>
      </c>
      <c r="T57" s="177">
        <v>45.286999999999999</v>
      </c>
      <c r="U57" s="177">
        <v>75.971000000000004</v>
      </c>
      <c r="V57" s="177">
        <v>81.426000000000002</v>
      </c>
      <c r="W57" s="177">
        <v>77.528999999999996</v>
      </c>
    </row>
    <row r="58" spans="1:23" ht="18.75" customHeight="1">
      <c r="A58" s="163" t="s">
        <v>197</v>
      </c>
      <c r="B58" s="162">
        <v>453.80599999999998</v>
      </c>
      <c r="C58" s="162">
        <v>709.625</v>
      </c>
      <c r="D58" s="162">
        <v>615.65899999999999</v>
      </c>
      <c r="E58" s="162">
        <v>526.17899999999997</v>
      </c>
      <c r="F58" s="162">
        <v>493.27199999999999</v>
      </c>
      <c r="G58" s="162">
        <v>593.02200000000005</v>
      </c>
      <c r="H58" s="162">
        <v>563.87</v>
      </c>
      <c r="I58" s="162">
        <v>500.71300000000002</v>
      </c>
      <c r="J58" s="162">
        <v>444.714</v>
      </c>
      <c r="K58" s="162">
        <v>347.33</v>
      </c>
      <c r="M58" s="178" t="s">
        <v>197</v>
      </c>
      <c r="N58" s="177">
        <v>41.552</v>
      </c>
      <c r="O58" s="177">
        <v>60.698999999999998</v>
      </c>
      <c r="P58" s="177">
        <v>45.7</v>
      </c>
      <c r="Q58" s="177">
        <v>41.143000000000001</v>
      </c>
      <c r="R58" s="177">
        <v>48.8</v>
      </c>
      <c r="S58" s="177">
        <v>56.686</v>
      </c>
      <c r="T58" s="177">
        <v>49.04</v>
      </c>
      <c r="U58" s="177">
        <v>47.316000000000003</v>
      </c>
      <c r="V58" s="177">
        <v>47.829000000000001</v>
      </c>
      <c r="W58" s="177">
        <v>44.412999999999997</v>
      </c>
    </row>
    <row r="59" spans="1:23" ht="18.75" customHeight="1">
      <c r="A59" s="163" t="s">
        <v>36</v>
      </c>
      <c r="B59" s="162">
        <v>203.13</v>
      </c>
      <c r="C59" s="162">
        <v>202.03299999999999</v>
      </c>
      <c r="D59" s="162">
        <v>209.358</v>
      </c>
      <c r="E59" s="162">
        <v>299.24700000000001</v>
      </c>
      <c r="F59" s="162">
        <v>231.37</v>
      </c>
      <c r="G59" s="162">
        <v>217.50299999999999</v>
      </c>
      <c r="H59" s="162">
        <v>168.04</v>
      </c>
      <c r="I59" s="162">
        <v>128.37299999999999</v>
      </c>
      <c r="J59" s="162">
        <v>160.125</v>
      </c>
      <c r="K59" s="162">
        <v>121.447</v>
      </c>
      <c r="M59" s="178" t="s">
        <v>36</v>
      </c>
      <c r="N59" s="177">
        <v>24.376000000000001</v>
      </c>
      <c r="O59" s="177">
        <v>21.972999999999999</v>
      </c>
      <c r="P59" s="177">
        <v>23.986999999999998</v>
      </c>
      <c r="Q59" s="177">
        <v>41.935000000000002</v>
      </c>
      <c r="R59" s="177">
        <v>33.692</v>
      </c>
      <c r="S59" s="177">
        <v>39.281999999999996</v>
      </c>
      <c r="T59" s="177">
        <v>25.158000000000001</v>
      </c>
      <c r="U59" s="177">
        <v>20.363</v>
      </c>
      <c r="V59" s="177">
        <v>27.530999999999999</v>
      </c>
      <c r="W59" s="177">
        <v>19.509</v>
      </c>
    </row>
    <row r="60" spans="1:23" ht="18.75" customHeight="1">
      <c r="A60" s="163" t="s">
        <v>57</v>
      </c>
      <c r="B60" s="162">
        <v>0</v>
      </c>
      <c r="C60" s="162">
        <v>0</v>
      </c>
      <c r="D60" s="162">
        <v>18</v>
      </c>
      <c r="E60" s="162">
        <v>106.5</v>
      </c>
      <c r="F60" s="162">
        <v>126</v>
      </c>
      <c r="G60" s="162">
        <v>133.5</v>
      </c>
      <c r="H60" s="162">
        <v>104.45</v>
      </c>
      <c r="I60" s="162">
        <v>36</v>
      </c>
      <c r="J60" s="162">
        <v>36</v>
      </c>
      <c r="K60" s="162">
        <v>18</v>
      </c>
      <c r="M60" s="178" t="s">
        <v>29</v>
      </c>
      <c r="N60" s="177">
        <v>3.903</v>
      </c>
      <c r="O60" s="177">
        <v>1.8440000000000001</v>
      </c>
      <c r="P60" s="177">
        <v>1.849</v>
      </c>
      <c r="Q60" s="177">
        <v>2.331</v>
      </c>
      <c r="R60" s="177">
        <v>2.746</v>
      </c>
      <c r="S60" s="177">
        <v>2.8119999999999998</v>
      </c>
      <c r="T60" s="177">
        <v>5.1630000000000003</v>
      </c>
      <c r="U60" s="177">
        <v>0</v>
      </c>
      <c r="V60" s="177">
        <v>5.2380000000000004</v>
      </c>
      <c r="W60" s="177">
        <v>2.879</v>
      </c>
    </row>
    <row r="61" spans="1:23" ht="18.75" customHeight="1">
      <c r="A61" s="163" t="s">
        <v>29</v>
      </c>
      <c r="B61" s="162">
        <v>29.027999999999999</v>
      </c>
      <c r="C61" s="162">
        <v>14.513999999999999</v>
      </c>
      <c r="D61" s="162">
        <v>14.513999999999999</v>
      </c>
      <c r="E61" s="162">
        <v>14.513999999999999</v>
      </c>
      <c r="F61" s="162">
        <v>14.56</v>
      </c>
      <c r="G61" s="162">
        <v>14.56</v>
      </c>
      <c r="H61" s="162">
        <v>29.12</v>
      </c>
      <c r="I61" s="162">
        <v>0</v>
      </c>
      <c r="J61" s="162">
        <v>29.12</v>
      </c>
      <c r="K61" s="162">
        <v>15.179</v>
      </c>
      <c r="M61" s="178" t="s">
        <v>57</v>
      </c>
      <c r="N61" s="177">
        <v>0</v>
      </c>
      <c r="O61" s="177">
        <v>0</v>
      </c>
      <c r="P61" s="177">
        <v>1.014</v>
      </c>
      <c r="Q61" s="177">
        <v>5.7249999999999996</v>
      </c>
      <c r="R61" s="177">
        <v>7.3440000000000003</v>
      </c>
      <c r="S61" s="177">
        <v>8.7629999999999999</v>
      </c>
      <c r="T61" s="177">
        <v>6.641</v>
      </c>
      <c r="U61" s="177">
        <v>2.3620000000000001</v>
      </c>
      <c r="V61" s="177">
        <v>2.5249999999999999</v>
      </c>
      <c r="W61" s="177">
        <v>1.194</v>
      </c>
    </row>
    <row r="62" spans="1:23" ht="18.75" customHeight="1">
      <c r="A62" s="163" t="s">
        <v>56</v>
      </c>
      <c r="B62" s="162">
        <v>865.3</v>
      </c>
      <c r="C62" s="162">
        <v>811.86</v>
      </c>
      <c r="D62" s="162">
        <v>866.11</v>
      </c>
      <c r="E62" s="162">
        <v>93.094999999999999</v>
      </c>
      <c r="F62" s="162">
        <v>199.315</v>
      </c>
      <c r="G62" s="162">
        <v>126.455</v>
      </c>
      <c r="H62" s="162">
        <v>162.9</v>
      </c>
      <c r="I62" s="162">
        <v>171.41</v>
      </c>
      <c r="J62" s="162">
        <v>35.424999999999997</v>
      </c>
      <c r="K62" s="162">
        <v>10.35</v>
      </c>
      <c r="M62" s="178" t="s">
        <v>56</v>
      </c>
      <c r="N62" s="177">
        <v>48.601999999999997</v>
      </c>
      <c r="O62" s="177">
        <v>39.871000000000002</v>
      </c>
      <c r="P62" s="177">
        <v>47.23</v>
      </c>
      <c r="Q62" s="177">
        <v>6.3940000000000001</v>
      </c>
      <c r="R62" s="177">
        <v>17.061</v>
      </c>
      <c r="S62" s="177">
        <v>14.429</v>
      </c>
      <c r="T62" s="177">
        <v>13.738</v>
      </c>
      <c r="U62" s="177">
        <v>15.045999999999999</v>
      </c>
      <c r="V62" s="177">
        <v>3.0190000000000001</v>
      </c>
      <c r="W62" s="177">
        <v>1.03</v>
      </c>
    </row>
    <row r="63" spans="1:23" ht="18.75" customHeight="1">
      <c r="A63" s="167" t="s">
        <v>43</v>
      </c>
      <c r="B63" s="168">
        <v>3.0000000000000001E-3</v>
      </c>
      <c r="C63" s="168">
        <v>0</v>
      </c>
      <c r="D63" s="168">
        <v>0</v>
      </c>
      <c r="E63" s="168">
        <v>0</v>
      </c>
      <c r="F63" s="168">
        <v>0</v>
      </c>
      <c r="G63" s="168">
        <v>0</v>
      </c>
      <c r="H63" s="168">
        <v>0</v>
      </c>
      <c r="I63" s="168">
        <v>8.0000000000000002E-3</v>
      </c>
      <c r="J63" s="168">
        <v>0</v>
      </c>
      <c r="K63" s="168">
        <v>1.9E-2</v>
      </c>
      <c r="M63" s="181" t="s">
        <v>43</v>
      </c>
      <c r="N63" s="182">
        <v>0.49</v>
      </c>
      <c r="O63" s="182">
        <v>0</v>
      </c>
      <c r="P63" s="182">
        <v>0</v>
      </c>
      <c r="Q63" s="182">
        <v>0</v>
      </c>
      <c r="R63" s="182">
        <v>0</v>
      </c>
      <c r="S63" s="182">
        <v>0</v>
      </c>
      <c r="T63" s="182">
        <v>0</v>
      </c>
      <c r="U63" s="182">
        <v>0.218</v>
      </c>
      <c r="V63" s="182">
        <v>0</v>
      </c>
      <c r="W63" s="182">
        <v>0.92100000000000004</v>
      </c>
    </row>
    <row r="64" spans="1:23" ht="18.75" customHeight="1">
      <c r="A64" s="184" t="s">
        <v>26</v>
      </c>
      <c r="B64" s="185">
        <v>27</v>
      </c>
      <c r="C64" s="185">
        <v>32</v>
      </c>
      <c r="D64" s="185">
        <v>33</v>
      </c>
      <c r="E64" s="185">
        <v>33</v>
      </c>
      <c r="F64" s="185">
        <v>37</v>
      </c>
      <c r="G64" s="185">
        <v>35</v>
      </c>
      <c r="H64" s="185">
        <v>38</v>
      </c>
      <c r="I64" s="185">
        <v>44</v>
      </c>
      <c r="J64" s="185">
        <v>41</v>
      </c>
      <c r="K64" s="185">
        <v>43</v>
      </c>
      <c r="M64" s="186" t="s">
        <v>26</v>
      </c>
      <c r="N64" s="187">
        <v>27</v>
      </c>
      <c r="O64" s="187">
        <v>32</v>
      </c>
      <c r="P64" s="187">
        <v>33</v>
      </c>
      <c r="Q64" s="187">
        <v>33</v>
      </c>
      <c r="R64" s="187">
        <v>37</v>
      </c>
      <c r="S64" s="187">
        <v>35</v>
      </c>
      <c r="T64" s="187">
        <v>38</v>
      </c>
      <c r="U64" s="187">
        <v>44</v>
      </c>
      <c r="V64" s="187">
        <v>41</v>
      </c>
      <c r="W64" s="187">
        <v>43</v>
      </c>
    </row>
    <row r="65" spans="1:23" ht="18.75" customHeight="1">
      <c r="A65" s="161" t="s">
        <v>58</v>
      </c>
      <c r="B65" s="162">
        <v>46016.591</v>
      </c>
      <c r="C65" s="162">
        <v>46103.159</v>
      </c>
      <c r="D65" s="162">
        <v>46376.226999999999</v>
      </c>
      <c r="E65" s="162">
        <v>42485.883000000002</v>
      </c>
      <c r="F65" s="162">
        <v>43466.892</v>
      </c>
      <c r="G65" s="162">
        <v>43529.050999999999</v>
      </c>
      <c r="H65" s="162">
        <v>44080.987000000001</v>
      </c>
      <c r="I65" s="162">
        <v>46248.409</v>
      </c>
      <c r="J65" s="162">
        <v>46543.45</v>
      </c>
      <c r="K65" s="162">
        <v>46107.932000000001</v>
      </c>
      <c r="M65" s="176" t="s">
        <v>58</v>
      </c>
      <c r="N65" s="177">
        <v>27377.705999999998</v>
      </c>
      <c r="O65" s="177">
        <v>27085.42</v>
      </c>
      <c r="P65" s="177">
        <v>27525.655999999999</v>
      </c>
      <c r="Q65" s="177">
        <v>31934.764999999999</v>
      </c>
      <c r="R65" s="177">
        <v>34433.792000000001</v>
      </c>
      <c r="S65" s="177">
        <v>38967.839999999997</v>
      </c>
      <c r="T65" s="177">
        <v>36136.394</v>
      </c>
      <c r="U65" s="177">
        <v>39844.375999999997</v>
      </c>
      <c r="V65" s="177">
        <v>37536.080000000002</v>
      </c>
      <c r="W65" s="177">
        <v>35562.627999999997</v>
      </c>
    </row>
    <row r="66" spans="1:23" ht="18.75" customHeight="1">
      <c r="A66" s="163" t="s">
        <v>28</v>
      </c>
      <c r="B66" s="162">
        <v>38224.110999999997</v>
      </c>
      <c r="C66" s="162">
        <v>38285.673999999999</v>
      </c>
      <c r="D66" s="162">
        <v>39526.466</v>
      </c>
      <c r="E66" s="162">
        <v>35845.847999999998</v>
      </c>
      <c r="F66" s="162">
        <v>36487.415999999997</v>
      </c>
      <c r="G66" s="162">
        <v>36445.366999999998</v>
      </c>
      <c r="H66" s="162">
        <v>36643.156000000003</v>
      </c>
      <c r="I66" s="162">
        <v>38246.214</v>
      </c>
      <c r="J66" s="162">
        <v>38168.798999999999</v>
      </c>
      <c r="K66" s="162">
        <v>38171.506000000001</v>
      </c>
      <c r="M66" s="178" t="s">
        <v>28</v>
      </c>
      <c r="N66" s="177">
        <v>23586.128000000001</v>
      </c>
      <c r="O66" s="177">
        <v>23570.851999999999</v>
      </c>
      <c r="P66" s="177">
        <v>24309.59</v>
      </c>
      <c r="Q66" s="177">
        <v>27978.616999999998</v>
      </c>
      <c r="R66" s="177">
        <v>30053.034</v>
      </c>
      <c r="S66" s="177">
        <v>33453.489000000001</v>
      </c>
      <c r="T66" s="177">
        <v>31209.954000000002</v>
      </c>
      <c r="U66" s="177">
        <v>34648.561000000002</v>
      </c>
      <c r="V66" s="177">
        <v>32532.276999999998</v>
      </c>
      <c r="W66" s="177">
        <v>30536.317999999999</v>
      </c>
    </row>
    <row r="67" spans="1:23" ht="18.75" customHeight="1">
      <c r="A67" s="163" t="s">
        <v>29</v>
      </c>
      <c r="B67" s="162">
        <v>5254.7160000000003</v>
      </c>
      <c r="C67" s="162">
        <v>5071.6679999999997</v>
      </c>
      <c r="D67" s="162">
        <v>4731.866</v>
      </c>
      <c r="E67" s="162">
        <v>4272.7309999999998</v>
      </c>
      <c r="F67" s="162">
        <v>4447.9279999999999</v>
      </c>
      <c r="G67" s="162">
        <v>4083.529</v>
      </c>
      <c r="H67" s="162">
        <v>4160.0600000000004</v>
      </c>
      <c r="I67" s="162">
        <v>4104.13</v>
      </c>
      <c r="J67" s="162">
        <v>4273.884</v>
      </c>
      <c r="K67" s="162">
        <v>3928.9259999999999</v>
      </c>
      <c r="M67" s="178" t="s">
        <v>29</v>
      </c>
      <c r="N67" s="177">
        <v>2164.5169999999998</v>
      </c>
      <c r="O67" s="177">
        <v>1899.1279999999999</v>
      </c>
      <c r="P67" s="177">
        <v>1801.826</v>
      </c>
      <c r="Q67" s="177">
        <v>2180.87</v>
      </c>
      <c r="R67" s="177">
        <v>2308.806</v>
      </c>
      <c r="S67" s="177">
        <v>2502.4769999999999</v>
      </c>
      <c r="T67" s="177">
        <v>2268.1950000000002</v>
      </c>
      <c r="U67" s="177">
        <v>2339.259</v>
      </c>
      <c r="V67" s="177">
        <v>2382.2979999999998</v>
      </c>
      <c r="W67" s="177">
        <v>2334.5569999999998</v>
      </c>
    </row>
    <row r="68" spans="1:23" ht="18.75" customHeight="1">
      <c r="A68" s="163" t="s">
        <v>47</v>
      </c>
      <c r="B68" s="162">
        <v>1195.173</v>
      </c>
      <c r="C68" s="162">
        <v>1281.739</v>
      </c>
      <c r="D68" s="162">
        <v>697.96600000000001</v>
      </c>
      <c r="E68" s="162">
        <v>887.19100000000003</v>
      </c>
      <c r="F68" s="162">
        <v>929.02800000000002</v>
      </c>
      <c r="G68" s="162">
        <v>868.88300000000004</v>
      </c>
      <c r="H68" s="162">
        <v>1031.915</v>
      </c>
      <c r="I68" s="162">
        <v>1628.421</v>
      </c>
      <c r="J68" s="162">
        <v>1843.0989999999999</v>
      </c>
      <c r="K68" s="162">
        <v>1582.635</v>
      </c>
      <c r="M68" s="178" t="s">
        <v>35</v>
      </c>
      <c r="N68" s="177">
        <v>124.76</v>
      </c>
      <c r="O68" s="177">
        <v>135.23099999999999</v>
      </c>
      <c r="P68" s="177">
        <v>88.781999999999996</v>
      </c>
      <c r="Q68" s="177">
        <v>203.30799999999999</v>
      </c>
      <c r="R68" s="177">
        <v>519.01400000000001</v>
      </c>
      <c r="S68" s="177">
        <v>885.28899999999999</v>
      </c>
      <c r="T68" s="177">
        <v>720.71699999999998</v>
      </c>
      <c r="U68" s="177">
        <v>387.31400000000002</v>
      </c>
      <c r="V68" s="177">
        <v>355.89400000000001</v>
      </c>
      <c r="W68" s="177">
        <v>483.976</v>
      </c>
    </row>
    <row r="69" spans="1:23" ht="18.75" customHeight="1">
      <c r="A69" s="163" t="s">
        <v>54</v>
      </c>
      <c r="B69" s="162">
        <v>139.197</v>
      </c>
      <c r="C69" s="162">
        <v>139.34</v>
      </c>
      <c r="D69" s="162">
        <v>157.84</v>
      </c>
      <c r="E69" s="162">
        <v>212.649</v>
      </c>
      <c r="F69" s="162">
        <v>220.83199999999999</v>
      </c>
      <c r="G69" s="162">
        <v>283.40699999999998</v>
      </c>
      <c r="H69" s="162">
        <v>323.64999999999998</v>
      </c>
      <c r="I69" s="162">
        <v>470.93099999999998</v>
      </c>
      <c r="J69" s="162">
        <v>566.90499999999997</v>
      </c>
      <c r="K69" s="162">
        <v>724.78099999999995</v>
      </c>
      <c r="M69" s="178" t="s">
        <v>47</v>
      </c>
      <c r="N69" s="177">
        <v>311.851</v>
      </c>
      <c r="O69" s="177">
        <v>343.58199999999999</v>
      </c>
      <c r="P69" s="177">
        <v>163.96100000000001</v>
      </c>
      <c r="Q69" s="177">
        <v>300.584</v>
      </c>
      <c r="R69" s="177">
        <v>322.83</v>
      </c>
      <c r="S69" s="177">
        <v>363.95400000000001</v>
      </c>
      <c r="T69" s="177">
        <v>357.02600000000001</v>
      </c>
      <c r="U69" s="177">
        <v>503.09500000000003</v>
      </c>
      <c r="V69" s="177">
        <v>527.73299999999995</v>
      </c>
      <c r="W69" s="177">
        <v>446.30399999999997</v>
      </c>
    </row>
    <row r="70" spans="1:23" ht="18.75" customHeight="1">
      <c r="A70" s="163" t="s">
        <v>43</v>
      </c>
      <c r="B70" s="162">
        <v>229.44499999999999</v>
      </c>
      <c r="C70" s="162">
        <v>252.09299999999999</v>
      </c>
      <c r="D70" s="162">
        <v>269.92200000000003</v>
      </c>
      <c r="E70" s="162">
        <v>261.54500000000002</v>
      </c>
      <c r="F70" s="162">
        <v>316.41300000000001</v>
      </c>
      <c r="G70" s="162">
        <v>357.03199999999998</v>
      </c>
      <c r="H70" s="162">
        <v>371.01499999999999</v>
      </c>
      <c r="I70" s="162">
        <v>433.18900000000002</v>
      </c>
      <c r="J70" s="162">
        <v>392.42700000000002</v>
      </c>
      <c r="K70" s="162">
        <v>384.54500000000002</v>
      </c>
      <c r="M70" s="178" t="s">
        <v>55</v>
      </c>
      <c r="N70" s="177">
        <v>0</v>
      </c>
      <c r="O70" s="177">
        <v>0</v>
      </c>
      <c r="P70" s="177">
        <v>8.9740000000000002</v>
      </c>
      <c r="Q70" s="177">
        <v>35.854999999999997</v>
      </c>
      <c r="R70" s="177">
        <v>40.341000000000001</v>
      </c>
      <c r="S70" s="177">
        <v>191.77799999999999</v>
      </c>
      <c r="T70" s="177">
        <v>155.35499999999999</v>
      </c>
      <c r="U70" s="177">
        <v>391.79700000000003</v>
      </c>
      <c r="V70" s="177">
        <v>228.18</v>
      </c>
      <c r="W70" s="177">
        <v>243.125</v>
      </c>
    </row>
    <row r="71" spans="1:23" ht="18.75" customHeight="1">
      <c r="A71" s="163" t="s">
        <v>35</v>
      </c>
      <c r="B71" s="162">
        <v>72.444000000000003</v>
      </c>
      <c r="C71" s="162">
        <v>85.765000000000001</v>
      </c>
      <c r="D71" s="162">
        <v>58.015999999999998</v>
      </c>
      <c r="E71" s="162">
        <v>117.321</v>
      </c>
      <c r="F71" s="162">
        <v>285.87299999999999</v>
      </c>
      <c r="G71" s="162">
        <v>428.62700000000001</v>
      </c>
      <c r="H71" s="162">
        <v>398.06599999999997</v>
      </c>
      <c r="I71" s="162">
        <v>221.68199999999999</v>
      </c>
      <c r="J71" s="162">
        <v>229.31399999999999</v>
      </c>
      <c r="K71" s="162">
        <v>268.31099999999998</v>
      </c>
      <c r="M71" s="178" t="s">
        <v>43</v>
      </c>
      <c r="N71" s="177">
        <v>150.071</v>
      </c>
      <c r="O71" s="177">
        <v>145.89099999999999</v>
      </c>
      <c r="P71" s="177">
        <v>168.078</v>
      </c>
      <c r="Q71" s="177">
        <v>222.55500000000001</v>
      </c>
      <c r="R71" s="177">
        <v>231.482</v>
      </c>
      <c r="S71" s="177">
        <v>285.88799999999998</v>
      </c>
      <c r="T71" s="177">
        <v>218.40600000000001</v>
      </c>
      <c r="U71" s="177">
        <v>322.202</v>
      </c>
      <c r="V71" s="177">
        <v>262.43200000000002</v>
      </c>
      <c r="W71" s="177">
        <v>232.26300000000001</v>
      </c>
    </row>
    <row r="72" spans="1:23" ht="18.75" customHeight="1">
      <c r="A72" s="163" t="s">
        <v>49</v>
      </c>
      <c r="B72" s="162">
        <v>95.183999999999997</v>
      </c>
      <c r="C72" s="162">
        <v>82.93</v>
      </c>
      <c r="D72" s="162">
        <v>85.230999999999995</v>
      </c>
      <c r="E72" s="162">
        <v>78.292000000000002</v>
      </c>
      <c r="F72" s="162">
        <v>93.56</v>
      </c>
      <c r="G72" s="162">
        <v>109.10299999999999</v>
      </c>
      <c r="H72" s="162">
        <v>110.372</v>
      </c>
      <c r="I72" s="162">
        <v>157.483</v>
      </c>
      <c r="J72" s="162">
        <v>144.21299999999999</v>
      </c>
      <c r="K72" s="162">
        <v>169.70099999999999</v>
      </c>
      <c r="M72" s="178" t="s">
        <v>49</v>
      </c>
      <c r="N72" s="177">
        <v>121.224</v>
      </c>
      <c r="O72" s="177">
        <v>110.44199999999999</v>
      </c>
      <c r="P72" s="177">
        <v>132.452</v>
      </c>
      <c r="Q72" s="177">
        <v>171.43199999999999</v>
      </c>
      <c r="R72" s="177">
        <v>188.244</v>
      </c>
      <c r="S72" s="177">
        <v>184.64500000000001</v>
      </c>
      <c r="T72" s="177">
        <v>164.79400000000001</v>
      </c>
      <c r="U72" s="177">
        <v>220.45</v>
      </c>
      <c r="V72" s="177">
        <v>205.50800000000001</v>
      </c>
      <c r="W72" s="177">
        <v>225.99700000000001</v>
      </c>
    </row>
    <row r="73" spans="1:23" ht="18.75" customHeight="1">
      <c r="A73" s="163" t="s">
        <v>37</v>
      </c>
      <c r="B73" s="162">
        <v>92.486000000000004</v>
      </c>
      <c r="C73" s="162">
        <v>108.373</v>
      </c>
      <c r="D73" s="162">
        <v>45.633000000000003</v>
      </c>
      <c r="E73" s="162">
        <v>91.212999999999994</v>
      </c>
      <c r="F73" s="162">
        <v>79.536000000000001</v>
      </c>
      <c r="G73" s="162">
        <v>137.82900000000001</v>
      </c>
      <c r="H73" s="162">
        <v>339.45</v>
      </c>
      <c r="I73" s="162">
        <v>167.26300000000001</v>
      </c>
      <c r="J73" s="162">
        <v>158.75700000000001</v>
      </c>
      <c r="K73" s="162">
        <v>152.416</v>
      </c>
      <c r="M73" s="178" t="s">
        <v>54</v>
      </c>
      <c r="N73" s="177">
        <v>35.109000000000002</v>
      </c>
      <c r="O73" s="177">
        <v>41.030999999999999</v>
      </c>
      <c r="P73" s="177">
        <v>39.226999999999997</v>
      </c>
      <c r="Q73" s="177">
        <v>68.94</v>
      </c>
      <c r="R73" s="177">
        <v>77.727999999999994</v>
      </c>
      <c r="S73" s="177">
        <v>120.541</v>
      </c>
      <c r="T73" s="177">
        <v>106.194</v>
      </c>
      <c r="U73" s="177">
        <v>140.81399999999999</v>
      </c>
      <c r="V73" s="177">
        <v>136.73699999999999</v>
      </c>
      <c r="W73" s="177">
        <v>192.69</v>
      </c>
    </row>
    <row r="74" spans="1:23" ht="18.75" customHeight="1">
      <c r="A74" s="163" t="s">
        <v>59</v>
      </c>
      <c r="B74" s="162">
        <v>124.86</v>
      </c>
      <c r="C74" s="162">
        <v>104.85</v>
      </c>
      <c r="D74" s="162">
        <v>86.04</v>
      </c>
      <c r="E74" s="162">
        <v>86.04</v>
      </c>
      <c r="F74" s="162">
        <v>85.478999999999999</v>
      </c>
      <c r="G74" s="162">
        <v>84.09</v>
      </c>
      <c r="H74" s="162">
        <v>88.29</v>
      </c>
      <c r="I74" s="162">
        <v>128.64099999999999</v>
      </c>
      <c r="J74" s="162">
        <v>145.54</v>
      </c>
      <c r="K74" s="162">
        <v>109.276</v>
      </c>
      <c r="M74" s="178" t="s">
        <v>34</v>
      </c>
      <c r="N74" s="177">
        <v>111.081</v>
      </c>
      <c r="O74" s="177">
        <v>120.801</v>
      </c>
      <c r="P74" s="177">
        <v>131.13</v>
      </c>
      <c r="Q74" s="177">
        <v>180.84</v>
      </c>
      <c r="R74" s="177">
        <v>143.48599999999999</v>
      </c>
      <c r="S74" s="177">
        <v>206.89599999999999</v>
      </c>
      <c r="T74" s="177">
        <v>146.227</v>
      </c>
      <c r="U74" s="177">
        <v>165.148</v>
      </c>
      <c r="V74" s="177">
        <v>190.65199999999999</v>
      </c>
      <c r="W74" s="177">
        <v>146.41999999999999</v>
      </c>
    </row>
    <row r="75" spans="1:23" ht="18.75" customHeight="1">
      <c r="A75" s="163" t="s">
        <v>192</v>
      </c>
      <c r="B75" s="162">
        <v>130.29</v>
      </c>
      <c r="C75" s="162">
        <v>153.53</v>
      </c>
      <c r="D75" s="162">
        <v>154.43</v>
      </c>
      <c r="E75" s="162">
        <v>167.08500000000001</v>
      </c>
      <c r="F75" s="162">
        <v>117.383</v>
      </c>
      <c r="G75" s="162">
        <v>113.828</v>
      </c>
      <c r="H75" s="162">
        <v>118.947</v>
      </c>
      <c r="I75" s="162">
        <v>102.367</v>
      </c>
      <c r="J75" s="162">
        <v>89.26</v>
      </c>
      <c r="K75" s="162">
        <v>100.804</v>
      </c>
      <c r="M75" s="178" t="s">
        <v>48</v>
      </c>
      <c r="N75" s="177">
        <v>48.753999999999998</v>
      </c>
      <c r="O75" s="177">
        <v>53.076000000000001</v>
      </c>
      <c r="P75" s="177">
        <v>70.314999999999998</v>
      </c>
      <c r="Q75" s="177">
        <v>50.094000000000001</v>
      </c>
      <c r="R75" s="177">
        <v>79.573999999999998</v>
      </c>
      <c r="S75" s="177">
        <v>66.656000000000006</v>
      </c>
      <c r="T75" s="177">
        <v>36.378999999999998</v>
      </c>
      <c r="U75" s="177">
        <v>101.145</v>
      </c>
      <c r="V75" s="177">
        <v>117.194</v>
      </c>
      <c r="W75" s="177">
        <v>113.114</v>
      </c>
    </row>
    <row r="76" spans="1:23" ht="18.75" customHeight="1">
      <c r="A76" s="163" t="s">
        <v>55</v>
      </c>
      <c r="B76" s="162">
        <v>0</v>
      </c>
      <c r="C76" s="162">
        <v>0</v>
      </c>
      <c r="D76" s="162">
        <v>10.353999999999999</v>
      </c>
      <c r="E76" s="162">
        <v>30.914999999999999</v>
      </c>
      <c r="F76" s="162">
        <v>23.946999999999999</v>
      </c>
      <c r="G76" s="162">
        <v>48.781999999999996</v>
      </c>
      <c r="H76" s="162">
        <v>44.311</v>
      </c>
      <c r="I76" s="162">
        <v>137.03299999999999</v>
      </c>
      <c r="J76" s="162">
        <v>74.872</v>
      </c>
      <c r="K76" s="162">
        <v>83.840999999999994</v>
      </c>
      <c r="M76" s="178" t="s">
        <v>192</v>
      </c>
      <c r="N76" s="177">
        <v>89.48</v>
      </c>
      <c r="O76" s="177">
        <v>100.83199999999999</v>
      </c>
      <c r="P76" s="177">
        <v>103.556</v>
      </c>
      <c r="Q76" s="177">
        <v>130.40199999999999</v>
      </c>
      <c r="R76" s="177">
        <v>99.697999999999993</v>
      </c>
      <c r="S76" s="177">
        <v>114.10899999999999</v>
      </c>
      <c r="T76" s="177">
        <v>105.553</v>
      </c>
      <c r="U76" s="177">
        <v>95.081000000000003</v>
      </c>
      <c r="V76" s="177">
        <v>81.667000000000002</v>
      </c>
      <c r="W76" s="177">
        <v>92.259</v>
      </c>
    </row>
    <row r="77" spans="1:23" ht="18.75" customHeight="1">
      <c r="A77" s="163" t="s">
        <v>50</v>
      </c>
      <c r="B77" s="162">
        <v>60.734000000000002</v>
      </c>
      <c r="C77" s="162">
        <v>67.813999999999993</v>
      </c>
      <c r="D77" s="162">
        <v>89.144000000000005</v>
      </c>
      <c r="E77" s="162">
        <v>86.23</v>
      </c>
      <c r="F77" s="162">
        <v>92.819000000000003</v>
      </c>
      <c r="G77" s="162">
        <v>146.12799999999999</v>
      </c>
      <c r="H77" s="162">
        <v>61.555999999999997</v>
      </c>
      <c r="I77" s="162">
        <v>67.966999999999999</v>
      </c>
      <c r="J77" s="162">
        <v>89.183000000000007</v>
      </c>
      <c r="K77" s="162">
        <v>77.605999999999995</v>
      </c>
      <c r="M77" s="178" t="s">
        <v>50</v>
      </c>
      <c r="N77" s="177">
        <v>42.484000000000002</v>
      </c>
      <c r="O77" s="177">
        <v>46.561</v>
      </c>
      <c r="P77" s="177">
        <v>60.75</v>
      </c>
      <c r="Q77" s="177">
        <v>73.289000000000001</v>
      </c>
      <c r="R77" s="177">
        <v>78.102000000000004</v>
      </c>
      <c r="S77" s="177">
        <v>95.471999999999994</v>
      </c>
      <c r="T77" s="177">
        <v>67.247</v>
      </c>
      <c r="U77" s="177">
        <v>69.099999999999994</v>
      </c>
      <c r="V77" s="177">
        <v>89.299000000000007</v>
      </c>
      <c r="W77" s="177">
        <v>74.763000000000005</v>
      </c>
    </row>
    <row r="78" spans="1:23" ht="18.75" customHeight="1">
      <c r="A78" s="163" t="s">
        <v>34</v>
      </c>
      <c r="B78" s="162">
        <v>76.091999999999999</v>
      </c>
      <c r="C78" s="162">
        <v>98.277000000000001</v>
      </c>
      <c r="D78" s="162">
        <v>108.301</v>
      </c>
      <c r="E78" s="162">
        <v>84.061999999999998</v>
      </c>
      <c r="F78" s="162">
        <v>58.521000000000001</v>
      </c>
      <c r="G78" s="162">
        <v>74.048000000000002</v>
      </c>
      <c r="H78" s="162">
        <v>66.078000000000003</v>
      </c>
      <c r="I78" s="162">
        <v>72.302000000000007</v>
      </c>
      <c r="J78" s="162">
        <v>71.061000000000007</v>
      </c>
      <c r="K78" s="162">
        <v>70.816000000000003</v>
      </c>
      <c r="M78" s="178" t="s">
        <v>32</v>
      </c>
      <c r="N78" s="177">
        <v>34.975000000000001</v>
      </c>
      <c r="O78" s="177">
        <v>40.817999999999998</v>
      </c>
      <c r="P78" s="177">
        <v>39.411999999999999</v>
      </c>
      <c r="Q78" s="177">
        <v>63.786000000000001</v>
      </c>
      <c r="R78" s="177">
        <v>67.093000000000004</v>
      </c>
      <c r="S78" s="177">
        <v>142.61000000000001</v>
      </c>
      <c r="T78" s="177">
        <v>60.265000000000001</v>
      </c>
      <c r="U78" s="177">
        <v>71.484999999999999</v>
      </c>
      <c r="V78" s="177">
        <v>69.575000000000003</v>
      </c>
      <c r="W78" s="177">
        <v>74.498999999999995</v>
      </c>
    </row>
    <row r="79" spans="1:23" ht="18.75" customHeight="1">
      <c r="A79" s="163" t="s">
        <v>32</v>
      </c>
      <c r="B79" s="162">
        <v>21.651</v>
      </c>
      <c r="C79" s="162">
        <v>36.505000000000003</v>
      </c>
      <c r="D79" s="162">
        <v>35.569000000000003</v>
      </c>
      <c r="E79" s="162">
        <v>45.53</v>
      </c>
      <c r="F79" s="162">
        <v>42.433999999999997</v>
      </c>
      <c r="G79" s="162">
        <v>77.527000000000001</v>
      </c>
      <c r="H79" s="162">
        <v>35.073</v>
      </c>
      <c r="I79" s="162">
        <v>39.014000000000003</v>
      </c>
      <c r="J79" s="162">
        <v>41.686999999999998</v>
      </c>
      <c r="K79" s="162">
        <v>42.526000000000003</v>
      </c>
      <c r="M79" s="178" t="s">
        <v>37</v>
      </c>
      <c r="N79" s="177">
        <v>36.024999999999999</v>
      </c>
      <c r="O79" s="177">
        <v>32.597000000000001</v>
      </c>
      <c r="P79" s="177">
        <v>16.504999999999999</v>
      </c>
      <c r="Q79" s="177">
        <v>40.283000000000001</v>
      </c>
      <c r="R79" s="177">
        <v>37.738</v>
      </c>
      <c r="S79" s="177">
        <v>60.337000000000003</v>
      </c>
      <c r="T79" s="177">
        <v>206.61</v>
      </c>
      <c r="U79" s="177">
        <v>78.991</v>
      </c>
      <c r="V79" s="177">
        <v>68.805000000000007</v>
      </c>
      <c r="W79" s="177">
        <v>61.45</v>
      </c>
    </row>
    <row r="80" spans="1:23" ht="18.75" customHeight="1">
      <c r="A80" s="163" t="s">
        <v>48</v>
      </c>
      <c r="B80" s="162">
        <v>29.387</v>
      </c>
      <c r="C80" s="162">
        <v>51.753999999999998</v>
      </c>
      <c r="D80" s="162">
        <v>59.904000000000003</v>
      </c>
      <c r="E80" s="162">
        <v>24.457999999999998</v>
      </c>
      <c r="F80" s="162">
        <v>47.966000000000001</v>
      </c>
      <c r="G80" s="162">
        <v>25.992000000000001</v>
      </c>
      <c r="H80" s="162">
        <v>18.803000000000001</v>
      </c>
      <c r="I80" s="162">
        <v>42.591999999999999</v>
      </c>
      <c r="J80" s="162">
        <v>49.45</v>
      </c>
      <c r="K80" s="162">
        <v>38.412999999999997</v>
      </c>
      <c r="M80" s="178" t="s">
        <v>59</v>
      </c>
      <c r="N80" s="177">
        <v>57.042999999999999</v>
      </c>
      <c r="O80" s="177">
        <v>48.845999999999997</v>
      </c>
      <c r="P80" s="177">
        <v>34.206000000000003</v>
      </c>
      <c r="Q80" s="177">
        <v>45.228000000000002</v>
      </c>
      <c r="R80" s="177">
        <v>52.238999999999997</v>
      </c>
      <c r="S80" s="177">
        <v>44.62</v>
      </c>
      <c r="T80" s="177">
        <v>44.295999999999999</v>
      </c>
      <c r="U80" s="177">
        <v>64.421999999999997</v>
      </c>
      <c r="V80" s="177">
        <v>78.852000000000004</v>
      </c>
      <c r="W80" s="177">
        <v>57.866999999999997</v>
      </c>
    </row>
    <row r="81" spans="1:23" ht="18.75" customHeight="1">
      <c r="A81" s="163" t="s">
        <v>62</v>
      </c>
      <c r="B81" s="162">
        <v>0</v>
      </c>
      <c r="C81" s="162">
        <v>0.3</v>
      </c>
      <c r="D81" s="162">
        <v>0.8</v>
      </c>
      <c r="E81" s="162">
        <v>2.4039999999999999</v>
      </c>
      <c r="F81" s="162">
        <v>4.1500000000000004</v>
      </c>
      <c r="G81" s="162">
        <v>20.302</v>
      </c>
      <c r="H81" s="162">
        <v>22.527999999999999</v>
      </c>
      <c r="I81" s="162">
        <v>8.6579999999999995</v>
      </c>
      <c r="J81" s="162">
        <v>21.861000000000001</v>
      </c>
      <c r="K81" s="162">
        <v>32.279000000000003</v>
      </c>
      <c r="M81" s="178" t="s">
        <v>40</v>
      </c>
      <c r="N81" s="177">
        <v>4.6150000000000002</v>
      </c>
      <c r="O81" s="177">
        <v>10.066000000000001</v>
      </c>
      <c r="P81" s="177">
        <v>2.1</v>
      </c>
      <c r="Q81" s="177">
        <v>1.1060000000000001</v>
      </c>
      <c r="R81" s="177">
        <v>3.9540000000000002</v>
      </c>
      <c r="S81" s="177">
        <v>12.148</v>
      </c>
      <c r="T81" s="177">
        <v>3.2309999999999999</v>
      </c>
      <c r="U81" s="177">
        <v>10.255000000000001</v>
      </c>
      <c r="V81" s="177">
        <v>2.4649999999999999</v>
      </c>
      <c r="W81" s="177">
        <v>41.457000000000001</v>
      </c>
    </row>
    <row r="82" spans="1:23" ht="18.75" customHeight="1">
      <c r="A82" s="163" t="s">
        <v>36</v>
      </c>
      <c r="B82" s="162">
        <v>0</v>
      </c>
      <c r="C82" s="162">
        <v>0.35099999999999998</v>
      </c>
      <c r="D82" s="162">
        <v>2.7370000000000001</v>
      </c>
      <c r="E82" s="162">
        <v>3.984</v>
      </c>
      <c r="F82" s="162">
        <v>3.8969999999999998</v>
      </c>
      <c r="G82" s="162">
        <v>10.337</v>
      </c>
      <c r="H82" s="162">
        <v>30.943999999999999</v>
      </c>
      <c r="I82" s="162">
        <v>22.36</v>
      </c>
      <c r="J82" s="162">
        <v>27.733000000000001</v>
      </c>
      <c r="K82" s="162">
        <v>28.632000000000001</v>
      </c>
      <c r="M82" s="178" t="s">
        <v>62</v>
      </c>
      <c r="N82" s="177">
        <v>0</v>
      </c>
      <c r="O82" s="177">
        <v>0.22800000000000001</v>
      </c>
      <c r="P82" s="177">
        <v>1.02</v>
      </c>
      <c r="Q82" s="177">
        <v>2.2389999999999999</v>
      </c>
      <c r="R82" s="177">
        <v>3.3969999999999998</v>
      </c>
      <c r="S82" s="177">
        <v>13.3</v>
      </c>
      <c r="T82" s="177">
        <v>12.677</v>
      </c>
      <c r="U82" s="177">
        <v>5.7149999999999999</v>
      </c>
      <c r="V82" s="177">
        <v>15.182</v>
      </c>
      <c r="W82" s="177">
        <v>30.815999999999999</v>
      </c>
    </row>
    <row r="83" spans="1:23" ht="18.75" customHeight="1">
      <c r="A83" s="163" t="s">
        <v>197</v>
      </c>
      <c r="B83" s="162">
        <v>42.052</v>
      </c>
      <c r="C83" s="162">
        <v>43.182000000000002</v>
      </c>
      <c r="D83" s="162">
        <v>36.963000000000001</v>
      </c>
      <c r="E83" s="162">
        <v>44.234999999999999</v>
      </c>
      <c r="F83" s="162">
        <v>46.043999999999997</v>
      </c>
      <c r="G83" s="162">
        <v>73.953000000000003</v>
      </c>
      <c r="H83" s="162">
        <v>69.587999999999994</v>
      </c>
      <c r="I83" s="162">
        <v>65.531000000000006</v>
      </c>
      <c r="J83" s="162">
        <v>20.222999999999999</v>
      </c>
      <c r="K83" s="162">
        <v>19.98</v>
      </c>
      <c r="M83" s="178" t="s">
        <v>197</v>
      </c>
      <c r="N83" s="177">
        <v>39.664000000000001</v>
      </c>
      <c r="O83" s="177">
        <v>44.6</v>
      </c>
      <c r="P83" s="177">
        <v>40.15</v>
      </c>
      <c r="Q83" s="177">
        <v>62.045000000000002</v>
      </c>
      <c r="R83" s="177">
        <v>43.241999999999997</v>
      </c>
      <c r="S83" s="177">
        <v>68.724999999999994</v>
      </c>
      <c r="T83" s="177">
        <v>70.036000000000001</v>
      </c>
      <c r="U83" s="177">
        <v>68.007000000000005</v>
      </c>
      <c r="V83" s="177">
        <v>28.777999999999999</v>
      </c>
      <c r="W83" s="177">
        <v>25.858000000000001</v>
      </c>
    </row>
    <row r="84" spans="1:23" ht="18.75" customHeight="1">
      <c r="A84" s="163" t="s">
        <v>377</v>
      </c>
      <c r="B84" s="162">
        <v>7.0289999999999999</v>
      </c>
      <c r="C84" s="162">
        <v>19.007999999999999</v>
      </c>
      <c r="D84" s="162">
        <v>11.313000000000001</v>
      </c>
      <c r="E84" s="162">
        <v>25.521000000000001</v>
      </c>
      <c r="F84" s="162">
        <v>9.2520000000000007</v>
      </c>
      <c r="G84" s="162">
        <v>27.303000000000001</v>
      </c>
      <c r="H84" s="162">
        <v>24.091999999999999</v>
      </c>
      <c r="I84" s="162">
        <v>25.928000000000001</v>
      </c>
      <c r="J84" s="162">
        <v>25.620999999999999</v>
      </c>
      <c r="K84" s="162">
        <v>18.449000000000002</v>
      </c>
      <c r="M84" s="178" t="s">
        <v>198</v>
      </c>
      <c r="N84" s="177">
        <v>0.41299999999999998</v>
      </c>
      <c r="O84" s="177">
        <v>2.6139999999999999</v>
      </c>
      <c r="P84" s="177">
        <v>0.23499999999999999</v>
      </c>
      <c r="Q84" s="177">
        <v>1.1910000000000001</v>
      </c>
      <c r="R84" s="177">
        <v>22.201000000000001</v>
      </c>
      <c r="S84" s="177">
        <v>26.890999999999998</v>
      </c>
      <c r="T84" s="177">
        <v>10.771000000000001</v>
      </c>
      <c r="U84" s="177">
        <v>7.0350000000000001</v>
      </c>
      <c r="V84" s="177">
        <v>18.042999999999999</v>
      </c>
      <c r="W84" s="177">
        <v>22.033000000000001</v>
      </c>
    </row>
    <row r="85" spans="1:23" ht="18.75" customHeight="1">
      <c r="A85" s="167" t="s">
        <v>70</v>
      </c>
      <c r="B85" s="168">
        <v>0</v>
      </c>
      <c r="C85" s="168">
        <v>8</v>
      </c>
      <c r="D85" s="168">
        <v>6.14</v>
      </c>
      <c r="E85" s="168">
        <v>9.1199999999999992</v>
      </c>
      <c r="F85" s="168">
        <v>9.1199999999999992</v>
      </c>
      <c r="G85" s="168">
        <v>10.96</v>
      </c>
      <c r="H85" s="168">
        <v>16.010000000000002</v>
      </c>
      <c r="I85" s="168">
        <v>13.03</v>
      </c>
      <c r="J85" s="168">
        <v>17.135999999999999</v>
      </c>
      <c r="K85" s="168">
        <v>18.079999999999998</v>
      </c>
      <c r="L85" s="345"/>
      <c r="M85" s="181" t="s">
        <v>36</v>
      </c>
      <c r="N85" s="182">
        <v>0</v>
      </c>
      <c r="O85" s="182">
        <v>0.93300000000000005</v>
      </c>
      <c r="P85" s="182">
        <v>1.5329999999999999</v>
      </c>
      <c r="Q85" s="182">
        <v>1.71</v>
      </c>
      <c r="R85" s="182">
        <v>1.3260000000000001</v>
      </c>
      <c r="S85" s="182">
        <v>5.8129999999999997</v>
      </c>
      <c r="T85" s="182">
        <v>21.55</v>
      </c>
      <c r="U85" s="182">
        <v>14.750999999999999</v>
      </c>
      <c r="V85" s="182">
        <v>20.204000000000001</v>
      </c>
      <c r="W85" s="182">
        <v>21.108000000000001</v>
      </c>
    </row>
    <row r="86" spans="1:23" ht="18.75" customHeight="1">
      <c r="A86" s="352" t="s">
        <v>68</v>
      </c>
      <c r="B86" s="346"/>
      <c r="C86" s="346"/>
      <c r="D86" s="346"/>
      <c r="E86" s="346"/>
      <c r="F86" s="346"/>
      <c r="G86" s="346"/>
      <c r="H86" s="346"/>
      <c r="I86" s="346"/>
      <c r="J86" s="346"/>
      <c r="K86" s="346"/>
      <c r="L86" s="347"/>
      <c r="M86" s="353" t="s">
        <v>68</v>
      </c>
      <c r="N86" s="348"/>
      <c r="O86" s="348"/>
      <c r="P86" s="348"/>
      <c r="Q86" s="348"/>
      <c r="R86" s="348"/>
      <c r="S86" s="348"/>
      <c r="T86" s="348"/>
      <c r="U86" s="348"/>
      <c r="V86" s="348"/>
      <c r="W86" s="348"/>
    </row>
    <row r="87" spans="1:23" ht="24.6" customHeight="1">
      <c r="A87" s="355"/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M87" s="356"/>
      <c r="N87" s="351"/>
      <c r="O87" s="351"/>
      <c r="P87" s="351"/>
      <c r="Q87" s="351"/>
      <c r="R87" s="351"/>
      <c r="S87" s="351"/>
      <c r="T87" s="351"/>
      <c r="U87" s="351"/>
      <c r="V87" s="351"/>
      <c r="W87" s="351"/>
    </row>
    <row r="88" spans="1:23" ht="24.6" customHeight="1">
      <c r="A88" s="355"/>
      <c r="B88" s="350"/>
      <c r="C88" s="350"/>
      <c r="D88" s="350"/>
      <c r="E88" s="350"/>
      <c r="F88" s="350"/>
      <c r="G88" s="350"/>
      <c r="H88" s="350"/>
      <c r="I88" s="350"/>
      <c r="J88" s="350"/>
      <c r="K88" s="350"/>
      <c r="M88" s="356"/>
      <c r="N88" s="351"/>
      <c r="O88" s="351"/>
      <c r="P88" s="351"/>
      <c r="Q88" s="351"/>
      <c r="R88" s="351"/>
      <c r="S88" s="351"/>
      <c r="T88" s="351"/>
      <c r="U88" s="351"/>
      <c r="V88" s="351"/>
      <c r="W88" s="351"/>
    </row>
    <row r="89" spans="1:23" ht="24.6" customHeight="1">
      <c r="A89" s="349"/>
      <c r="B89" s="350"/>
      <c r="C89" s="350"/>
      <c r="D89" s="350"/>
      <c r="E89" s="350"/>
      <c r="F89" s="350"/>
      <c r="G89" s="350"/>
      <c r="H89" s="350"/>
      <c r="I89" s="350"/>
      <c r="J89" s="350"/>
      <c r="K89" s="350"/>
      <c r="M89" s="165"/>
      <c r="N89" s="351"/>
      <c r="O89" s="351"/>
      <c r="P89" s="351"/>
      <c r="Q89" s="351"/>
      <c r="R89" s="351"/>
      <c r="S89" s="351"/>
      <c r="T89" s="351"/>
      <c r="U89" s="351"/>
      <c r="V89" s="351"/>
      <c r="W89" s="351"/>
    </row>
    <row r="90" spans="1:23" ht="18.75" customHeight="1">
      <c r="A90" s="349"/>
      <c r="B90" s="350"/>
      <c r="C90" s="350"/>
      <c r="D90" s="350"/>
      <c r="E90" s="350"/>
      <c r="F90" s="350"/>
      <c r="G90" s="350"/>
      <c r="H90" s="350"/>
      <c r="I90" s="350"/>
      <c r="J90" s="350"/>
      <c r="K90" s="350" t="s">
        <v>0</v>
      </c>
      <c r="M90" s="165"/>
      <c r="N90" s="351"/>
      <c r="O90" s="351"/>
      <c r="P90" s="351"/>
      <c r="Q90" s="351"/>
      <c r="R90" s="351"/>
      <c r="S90" s="351"/>
      <c r="T90" s="351"/>
      <c r="U90" s="351"/>
      <c r="V90" s="351"/>
      <c r="W90" s="351" t="s">
        <v>481</v>
      </c>
    </row>
    <row r="91" spans="1:23" ht="18.75" customHeight="1">
      <c r="A91" s="157"/>
      <c r="B91" s="158" t="s">
        <v>2</v>
      </c>
      <c r="C91" s="158" t="s">
        <v>3</v>
      </c>
      <c r="D91" s="158" t="s">
        <v>4</v>
      </c>
      <c r="E91" s="158" t="s">
        <v>5</v>
      </c>
      <c r="F91" s="158" t="s">
        <v>6</v>
      </c>
      <c r="G91" s="158" t="s">
        <v>7</v>
      </c>
      <c r="H91" s="158" t="s">
        <v>8</v>
      </c>
      <c r="I91" s="158" t="s">
        <v>9</v>
      </c>
      <c r="J91" s="158" t="s">
        <v>372</v>
      </c>
      <c r="K91" s="158" t="s">
        <v>373</v>
      </c>
      <c r="M91" s="172"/>
      <c r="N91" s="173" t="s">
        <v>2</v>
      </c>
      <c r="O91" s="173" t="s">
        <v>3</v>
      </c>
      <c r="P91" s="173" t="s">
        <v>4</v>
      </c>
      <c r="Q91" s="173" t="s">
        <v>5</v>
      </c>
      <c r="R91" s="173" t="s">
        <v>6</v>
      </c>
      <c r="S91" s="173" t="s">
        <v>7</v>
      </c>
      <c r="T91" s="173" t="s">
        <v>8</v>
      </c>
      <c r="U91" s="173" t="s">
        <v>9</v>
      </c>
      <c r="V91" s="173" t="s">
        <v>372</v>
      </c>
      <c r="W91" s="173" t="s">
        <v>373</v>
      </c>
    </row>
    <row r="92" spans="1:23" ht="18.75" customHeight="1">
      <c r="A92" s="159" t="s">
        <v>26</v>
      </c>
      <c r="B92" s="160">
        <v>31</v>
      </c>
      <c r="C92" s="160">
        <v>26</v>
      </c>
      <c r="D92" s="160">
        <v>21</v>
      </c>
      <c r="E92" s="160">
        <v>24</v>
      </c>
      <c r="F92" s="160">
        <v>28</v>
      </c>
      <c r="G92" s="160">
        <v>26</v>
      </c>
      <c r="H92" s="160">
        <v>25</v>
      </c>
      <c r="I92" s="160">
        <v>27</v>
      </c>
      <c r="J92" s="160">
        <v>29</v>
      </c>
      <c r="K92" s="160">
        <v>28</v>
      </c>
      <c r="M92" s="174" t="s">
        <v>26</v>
      </c>
      <c r="N92" s="175">
        <v>31</v>
      </c>
      <c r="O92" s="175">
        <v>26</v>
      </c>
      <c r="P92" s="175">
        <v>21</v>
      </c>
      <c r="Q92" s="175">
        <v>24</v>
      </c>
      <c r="R92" s="175">
        <v>28</v>
      </c>
      <c r="S92" s="175">
        <v>26</v>
      </c>
      <c r="T92" s="175">
        <v>25</v>
      </c>
      <c r="U92" s="175">
        <v>27</v>
      </c>
      <c r="V92" s="175">
        <v>29</v>
      </c>
      <c r="W92" s="175">
        <v>28</v>
      </c>
    </row>
    <row r="93" spans="1:23" ht="18.75" customHeight="1">
      <c r="A93" s="161" t="s">
        <v>60</v>
      </c>
      <c r="B93" s="162">
        <v>33748.732000000004</v>
      </c>
      <c r="C93" s="162">
        <v>37465.743000000002</v>
      </c>
      <c r="D93" s="162">
        <v>40395.707999999999</v>
      </c>
      <c r="E93" s="162">
        <v>39292.446000000004</v>
      </c>
      <c r="F93" s="162">
        <v>38006.841</v>
      </c>
      <c r="G93" s="162">
        <v>35715.084999999999</v>
      </c>
      <c r="H93" s="162">
        <v>35511.962</v>
      </c>
      <c r="I93" s="162">
        <v>35624.023000000001</v>
      </c>
      <c r="J93" s="162">
        <v>32210.429</v>
      </c>
      <c r="K93" s="162">
        <v>32557.694</v>
      </c>
      <c r="M93" s="176" t="s">
        <v>60</v>
      </c>
      <c r="N93" s="177">
        <v>5684.134</v>
      </c>
      <c r="O93" s="177">
        <v>6765.1409999999996</v>
      </c>
      <c r="P93" s="177">
        <v>6795.8339999999998</v>
      </c>
      <c r="Q93" s="177">
        <v>8028.82</v>
      </c>
      <c r="R93" s="177">
        <v>9446.6450000000004</v>
      </c>
      <c r="S93" s="177">
        <v>10492.232</v>
      </c>
      <c r="T93" s="177">
        <v>8242.02</v>
      </c>
      <c r="U93" s="177">
        <v>8553.527</v>
      </c>
      <c r="V93" s="177">
        <v>8135.3850000000002</v>
      </c>
      <c r="W93" s="177">
        <v>7839.2110000000002</v>
      </c>
    </row>
    <row r="94" spans="1:23" ht="18.75" customHeight="1">
      <c r="A94" s="163" t="s">
        <v>28</v>
      </c>
      <c r="B94" s="162">
        <v>26768.289000000001</v>
      </c>
      <c r="C94" s="162">
        <v>30579.895</v>
      </c>
      <c r="D94" s="162">
        <v>33466.258999999998</v>
      </c>
      <c r="E94" s="162">
        <v>33141.252999999997</v>
      </c>
      <c r="F94" s="162">
        <v>31888.985000000001</v>
      </c>
      <c r="G94" s="162">
        <v>29802.69</v>
      </c>
      <c r="H94" s="162">
        <v>29657.149000000001</v>
      </c>
      <c r="I94" s="162">
        <v>30243.275000000001</v>
      </c>
      <c r="J94" s="162">
        <v>26707.246999999999</v>
      </c>
      <c r="K94" s="162">
        <v>27068.296999999999</v>
      </c>
      <c r="M94" s="178" t="s">
        <v>28</v>
      </c>
      <c r="N94" s="177">
        <v>4709.0630000000001</v>
      </c>
      <c r="O94" s="177">
        <v>5734.4459999999999</v>
      </c>
      <c r="P94" s="177">
        <v>5732.2610000000004</v>
      </c>
      <c r="Q94" s="177">
        <v>6831.1760000000004</v>
      </c>
      <c r="R94" s="177">
        <v>8078.2690000000002</v>
      </c>
      <c r="S94" s="177">
        <v>9073.7119999999995</v>
      </c>
      <c r="T94" s="177">
        <v>7029.19</v>
      </c>
      <c r="U94" s="177">
        <v>7369.3119999999999</v>
      </c>
      <c r="V94" s="177">
        <v>6914.8040000000001</v>
      </c>
      <c r="W94" s="177">
        <v>6651.6540000000005</v>
      </c>
    </row>
    <row r="95" spans="1:23" ht="18.75" customHeight="1">
      <c r="A95" s="163" t="s">
        <v>56</v>
      </c>
      <c r="B95" s="162">
        <v>2733.194</v>
      </c>
      <c r="C95" s="162">
        <v>2763.4490000000001</v>
      </c>
      <c r="D95" s="162">
        <v>2866.9740000000002</v>
      </c>
      <c r="E95" s="162">
        <v>2095.0279999999998</v>
      </c>
      <c r="F95" s="162">
        <v>1918.1590000000001</v>
      </c>
      <c r="G95" s="162">
        <v>1860.94</v>
      </c>
      <c r="H95" s="162">
        <v>2042.4860000000001</v>
      </c>
      <c r="I95" s="162">
        <v>2525.6990000000001</v>
      </c>
      <c r="J95" s="162">
        <v>2466.0450000000001</v>
      </c>
      <c r="K95" s="162">
        <v>2466.9560000000001</v>
      </c>
      <c r="M95" s="178" t="s">
        <v>56</v>
      </c>
      <c r="N95" s="177">
        <v>275.96600000000001</v>
      </c>
      <c r="O95" s="177">
        <v>270.29700000000003</v>
      </c>
      <c r="P95" s="177">
        <v>303.82400000000001</v>
      </c>
      <c r="Q95" s="177">
        <v>327.67500000000001</v>
      </c>
      <c r="R95" s="177">
        <v>319.48099999999999</v>
      </c>
      <c r="S95" s="177">
        <v>350.73899999999998</v>
      </c>
      <c r="T95" s="177">
        <v>341.01100000000002</v>
      </c>
      <c r="U95" s="177">
        <v>413.08300000000003</v>
      </c>
      <c r="V95" s="177">
        <v>389.89800000000002</v>
      </c>
      <c r="W95" s="177">
        <v>387.79500000000002</v>
      </c>
    </row>
    <row r="96" spans="1:23" ht="18.75" customHeight="1">
      <c r="A96" s="163" t="s">
        <v>30</v>
      </c>
      <c r="B96" s="162">
        <v>284.99</v>
      </c>
      <c r="C96" s="162">
        <v>303.64400000000001</v>
      </c>
      <c r="D96" s="162">
        <v>460.33800000000002</v>
      </c>
      <c r="E96" s="162">
        <v>363.06900000000002</v>
      </c>
      <c r="F96" s="162">
        <v>466.779</v>
      </c>
      <c r="G96" s="162">
        <v>491.04399999999998</v>
      </c>
      <c r="H96" s="162">
        <v>539.97699999999998</v>
      </c>
      <c r="I96" s="162">
        <v>540.39</v>
      </c>
      <c r="J96" s="162">
        <v>576.38</v>
      </c>
      <c r="K96" s="162">
        <v>577.85900000000004</v>
      </c>
      <c r="M96" s="178" t="s">
        <v>50</v>
      </c>
      <c r="N96" s="177">
        <v>96.100999999999999</v>
      </c>
      <c r="O96" s="177">
        <v>97.385999999999996</v>
      </c>
      <c r="P96" s="177">
        <v>99.454999999999998</v>
      </c>
      <c r="Q96" s="177">
        <v>110.72499999999999</v>
      </c>
      <c r="R96" s="177">
        <v>113.5</v>
      </c>
      <c r="S96" s="177">
        <v>141.874</v>
      </c>
      <c r="T96" s="177">
        <v>110.18899999999999</v>
      </c>
      <c r="U96" s="177">
        <v>115.536</v>
      </c>
      <c r="V96" s="177">
        <v>107.687</v>
      </c>
      <c r="W96" s="177">
        <v>111.703</v>
      </c>
    </row>
    <row r="97" spans="1:23" ht="18.75" customHeight="1">
      <c r="A97" s="163" t="s">
        <v>35</v>
      </c>
      <c r="B97" s="162">
        <v>731.90099999999995</v>
      </c>
      <c r="C97" s="162">
        <v>410.53800000000001</v>
      </c>
      <c r="D97" s="162">
        <v>441.53800000000001</v>
      </c>
      <c r="E97" s="162">
        <v>322.74099999999999</v>
      </c>
      <c r="F97" s="162">
        <v>471.17</v>
      </c>
      <c r="G97" s="162">
        <v>336.54599999999999</v>
      </c>
      <c r="H97" s="162">
        <v>384.339</v>
      </c>
      <c r="I97" s="162">
        <v>407.49299999999999</v>
      </c>
      <c r="J97" s="162">
        <v>427.42700000000002</v>
      </c>
      <c r="K97" s="162">
        <v>466.13</v>
      </c>
      <c r="M97" s="178" t="s">
        <v>30</v>
      </c>
      <c r="N97" s="177">
        <v>63.82</v>
      </c>
      <c r="O97" s="177">
        <v>61.54</v>
      </c>
      <c r="P97" s="177">
        <v>96.7</v>
      </c>
      <c r="Q97" s="177">
        <v>82.593000000000004</v>
      </c>
      <c r="R97" s="177">
        <v>119.32599999999999</v>
      </c>
      <c r="S97" s="177">
        <v>148.82</v>
      </c>
      <c r="T97" s="177">
        <v>98.498000000000005</v>
      </c>
      <c r="U97" s="177">
        <v>95.126000000000005</v>
      </c>
      <c r="V97" s="177">
        <v>105.292</v>
      </c>
      <c r="W97" s="177">
        <v>108.67</v>
      </c>
    </row>
    <row r="98" spans="1:23" ht="18.75" customHeight="1">
      <c r="A98" s="163" t="s">
        <v>50</v>
      </c>
      <c r="B98" s="162">
        <v>462.83300000000003</v>
      </c>
      <c r="C98" s="162">
        <v>450.767</v>
      </c>
      <c r="D98" s="162">
        <v>483.95400000000001</v>
      </c>
      <c r="E98" s="162">
        <v>432.17099999999999</v>
      </c>
      <c r="F98" s="162">
        <v>388.84199999999998</v>
      </c>
      <c r="G98" s="162">
        <v>493.03399999999999</v>
      </c>
      <c r="H98" s="162">
        <v>475.46100000000001</v>
      </c>
      <c r="I98" s="162">
        <v>456.39800000000002</v>
      </c>
      <c r="J98" s="162">
        <v>404.07</v>
      </c>
      <c r="K98" s="162">
        <v>462.89499999999998</v>
      </c>
      <c r="M98" s="178" t="s">
        <v>29</v>
      </c>
      <c r="N98" s="177">
        <v>30.611999999999998</v>
      </c>
      <c r="O98" s="177">
        <v>39.1</v>
      </c>
      <c r="P98" s="177">
        <v>47.164999999999999</v>
      </c>
      <c r="Q98" s="177">
        <v>51.731999999999999</v>
      </c>
      <c r="R98" s="177">
        <v>55.237000000000002</v>
      </c>
      <c r="S98" s="177">
        <v>69.875</v>
      </c>
      <c r="T98" s="177">
        <v>73.335999999999999</v>
      </c>
      <c r="U98" s="177">
        <v>61.92</v>
      </c>
      <c r="V98" s="177">
        <v>74.075999999999993</v>
      </c>
      <c r="W98" s="177">
        <v>100.226</v>
      </c>
    </row>
    <row r="99" spans="1:23" ht="18.75" customHeight="1">
      <c r="A99" s="163" t="s">
        <v>29</v>
      </c>
      <c r="B99" s="162">
        <v>203.411</v>
      </c>
      <c r="C99" s="162">
        <v>320.69</v>
      </c>
      <c r="D99" s="162">
        <v>317.68099999999998</v>
      </c>
      <c r="E99" s="162">
        <v>292.35300000000001</v>
      </c>
      <c r="F99" s="162">
        <v>287.721</v>
      </c>
      <c r="G99" s="162">
        <v>307.16399999999999</v>
      </c>
      <c r="H99" s="162">
        <v>330.08300000000003</v>
      </c>
      <c r="I99" s="162">
        <v>239.042</v>
      </c>
      <c r="J99" s="162">
        <v>279.43400000000003</v>
      </c>
      <c r="K99" s="162">
        <v>367.05700000000002</v>
      </c>
      <c r="M99" s="178" t="s">
        <v>37</v>
      </c>
      <c r="N99" s="177">
        <v>72.674999999999997</v>
      </c>
      <c r="O99" s="177">
        <v>66.477000000000004</v>
      </c>
      <c r="P99" s="177">
        <v>85.721000000000004</v>
      </c>
      <c r="Q99" s="177">
        <v>113.839</v>
      </c>
      <c r="R99" s="177">
        <v>124.711</v>
      </c>
      <c r="S99" s="177">
        <v>115.13200000000001</v>
      </c>
      <c r="T99" s="177">
        <v>100.771</v>
      </c>
      <c r="U99" s="177">
        <v>98.566999999999993</v>
      </c>
      <c r="V99" s="177">
        <v>93.876999999999995</v>
      </c>
      <c r="W99" s="177">
        <v>84.156000000000006</v>
      </c>
    </row>
    <row r="100" spans="1:23" ht="18.75" customHeight="1">
      <c r="A100" s="163" t="s">
        <v>54</v>
      </c>
      <c r="B100" s="162">
        <v>157.351</v>
      </c>
      <c r="C100" s="162">
        <v>107.486</v>
      </c>
      <c r="D100" s="162">
        <v>109.51900000000001</v>
      </c>
      <c r="E100" s="162">
        <v>190.35900000000001</v>
      </c>
      <c r="F100" s="162">
        <v>103.13</v>
      </c>
      <c r="G100" s="162">
        <v>142.65799999999999</v>
      </c>
      <c r="H100" s="162">
        <v>131.26400000000001</v>
      </c>
      <c r="I100" s="162">
        <v>341.65600000000001</v>
      </c>
      <c r="J100" s="162">
        <v>468.29</v>
      </c>
      <c r="K100" s="162">
        <v>252.37899999999999</v>
      </c>
      <c r="M100" s="178" t="s">
        <v>35</v>
      </c>
      <c r="N100" s="177">
        <v>72.682000000000002</v>
      </c>
      <c r="O100" s="177">
        <v>51.167000000000002</v>
      </c>
      <c r="P100" s="177">
        <v>48.548999999999999</v>
      </c>
      <c r="Q100" s="177">
        <v>44.667999999999999</v>
      </c>
      <c r="R100" s="177">
        <v>69.849000000000004</v>
      </c>
      <c r="S100" s="177">
        <v>56.667999999999999</v>
      </c>
      <c r="T100" s="177">
        <v>65.594999999999999</v>
      </c>
      <c r="U100" s="177">
        <v>74.581999999999994</v>
      </c>
      <c r="V100" s="177">
        <v>78.53</v>
      </c>
      <c r="W100" s="177">
        <v>80.549000000000007</v>
      </c>
    </row>
    <row r="101" spans="1:23" ht="18.75" customHeight="1">
      <c r="A101" s="163" t="s">
        <v>61</v>
      </c>
      <c r="B101" s="162">
        <v>828.77</v>
      </c>
      <c r="C101" s="162">
        <v>1025.2550000000001</v>
      </c>
      <c r="D101" s="162">
        <v>1156.3109999999999</v>
      </c>
      <c r="E101" s="162">
        <v>1314.1959999999999</v>
      </c>
      <c r="F101" s="162">
        <v>1328.3420000000001</v>
      </c>
      <c r="G101" s="162">
        <v>1308.8309999999999</v>
      </c>
      <c r="H101" s="162">
        <v>1097.739</v>
      </c>
      <c r="I101" s="162">
        <v>296.24099999999999</v>
      </c>
      <c r="J101" s="162">
        <v>244.57</v>
      </c>
      <c r="K101" s="162">
        <v>246.93299999999999</v>
      </c>
      <c r="M101" s="178" t="s">
        <v>61</v>
      </c>
      <c r="N101" s="177">
        <v>115.551</v>
      </c>
      <c r="O101" s="177">
        <v>122.146</v>
      </c>
      <c r="P101" s="177">
        <v>132.10400000000001</v>
      </c>
      <c r="Q101" s="177">
        <v>198.17500000000001</v>
      </c>
      <c r="R101" s="177">
        <v>195.64699999999999</v>
      </c>
      <c r="S101" s="177">
        <v>186.97200000000001</v>
      </c>
      <c r="T101" s="177">
        <v>155.99</v>
      </c>
      <c r="U101" s="177">
        <v>74.89</v>
      </c>
      <c r="V101" s="177">
        <v>67.182000000000002</v>
      </c>
      <c r="W101" s="177">
        <v>72.322000000000003</v>
      </c>
    </row>
    <row r="102" spans="1:23" ht="18.75" customHeight="1">
      <c r="A102" s="163" t="s">
        <v>34</v>
      </c>
      <c r="B102" s="162">
        <v>531.48800000000006</v>
      </c>
      <c r="C102" s="162">
        <v>995.72199999999998</v>
      </c>
      <c r="D102" s="162">
        <v>596.08799999999997</v>
      </c>
      <c r="E102" s="162">
        <v>615.28899999999999</v>
      </c>
      <c r="F102" s="162">
        <v>711.10799999999995</v>
      </c>
      <c r="G102" s="162">
        <v>551.43700000000001</v>
      </c>
      <c r="H102" s="162">
        <v>438.428</v>
      </c>
      <c r="I102" s="162">
        <v>87.876000000000005</v>
      </c>
      <c r="J102" s="162">
        <v>108.96899999999999</v>
      </c>
      <c r="K102" s="162">
        <v>153.81899999999999</v>
      </c>
      <c r="M102" s="178" t="s">
        <v>34</v>
      </c>
      <c r="N102" s="177">
        <v>113.432</v>
      </c>
      <c r="O102" s="177">
        <v>205.928</v>
      </c>
      <c r="P102" s="177">
        <v>127.33799999999999</v>
      </c>
      <c r="Q102" s="177">
        <v>121.13200000000001</v>
      </c>
      <c r="R102" s="177">
        <v>220.49600000000001</v>
      </c>
      <c r="S102" s="177">
        <v>207.91</v>
      </c>
      <c r="T102" s="177">
        <v>146.70599999999999</v>
      </c>
      <c r="U102" s="177">
        <v>36.844000000000001</v>
      </c>
      <c r="V102" s="177">
        <v>46.78</v>
      </c>
      <c r="W102" s="177">
        <v>63.02</v>
      </c>
    </row>
    <row r="103" spans="1:23" ht="18.75" customHeight="1">
      <c r="A103" s="163" t="s">
        <v>62</v>
      </c>
      <c r="B103" s="162">
        <v>66.364999999999995</v>
      </c>
      <c r="C103" s="162">
        <v>119.95699999999999</v>
      </c>
      <c r="D103" s="162">
        <v>110.61499999999999</v>
      </c>
      <c r="E103" s="162">
        <v>165.44200000000001</v>
      </c>
      <c r="F103" s="162">
        <v>81.355999999999995</v>
      </c>
      <c r="G103" s="162">
        <v>108.995</v>
      </c>
      <c r="H103" s="162">
        <v>97.494</v>
      </c>
      <c r="I103" s="162">
        <v>148.976</v>
      </c>
      <c r="J103" s="162">
        <v>143.82900000000001</v>
      </c>
      <c r="K103" s="162">
        <v>152.864</v>
      </c>
      <c r="M103" s="178" t="s">
        <v>54</v>
      </c>
      <c r="N103" s="177">
        <v>16.434999999999999</v>
      </c>
      <c r="O103" s="177">
        <v>12.233000000000001</v>
      </c>
      <c r="P103" s="177">
        <v>13.02</v>
      </c>
      <c r="Q103" s="177">
        <v>30</v>
      </c>
      <c r="R103" s="177">
        <v>20.231999999999999</v>
      </c>
      <c r="S103" s="177">
        <v>35.884</v>
      </c>
      <c r="T103" s="177">
        <v>30.873999999999999</v>
      </c>
      <c r="U103" s="177">
        <v>80.992000000000004</v>
      </c>
      <c r="V103" s="177">
        <v>110.20699999999999</v>
      </c>
      <c r="W103" s="177">
        <v>54.908000000000001</v>
      </c>
    </row>
    <row r="104" spans="1:23" ht="18.75" customHeight="1">
      <c r="A104" s="163" t="s">
        <v>37</v>
      </c>
      <c r="B104" s="162">
        <v>105.524</v>
      </c>
      <c r="C104" s="162">
        <v>117.47799999999999</v>
      </c>
      <c r="D104" s="162">
        <v>169.46299999999999</v>
      </c>
      <c r="E104" s="162">
        <v>176.27799999999999</v>
      </c>
      <c r="F104" s="162">
        <v>159.65100000000001</v>
      </c>
      <c r="G104" s="162">
        <v>155.53899999999999</v>
      </c>
      <c r="H104" s="162">
        <v>164.84700000000001</v>
      </c>
      <c r="I104" s="162">
        <v>140.24799999999999</v>
      </c>
      <c r="J104" s="162">
        <v>137.82400000000001</v>
      </c>
      <c r="K104" s="162">
        <v>129.17099999999999</v>
      </c>
      <c r="M104" s="178" t="s">
        <v>49</v>
      </c>
      <c r="N104" s="177">
        <v>17.545999999999999</v>
      </c>
      <c r="O104" s="177">
        <v>21.283999999999999</v>
      </c>
      <c r="P104" s="177">
        <v>23.315999999999999</v>
      </c>
      <c r="Q104" s="177">
        <v>26.312999999999999</v>
      </c>
      <c r="R104" s="177">
        <v>31.72</v>
      </c>
      <c r="S104" s="177">
        <v>27.463000000000001</v>
      </c>
      <c r="T104" s="177">
        <v>19.472000000000001</v>
      </c>
      <c r="U104" s="177">
        <v>22.638000000000002</v>
      </c>
      <c r="V104" s="177">
        <v>25.460999999999999</v>
      </c>
      <c r="W104" s="177">
        <v>31.058</v>
      </c>
    </row>
    <row r="105" spans="1:23" ht="18.75" customHeight="1">
      <c r="A105" s="159" t="s">
        <v>26</v>
      </c>
      <c r="B105" s="160">
        <v>32</v>
      </c>
      <c r="C105" s="160">
        <v>31</v>
      </c>
      <c r="D105" s="160">
        <v>31</v>
      </c>
      <c r="E105" s="160">
        <v>32</v>
      </c>
      <c r="F105" s="160">
        <v>28</v>
      </c>
      <c r="G105" s="160">
        <v>28</v>
      </c>
      <c r="H105" s="160">
        <v>29</v>
      </c>
      <c r="I105" s="160">
        <v>28</v>
      </c>
      <c r="J105" s="160">
        <v>25</v>
      </c>
      <c r="K105" s="160">
        <v>25</v>
      </c>
      <c r="M105" s="174" t="s">
        <v>26</v>
      </c>
      <c r="N105" s="175">
        <v>32</v>
      </c>
      <c r="O105" s="175">
        <v>31</v>
      </c>
      <c r="P105" s="175">
        <v>31</v>
      </c>
      <c r="Q105" s="175">
        <v>32</v>
      </c>
      <c r="R105" s="175">
        <v>28</v>
      </c>
      <c r="S105" s="175">
        <v>28</v>
      </c>
      <c r="T105" s="175">
        <v>29</v>
      </c>
      <c r="U105" s="175">
        <v>28</v>
      </c>
      <c r="V105" s="175">
        <v>25</v>
      </c>
      <c r="W105" s="175">
        <v>25</v>
      </c>
    </row>
    <row r="106" spans="1:23" ht="18.75" customHeight="1">
      <c r="A106" s="161" t="s">
        <v>63</v>
      </c>
      <c r="B106" s="162">
        <v>209552.663</v>
      </c>
      <c r="C106" s="162">
        <v>234085.533</v>
      </c>
      <c r="D106" s="162">
        <v>269954.451</v>
      </c>
      <c r="E106" s="162">
        <v>266861.10600000003</v>
      </c>
      <c r="F106" s="162">
        <v>246221.15400000001</v>
      </c>
      <c r="G106" s="162">
        <v>241335.78200000001</v>
      </c>
      <c r="H106" s="162">
        <v>230311.014</v>
      </c>
      <c r="I106" s="162">
        <v>257363.649</v>
      </c>
      <c r="J106" s="162">
        <v>259474.01500000001</v>
      </c>
      <c r="K106" s="162">
        <v>262905.89799999999</v>
      </c>
      <c r="M106" s="176" t="s">
        <v>63</v>
      </c>
      <c r="N106" s="177">
        <v>21667.141</v>
      </c>
      <c r="O106" s="177">
        <v>21985.93</v>
      </c>
      <c r="P106" s="177">
        <v>25365.955000000002</v>
      </c>
      <c r="Q106" s="177">
        <v>31482.308000000001</v>
      </c>
      <c r="R106" s="177">
        <v>32586.491000000002</v>
      </c>
      <c r="S106" s="177">
        <v>33530.428</v>
      </c>
      <c r="T106" s="177">
        <v>27143.874</v>
      </c>
      <c r="U106" s="177">
        <v>30430.298999999999</v>
      </c>
      <c r="V106" s="177">
        <v>31358.017</v>
      </c>
      <c r="W106" s="177">
        <v>31554.127</v>
      </c>
    </row>
    <row r="107" spans="1:23" ht="18.75" customHeight="1">
      <c r="A107" s="163" t="s">
        <v>49</v>
      </c>
      <c r="B107" s="162">
        <v>88805.528000000006</v>
      </c>
      <c r="C107" s="162">
        <v>95947.652000000002</v>
      </c>
      <c r="D107" s="162">
        <v>103043.22199999999</v>
      </c>
      <c r="E107" s="162">
        <v>102445.303</v>
      </c>
      <c r="F107" s="162">
        <v>102410.777</v>
      </c>
      <c r="G107" s="162">
        <v>103991.433</v>
      </c>
      <c r="H107" s="162">
        <v>102543.14200000001</v>
      </c>
      <c r="I107" s="162">
        <v>99921.644</v>
      </c>
      <c r="J107" s="162">
        <v>100227.413</v>
      </c>
      <c r="K107" s="162">
        <v>102937.845</v>
      </c>
      <c r="M107" s="178" t="s">
        <v>49</v>
      </c>
      <c r="N107" s="177">
        <v>8651.3809999999994</v>
      </c>
      <c r="O107" s="177">
        <v>8359.2049999999999</v>
      </c>
      <c r="P107" s="177">
        <v>9002.5750000000007</v>
      </c>
      <c r="Q107" s="177">
        <v>11200.423000000001</v>
      </c>
      <c r="R107" s="177">
        <v>12598.787</v>
      </c>
      <c r="S107" s="177">
        <v>12215.65</v>
      </c>
      <c r="T107" s="177">
        <v>10223.132</v>
      </c>
      <c r="U107" s="177">
        <v>10350.951999999999</v>
      </c>
      <c r="V107" s="177">
        <v>10659.147999999999</v>
      </c>
      <c r="W107" s="177">
        <v>10304.999</v>
      </c>
    </row>
    <row r="108" spans="1:23" ht="18.75" customHeight="1">
      <c r="A108" s="163" t="s">
        <v>29</v>
      </c>
      <c r="B108" s="162">
        <v>26335.972000000002</v>
      </c>
      <c r="C108" s="162">
        <v>28193.350999999999</v>
      </c>
      <c r="D108" s="162">
        <v>34253.423999999999</v>
      </c>
      <c r="E108" s="162">
        <v>34770.000999999997</v>
      </c>
      <c r="F108" s="162">
        <v>36612.449000000001</v>
      </c>
      <c r="G108" s="162">
        <v>42864.523999999998</v>
      </c>
      <c r="H108" s="162">
        <v>35653.031000000003</v>
      </c>
      <c r="I108" s="162">
        <v>46947.783000000003</v>
      </c>
      <c r="J108" s="162">
        <v>47142.014999999999</v>
      </c>
      <c r="K108" s="162">
        <v>44626.311999999998</v>
      </c>
      <c r="M108" s="178" t="s">
        <v>29</v>
      </c>
      <c r="N108" s="177">
        <v>2552.1990000000001</v>
      </c>
      <c r="O108" s="177">
        <v>2374.0039999999999</v>
      </c>
      <c r="P108" s="177">
        <v>2908.8530000000001</v>
      </c>
      <c r="Q108" s="177">
        <v>3524.87</v>
      </c>
      <c r="R108" s="177">
        <v>3981.5790000000002</v>
      </c>
      <c r="S108" s="177">
        <v>5987.576</v>
      </c>
      <c r="T108" s="177">
        <v>4303.8590000000004</v>
      </c>
      <c r="U108" s="177">
        <v>5599.2219999999998</v>
      </c>
      <c r="V108" s="177">
        <v>5552.5839999999998</v>
      </c>
      <c r="W108" s="177">
        <v>5557.4780000000001</v>
      </c>
    </row>
    <row r="109" spans="1:23" ht="18.75" customHeight="1">
      <c r="A109" s="163" t="s">
        <v>52</v>
      </c>
      <c r="B109" s="162">
        <v>18136.699000000001</v>
      </c>
      <c r="C109" s="162">
        <v>19313.319</v>
      </c>
      <c r="D109" s="162">
        <v>26367.115000000002</v>
      </c>
      <c r="E109" s="162">
        <v>31771.093000000001</v>
      </c>
      <c r="F109" s="162">
        <v>28833.441999999999</v>
      </c>
      <c r="G109" s="162">
        <v>23356.685000000001</v>
      </c>
      <c r="H109" s="162">
        <v>22664.098999999998</v>
      </c>
      <c r="I109" s="162">
        <v>30565.142</v>
      </c>
      <c r="J109" s="162">
        <v>28960.213</v>
      </c>
      <c r="K109" s="162">
        <v>30325.999</v>
      </c>
      <c r="M109" s="178" t="s">
        <v>52</v>
      </c>
      <c r="N109" s="177">
        <v>2145.2820000000002</v>
      </c>
      <c r="O109" s="177">
        <v>2188.7260000000001</v>
      </c>
      <c r="P109" s="177">
        <v>2607.8139999999999</v>
      </c>
      <c r="Q109" s="177">
        <v>4127.1350000000002</v>
      </c>
      <c r="R109" s="177">
        <v>4156.2740000000003</v>
      </c>
      <c r="S109" s="177">
        <v>3319.4169999999999</v>
      </c>
      <c r="T109" s="177">
        <v>2884.723</v>
      </c>
      <c r="U109" s="177">
        <v>3786.951</v>
      </c>
      <c r="V109" s="177">
        <v>3841.451</v>
      </c>
      <c r="W109" s="177">
        <v>3902.1129999999998</v>
      </c>
    </row>
    <row r="110" spans="1:23" ht="18.75" customHeight="1">
      <c r="A110" s="163" t="s">
        <v>37</v>
      </c>
      <c r="B110" s="162">
        <v>1560.92</v>
      </c>
      <c r="C110" s="162">
        <v>3377.9119999999998</v>
      </c>
      <c r="D110" s="162">
        <v>7871.3819999999996</v>
      </c>
      <c r="E110" s="162">
        <v>13622.772999999999</v>
      </c>
      <c r="F110" s="162">
        <v>13631.022000000001</v>
      </c>
      <c r="G110" s="162">
        <v>11819.912</v>
      </c>
      <c r="H110" s="162">
        <v>13460.936</v>
      </c>
      <c r="I110" s="162">
        <v>21572.004000000001</v>
      </c>
      <c r="J110" s="162">
        <v>22548.302</v>
      </c>
      <c r="K110" s="162">
        <v>21501.383999999998</v>
      </c>
      <c r="M110" s="178" t="s">
        <v>37</v>
      </c>
      <c r="N110" s="177">
        <v>249.131</v>
      </c>
      <c r="O110" s="177">
        <v>408.04899999999998</v>
      </c>
      <c r="P110" s="177">
        <v>800.11900000000003</v>
      </c>
      <c r="Q110" s="177">
        <v>1804.182</v>
      </c>
      <c r="R110" s="177">
        <v>2084.875</v>
      </c>
      <c r="S110" s="177">
        <v>2042.048</v>
      </c>
      <c r="T110" s="177">
        <v>1923.1120000000001</v>
      </c>
      <c r="U110" s="177">
        <v>3067.1959999999999</v>
      </c>
      <c r="V110" s="177">
        <v>3160.1889999999999</v>
      </c>
      <c r="W110" s="177">
        <v>2974.7040000000002</v>
      </c>
    </row>
    <row r="111" spans="1:23" ht="18.75" customHeight="1">
      <c r="A111" s="163" t="s">
        <v>28</v>
      </c>
      <c r="B111" s="162">
        <v>38905.684000000001</v>
      </c>
      <c r="C111" s="162">
        <v>45347.824000000001</v>
      </c>
      <c r="D111" s="162">
        <v>50117.953000000001</v>
      </c>
      <c r="E111" s="162">
        <v>44350.74</v>
      </c>
      <c r="F111" s="162">
        <v>31562.453000000001</v>
      </c>
      <c r="G111" s="162">
        <v>32407.471000000001</v>
      </c>
      <c r="H111" s="162">
        <v>25011.131000000001</v>
      </c>
      <c r="I111" s="162">
        <v>24327.600999999999</v>
      </c>
      <c r="J111" s="162">
        <v>23325.874</v>
      </c>
      <c r="K111" s="162">
        <v>19861.313999999998</v>
      </c>
      <c r="M111" s="178" t="s">
        <v>28</v>
      </c>
      <c r="N111" s="177">
        <v>3478.81</v>
      </c>
      <c r="O111" s="177">
        <v>3287.924</v>
      </c>
      <c r="P111" s="177">
        <v>3843.4769999999999</v>
      </c>
      <c r="Q111" s="177">
        <v>4410.0519999999997</v>
      </c>
      <c r="R111" s="177">
        <v>3746.52</v>
      </c>
      <c r="S111" s="177">
        <v>4596.5069999999996</v>
      </c>
      <c r="T111" s="177">
        <v>2741.886</v>
      </c>
      <c r="U111" s="177">
        <v>2467.3989999999999</v>
      </c>
      <c r="V111" s="177">
        <v>2279.989</v>
      </c>
      <c r="W111" s="177">
        <v>1940.579</v>
      </c>
    </row>
    <row r="112" spans="1:23" ht="18.75" customHeight="1">
      <c r="A112" s="163" t="s">
        <v>48</v>
      </c>
      <c r="B112" s="162">
        <v>7945.7150000000001</v>
      </c>
      <c r="C112" s="162">
        <v>14104.898999999999</v>
      </c>
      <c r="D112" s="162">
        <v>15765.194</v>
      </c>
      <c r="E112" s="162">
        <v>9411.5010000000002</v>
      </c>
      <c r="F112" s="162">
        <v>7368.8940000000002</v>
      </c>
      <c r="G112" s="162">
        <v>6515.0010000000002</v>
      </c>
      <c r="H112" s="162">
        <v>7003.0249999999996</v>
      </c>
      <c r="I112" s="162">
        <v>13020.464</v>
      </c>
      <c r="J112" s="162">
        <v>12716.449000000001</v>
      </c>
      <c r="K112" s="162">
        <v>14369.69</v>
      </c>
      <c r="M112" s="178" t="s">
        <v>61</v>
      </c>
      <c r="N112" s="177">
        <v>1945.655</v>
      </c>
      <c r="O112" s="177">
        <v>1599.8920000000001</v>
      </c>
      <c r="P112" s="177">
        <v>2191.817</v>
      </c>
      <c r="Q112" s="177">
        <v>2179.721</v>
      </c>
      <c r="R112" s="177">
        <v>2337.518</v>
      </c>
      <c r="S112" s="177">
        <v>2207.1289999999999</v>
      </c>
      <c r="T112" s="177">
        <v>1603.798</v>
      </c>
      <c r="U112" s="177">
        <v>1498.7449999999999</v>
      </c>
      <c r="V112" s="177">
        <v>1761.6130000000001</v>
      </c>
      <c r="W112" s="177">
        <v>1688.367</v>
      </c>
    </row>
    <row r="113" spans="1:23" ht="18.75" customHeight="1">
      <c r="A113" s="163" t="s">
        <v>61</v>
      </c>
      <c r="B113" s="162">
        <v>17922.174999999999</v>
      </c>
      <c r="C113" s="162">
        <v>14398.694</v>
      </c>
      <c r="D113" s="162">
        <v>19777.162</v>
      </c>
      <c r="E113" s="162">
        <v>17274.995999999999</v>
      </c>
      <c r="F113" s="162">
        <v>14519.708000000001</v>
      </c>
      <c r="G113" s="162">
        <v>11036.81</v>
      </c>
      <c r="H113" s="162">
        <v>11184.504000000001</v>
      </c>
      <c r="I113" s="162">
        <v>10447.092000000001</v>
      </c>
      <c r="J113" s="162">
        <v>12015.171</v>
      </c>
      <c r="K113" s="162">
        <v>11167.643</v>
      </c>
      <c r="M113" s="178" t="s">
        <v>48</v>
      </c>
      <c r="N113" s="177">
        <v>818.221</v>
      </c>
      <c r="O113" s="177">
        <v>1241.7180000000001</v>
      </c>
      <c r="P113" s="177">
        <v>1388.9580000000001</v>
      </c>
      <c r="Q113" s="177">
        <v>1155.0329999999999</v>
      </c>
      <c r="R113" s="177">
        <v>1044.259</v>
      </c>
      <c r="S113" s="177">
        <v>974.46500000000003</v>
      </c>
      <c r="T113" s="177">
        <v>790.553</v>
      </c>
      <c r="U113" s="177">
        <v>1412.056</v>
      </c>
      <c r="V113" s="177">
        <v>1351.2260000000001</v>
      </c>
      <c r="W113" s="177">
        <v>1496.152</v>
      </c>
    </row>
    <row r="114" spans="1:23" ht="18.75" customHeight="1">
      <c r="A114" s="163" t="s">
        <v>193</v>
      </c>
      <c r="B114" s="162">
        <v>1370.3440000000001</v>
      </c>
      <c r="C114" s="162">
        <v>2754.9389999999999</v>
      </c>
      <c r="D114" s="162">
        <v>3413.3910000000001</v>
      </c>
      <c r="E114" s="162">
        <v>4695.7719999999999</v>
      </c>
      <c r="F114" s="162">
        <v>4086.884</v>
      </c>
      <c r="G114" s="162">
        <v>2889.8339999999998</v>
      </c>
      <c r="H114" s="162">
        <v>5886.2389999999996</v>
      </c>
      <c r="I114" s="162">
        <v>2796.0749999999998</v>
      </c>
      <c r="J114" s="162">
        <v>4858.5839999999998</v>
      </c>
      <c r="K114" s="162">
        <v>5443.8639999999996</v>
      </c>
      <c r="M114" s="178" t="s">
        <v>193</v>
      </c>
      <c r="N114" s="177">
        <v>526.85799999999995</v>
      </c>
      <c r="O114" s="177">
        <v>931.678</v>
      </c>
      <c r="P114" s="177">
        <v>1147.683</v>
      </c>
      <c r="Q114" s="177">
        <v>1417.125</v>
      </c>
      <c r="R114" s="177">
        <v>1100.028</v>
      </c>
      <c r="S114" s="177">
        <v>879.90800000000002</v>
      </c>
      <c r="T114" s="177">
        <v>1459.002</v>
      </c>
      <c r="U114" s="177">
        <v>860.33500000000004</v>
      </c>
      <c r="V114" s="177">
        <v>1331.809</v>
      </c>
      <c r="W114" s="177">
        <v>1268.2639999999999</v>
      </c>
    </row>
    <row r="115" spans="1:23" ht="18.75" customHeight="1">
      <c r="A115" s="163" t="s">
        <v>192</v>
      </c>
      <c r="B115" s="162">
        <v>315.34899999999999</v>
      </c>
      <c r="C115" s="162">
        <v>736.80799999999999</v>
      </c>
      <c r="D115" s="162">
        <v>635.92700000000002</v>
      </c>
      <c r="E115" s="162">
        <v>737.30100000000004</v>
      </c>
      <c r="F115" s="162">
        <v>593.779</v>
      </c>
      <c r="G115" s="162">
        <v>165.43299999999999</v>
      </c>
      <c r="H115" s="162">
        <v>377.99200000000002</v>
      </c>
      <c r="I115" s="162">
        <v>1140.01</v>
      </c>
      <c r="J115" s="162">
        <v>815.58699999999999</v>
      </c>
      <c r="K115" s="162">
        <v>3862.6080000000002</v>
      </c>
      <c r="M115" s="178" t="s">
        <v>192</v>
      </c>
      <c r="N115" s="177">
        <v>31.271000000000001</v>
      </c>
      <c r="O115" s="177">
        <v>65.525000000000006</v>
      </c>
      <c r="P115" s="177">
        <v>64.817999999999998</v>
      </c>
      <c r="Q115" s="177">
        <v>98.378</v>
      </c>
      <c r="R115" s="177">
        <v>84.965999999999994</v>
      </c>
      <c r="S115" s="177">
        <v>22.858000000000001</v>
      </c>
      <c r="T115" s="177">
        <v>48.118000000000002</v>
      </c>
      <c r="U115" s="177">
        <v>150.464</v>
      </c>
      <c r="V115" s="177">
        <v>105.53</v>
      </c>
      <c r="W115" s="177">
        <v>1031.9190000000001</v>
      </c>
    </row>
    <row r="116" spans="1:23" ht="18.75" customHeight="1">
      <c r="A116" s="163" t="s">
        <v>301</v>
      </c>
      <c r="B116" s="162">
        <v>0</v>
      </c>
      <c r="C116" s="162">
        <v>0</v>
      </c>
      <c r="D116" s="162">
        <v>0</v>
      </c>
      <c r="E116" s="162">
        <v>0</v>
      </c>
      <c r="F116" s="162">
        <v>18.77</v>
      </c>
      <c r="G116" s="162">
        <v>290.649</v>
      </c>
      <c r="H116" s="162">
        <v>290.274</v>
      </c>
      <c r="I116" s="162">
        <v>580.59799999999996</v>
      </c>
      <c r="J116" s="162">
        <v>1353.3209999999999</v>
      </c>
      <c r="K116" s="162">
        <v>2977.1970000000001</v>
      </c>
      <c r="M116" s="178" t="s">
        <v>34</v>
      </c>
      <c r="N116" s="177">
        <v>164.816</v>
      </c>
      <c r="O116" s="177">
        <v>326.55099999999999</v>
      </c>
      <c r="P116" s="177">
        <v>340.36900000000003</v>
      </c>
      <c r="Q116" s="177">
        <v>255.18700000000001</v>
      </c>
      <c r="R116" s="177">
        <v>202.72499999999999</v>
      </c>
      <c r="S116" s="177">
        <v>138.54599999999999</v>
      </c>
      <c r="T116" s="177">
        <v>132.03200000000001</v>
      </c>
      <c r="U116" s="177">
        <v>149.25200000000001</v>
      </c>
      <c r="V116" s="177">
        <v>221.779</v>
      </c>
      <c r="W116" s="177">
        <v>327.94799999999998</v>
      </c>
    </row>
    <row r="117" spans="1:23" ht="18.75" customHeight="1">
      <c r="A117" s="163" t="s">
        <v>33</v>
      </c>
      <c r="B117" s="162">
        <v>1788.4469999999999</v>
      </c>
      <c r="C117" s="162">
        <v>2211.7640000000001</v>
      </c>
      <c r="D117" s="162">
        <v>1757.895</v>
      </c>
      <c r="E117" s="162">
        <v>1920.655</v>
      </c>
      <c r="F117" s="162">
        <v>1794.1410000000001</v>
      </c>
      <c r="G117" s="162">
        <v>2131.4349999999999</v>
      </c>
      <c r="H117" s="162">
        <v>2411.547</v>
      </c>
      <c r="I117" s="162">
        <v>2412.8490000000002</v>
      </c>
      <c r="J117" s="162">
        <v>2145.3330000000001</v>
      </c>
      <c r="K117" s="162">
        <v>2444.5929999999998</v>
      </c>
      <c r="M117" s="178" t="s">
        <v>33</v>
      </c>
      <c r="N117" s="177">
        <v>244.65199999999999</v>
      </c>
      <c r="O117" s="177">
        <v>275.91699999999997</v>
      </c>
      <c r="P117" s="177">
        <v>201.97399999999999</v>
      </c>
      <c r="Q117" s="177">
        <v>273.28800000000001</v>
      </c>
      <c r="R117" s="177">
        <v>269.66899999999998</v>
      </c>
      <c r="S117" s="177">
        <v>290.06700000000001</v>
      </c>
      <c r="T117" s="177">
        <v>288.58999999999997</v>
      </c>
      <c r="U117" s="177">
        <v>314.80500000000001</v>
      </c>
      <c r="V117" s="177">
        <v>304.52999999999997</v>
      </c>
      <c r="W117" s="177">
        <v>314.53899999999999</v>
      </c>
    </row>
    <row r="118" spans="1:23" ht="18.75" customHeight="1">
      <c r="A118" s="163" t="s">
        <v>34</v>
      </c>
      <c r="B118" s="162">
        <v>1420.0519999999999</v>
      </c>
      <c r="C118" s="162">
        <v>1631.952</v>
      </c>
      <c r="D118" s="162">
        <v>1688.434</v>
      </c>
      <c r="E118" s="162">
        <v>1119.3989999999999</v>
      </c>
      <c r="F118" s="162">
        <v>619.31600000000003</v>
      </c>
      <c r="G118" s="162">
        <v>430.12599999999998</v>
      </c>
      <c r="H118" s="162">
        <v>385.78100000000001</v>
      </c>
      <c r="I118" s="162">
        <v>462.928</v>
      </c>
      <c r="J118" s="162">
        <v>724.91200000000003</v>
      </c>
      <c r="K118" s="162">
        <v>1245.9179999999999</v>
      </c>
      <c r="M118" s="178" t="s">
        <v>301</v>
      </c>
      <c r="N118" s="177">
        <v>0</v>
      </c>
      <c r="O118" s="177">
        <v>0</v>
      </c>
      <c r="P118" s="177">
        <v>0</v>
      </c>
      <c r="Q118" s="177">
        <v>0</v>
      </c>
      <c r="R118" s="177">
        <v>1.9770000000000001</v>
      </c>
      <c r="S118" s="177">
        <v>38.545000000000002</v>
      </c>
      <c r="T118" s="177">
        <v>32.253999999999998</v>
      </c>
      <c r="U118" s="177">
        <v>53.588000000000001</v>
      </c>
      <c r="V118" s="177">
        <v>121.80500000000001</v>
      </c>
      <c r="W118" s="177">
        <v>250.995</v>
      </c>
    </row>
    <row r="119" spans="1:23" ht="18.75" customHeight="1">
      <c r="A119" s="159" t="s">
        <v>26</v>
      </c>
      <c r="B119" s="160">
        <v>45</v>
      </c>
      <c r="C119" s="160">
        <v>46</v>
      </c>
      <c r="D119" s="160">
        <v>44</v>
      </c>
      <c r="E119" s="160">
        <v>47</v>
      </c>
      <c r="F119" s="160">
        <v>48</v>
      </c>
      <c r="G119" s="160">
        <v>53</v>
      </c>
      <c r="H119" s="160">
        <v>54</v>
      </c>
      <c r="I119" s="160">
        <v>55</v>
      </c>
      <c r="J119" s="160">
        <v>60</v>
      </c>
      <c r="K119" s="160">
        <v>58</v>
      </c>
      <c r="M119" s="174" t="s">
        <v>26</v>
      </c>
      <c r="N119" s="175">
        <v>45</v>
      </c>
      <c r="O119" s="175">
        <v>46</v>
      </c>
      <c r="P119" s="175">
        <v>44</v>
      </c>
      <c r="Q119" s="175">
        <v>47</v>
      </c>
      <c r="R119" s="175">
        <v>48</v>
      </c>
      <c r="S119" s="175">
        <v>53</v>
      </c>
      <c r="T119" s="175">
        <v>54</v>
      </c>
      <c r="U119" s="175">
        <v>55</v>
      </c>
      <c r="V119" s="175">
        <v>60</v>
      </c>
      <c r="W119" s="175">
        <v>58</v>
      </c>
    </row>
    <row r="120" spans="1:23" ht="18.75" customHeight="1">
      <c r="A120" s="161" t="s">
        <v>64</v>
      </c>
      <c r="B120" s="162">
        <v>404240.88099999999</v>
      </c>
      <c r="C120" s="162">
        <v>434485.83</v>
      </c>
      <c r="D120" s="162">
        <v>449583.516</v>
      </c>
      <c r="E120" s="162">
        <v>440958.95500000002</v>
      </c>
      <c r="F120" s="162">
        <v>427096.65899999999</v>
      </c>
      <c r="G120" s="162">
        <v>394249.375</v>
      </c>
      <c r="H120" s="162">
        <v>392418.70299999998</v>
      </c>
      <c r="I120" s="162">
        <v>417240.10800000001</v>
      </c>
      <c r="J120" s="162">
        <v>426736.06300000002</v>
      </c>
      <c r="K120" s="162">
        <v>403958.37699999998</v>
      </c>
      <c r="M120" s="176" t="s">
        <v>64</v>
      </c>
      <c r="N120" s="177">
        <v>72174.126999999993</v>
      </c>
      <c r="O120" s="177">
        <v>79943.115999999995</v>
      </c>
      <c r="P120" s="177">
        <v>82006.167000000001</v>
      </c>
      <c r="Q120" s="177">
        <v>97117.134000000005</v>
      </c>
      <c r="R120" s="177">
        <v>100674.899</v>
      </c>
      <c r="S120" s="177">
        <v>102840.893</v>
      </c>
      <c r="T120" s="177">
        <v>90138.642999999996</v>
      </c>
      <c r="U120" s="177">
        <v>98597.668999999994</v>
      </c>
      <c r="V120" s="177">
        <v>101504.51300000001</v>
      </c>
      <c r="W120" s="177">
        <v>95949.843999999997</v>
      </c>
    </row>
    <row r="121" spans="1:23" ht="18.75" customHeight="1">
      <c r="A121" s="163" t="s">
        <v>28</v>
      </c>
      <c r="B121" s="162">
        <v>268605.614</v>
      </c>
      <c r="C121" s="162">
        <v>281232.78700000001</v>
      </c>
      <c r="D121" s="162">
        <v>289912.90299999999</v>
      </c>
      <c r="E121" s="162">
        <v>280738.90600000002</v>
      </c>
      <c r="F121" s="162">
        <v>274237.46600000001</v>
      </c>
      <c r="G121" s="162">
        <v>258677.16099999999</v>
      </c>
      <c r="H121" s="162">
        <v>259798.679</v>
      </c>
      <c r="I121" s="162">
        <v>267178.29100000003</v>
      </c>
      <c r="J121" s="162">
        <v>268791.51299999998</v>
      </c>
      <c r="K121" s="162">
        <v>261311.62700000001</v>
      </c>
      <c r="M121" s="178" t="s">
        <v>28</v>
      </c>
      <c r="N121" s="177">
        <v>42598.425999999999</v>
      </c>
      <c r="O121" s="177">
        <v>46378.063999999998</v>
      </c>
      <c r="P121" s="177">
        <v>48713.521000000001</v>
      </c>
      <c r="Q121" s="177">
        <v>56737.680999999997</v>
      </c>
      <c r="R121" s="177">
        <v>60210.201000000001</v>
      </c>
      <c r="S121" s="177">
        <v>64215.464</v>
      </c>
      <c r="T121" s="177">
        <v>57223.271999999997</v>
      </c>
      <c r="U121" s="177">
        <v>59331.805</v>
      </c>
      <c r="V121" s="177">
        <v>60456.591</v>
      </c>
      <c r="W121" s="177">
        <v>59127.053999999996</v>
      </c>
    </row>
    <row r="122" spans="1:23" ht="18.75" customHeight="1">
      <c r="A122" s="163" t="s">
        <v>34</v>
      </c>
      <c r="B122" s="162">
        <v>32180.608</v>
      </c>
      <c r="C122" s="162">
        <v>35087.133000000002</v>
      </c>
      <c r="D122" s="162">
        <v>39961.275999999998</v>
      </c>
      <c r="E122" s="162">
        <v>36781.589999999997</v>
      </c>
      <c r="F122" s="162">
        <v>37724.839</v>
      </c>
      <c r="G122" s="162">
        <v>39138.197999999997</v>
      </c>
      <c r="H122" s="162">
        <v>43428.800999999999</v>
      </c>
      <c r="I122" s="162">
        <v>47789.877999999997</v>
      </c>
      <c r="J122" s="162">
        <v>50803.616999999998</v>
      </c>
      <c r="K122" s="162">
        <v>47214.678999999996</v>
      </c>
      <c r="M122" s="178" t="s">
        <v>29</v>
      </c>
      <c r="N122" s="177">
        <v>9450.2630000000008</v>
      </c>
      <c r="O122" s="177">
        <v>10247.608</v>
      </c>
      <c r="P122" s="177">
        <v>11205.555</v>
      </c>
      <c r="Q122" s="177">
        <v>14673.182000000001</v>
      </c>
      <c r="R122" s="177">
        <v>15048.189</v>
      </c>
      <c r="S122" s="177">
        <v>14344.804</v>
      </c>
      <c r="T122" s="177">
        <v>11497.075000000001</v>
      </c>
      <c r="U122" s="177">
        <v>13801.423000000001</v>
      </c>
      <c r="V122" s="177">
        <v>14210.751</v>
      </c>
      <c r="W122" s="177">
        <v>11572.715</v>
      </c>
    </row>
    <row r="123" spans="1:23" ht="18.75" customHeight="1">
      <c r="A123" s="163" t="s">
        <v>29</v>
      </c>
      <c r="B123" s="162">
        <v>48745.025000000001</v>
      </c>
      <c r="C123" s="162">
        <v>57369.866999999998</v>
      </c>
      <c r="D123" s="162">
        <v>59307.707000000002</v>
      </c>
      <c r="E123" s="162">
        <v>61281.349000000002</v>
      </c>
      <c r="F123" s="162">
        <v>58783.396999999997</v>
      </c>
      <c r="G123" s="162">
        <v>48229.677000000003</v>
      </c>
      <c r="H123" s="162">
        <v>44699.430999999997</v>
      </c>
      <c r="I123" s="162">
        <v>49431.707999999999</v>
      </c>
      <c r="J123" s="162">
        <v>51395.892999999996</v>
      </c>
      <c r="K123" s="162">
        <v>42941.178999999996</v>
      </c>
      <c r="M123" s="178" t="s">
        <v>34</v>
      </c>
      <c r="N123" s="177">
        <v>4064.5439999999999</v>
      </c>
      <c r="O123" s="177">
        <v>4455.2309999999998</v>
      </c>
      <c r="P123" s="177">
        <v>5083.6610000000001</v>
      </c>
      <c r="Q123" s="177">
        <v>5714.9430000000002</v>
      </c>
      <c r="R123" s="177">
        <v>6332.5460000000003</v>
      </c>
      <c r="S123" s="177">
        <v>7119.0379999999996</v>
      </c>
      <c r="T123" s="177">
        <v>6868.3959999999997</v>
      </c>
      <c r="U123" s="177">
        <v>7492.116</v>
      </c>
      <c r="V123" s="177">
        <v>7798.9790000000003</v>
      </c>
      <c r="W123" s="177">
        <v>7234.4470000000001</v>
      </c>
    </row>
    <row r="124" spans="1:23" ht="18.75" customHeight="1">
      <c r="A124" s="163" t="s">
        <v>31</v>
      </c>
      <c r="B124" s="162">
        <v>24661.054</v>
      </c>
      <c r="C124" s="162">
        <v>23038.035</v>
      </c>
      <c r="D124" s="162">
        <v>22241.050999999999</v>
      </c>
      <c r="E124" s="162">
        <v>19818.786</v>
      </c>
      <c r="F124" s="162">
        <v>17344.025000000001</v>
      </c>
      <c r="G124" s="162">
        <v>15298.268</v>
      </c>
      <c r="H124" s="162">
        <v>14815.731</v>
      </c>
      <c r="I124" s="162">
        <v>14352.853999999999</v>
      </c>
      <c r="J124" s="162">
        <v>16769.184000000001</v>
      </c>
      <c r="K124" s="162">
        <v>16387.588</v>
      </c>
      <c r="M124" s="178" t="s">
        <v>31</v>
      </c>
      <c r="N124" s="177">
        <v>7728.7</v>
      </c>
      <c r="O124" s="177">
        <v>7465.5439999999999</v>
      </c>
      <c r="P124" s="177">
        <v>7072.4960000000001</v>
      </c>
      <c r="Q124" s="177">
        <v>6703.8149999999996</v>
      </c>
      <c r="R124" s="177">
        <v>6187.5010000000002</v>
      </c>
      <c r="S124" s="177">
        <v>5661.8019999999997</v>
      </c>
      <c r="T124" s="177">
        <v>5451.3289999999997</v>
      </c>
      <c r="U124" s="177">
        <v>5476.3559999999998</v>
      </c>
      <c r="V124" s="177">
        <v>6485.9840000000004</v>
      </c>
      <c r="W124" s="177">
        <v>6327.44</v>
      </c>
    </row>
    <row r="125" spans="1:23" ht="18.75" customHeight="1">
      <c r="A125" s="163" t="s">
        <v>192</v>
      </c>
      <c r="B125" s="162">
        <v>7891.6080000000002</v>
      </c>
      <c r="C125" s="162">
        <v>9904.4140000000007</v>
      </c>
      <c r="D125" s="162">
        <v>11313.728999999999</v>
      </c>
      <c r="E125" s="162">
        <v>11387.585999999999</v>
      </c>
      <c r="F125" s="162">
        <v>10239.948</v>
      </c>
      <c r="G125" s="162">
        <v>8471.1419999999998</v>
      </c>
      <c r="H125" s="162">
        <v>8558.6509999999998</v>
      </c>
      <c r="I125" s="162">
        <v>10387.958000000001</v>
      </c>
      <c r="J125" s="162">
        <v>10043.839</v>
      </c>
      <c r="K125" s="162">
        <v>6631.29</v>
      </c>
      <c r="M125" s="178" t="s">
        <v>192</v>
      </c>
      <c r="N125" s="177">
        <v>1993.8869999999999</v>
      </c>
      <c r="O125" s="177">
        <v>2477.7060000000001</v>
      </c>
      <c r="P125" s="177">
        <v>2977.4870000000001</v>
      </c>
      <c r="Q125" s="177">
        <v>3753.4720000000002</v>
      </c>
      <c r="R125" s="177">
        <v>3681.8020000000001</v>
      </c>
      <c r="S125" s="177">
        <v>3198.4580000000001</v>
      </c>
      <c r="T125" s="177">
        <v>2681.4430000000002</v>
      </c>
      <c r="U125" s="177">
        <v>3720.4389999999999</v>
      </c>
      <c r="V125" s="177">
        <v>3449.1770000000001</v>
      </c>
      <c r="W125" s="177">
        <v>2202.4639999999999</v>
      </c>
    </row>
    <row r="126" spans="1:23" ht="18.75" customHeight="1">
      <c r="A126" s="163" t="s">
        <v>62</v>
      </c>
      <c r="B126" s="162">
        <v>3029.761</v>
      </c>
      <c r="C126" s="162">
        <v>2838.3560000000002</v>
      </c>
      <c r="D126" s="162">
        <v>4144.4139999999998</v>
      </c>
      <c r="E126" s="162">
        <v>5283.4859999999999</v>
      </c>
      <c r="F126" s="162">
        <v>6124.3519999999999</v>
      </c>
      <c r="G126" s="162">
        <v>6251.5370000000003</v>
      </c>
      <c r="H126" s="162">
        <v>4169.1229999999996</v>
      </c>
      <c r="I126" s="162">
        <v>6862.2920000000004</v>
      </c>
      <c r="J126" s="162">
        <v>6221.7489999999998</v>
      </c>
      <c r="K126" s="162">
        <v>6143.6580000000004</v>
      </c>
      <c r="M126" s="178" t="s">
        <v>43</v>
      </c>
      <c r="N126" s="177">
        <v>1261.604</v>
      </c>
      <c r="O126" s="177">
        <v>1301.393</v>
      </c>
      <c r="P126" s="177">
        <v>1253.7439999999999</v>
      </c>
      <c r="Q126" s="177">
        <v>1529.643</v>
      </c>
      <c r="R126" s="177">
        <v>1513.7139999999999</v>
      </c>
      <c r="S126" s="177">
        <v>1348.855</v>
      </c>
      <c r="T126" s="177">
        <v>1240.597</v>
      </c>
      <c r="U126" s="177">
        <v>1458.279</v>
      </c>
      <c r="V126" s="177">
        <v>1417.691</v>
      </c>
      <c r="W126" s="177">
        <v>1439.5160000000001</v>
      </c>
    </row>
    <row r="127" spans="1:23" ht="18.75" customHeight="1">
      <c r="A127" s="163" t="s">
        <v>32</v>
      </c>
      <c r="B127" s="162">
        <v>2456.1039999999998</v>
      </c>
      <c r="C127" s="162">
        <v>3162.5390000000002</v>
      </c>
      <c r="D127" s="162">
        <v>2706.5590000000002</v>
      </c>
      <c r="E127" s="162">
        <v>2952.9430000000002</v>
      </c>
      <c r="F127" s="162">
        <v>2122.1869999999999</v>
      </c>
      <c r="G127" s="162">
        <v>2006.76</v>
      </c>
      <c r="H127" s="162">
        <v>1883.5509999999999</v>
      </c>
      <c r="I127" s="162">
        <v>2145.5740000000001</v>
      </c>
      <c r="J127" s="162">
        <v>2569.8589999999999</v>
      </c>
      <c r="K127" s="162">
        <v>3019.0459999999998</v>
      </c>
      <c r="M127" s="178" t="s">
        <v>62</v>
      </c>
      <c r="N127" s="177">
        <v>722.88800000000003</v>
      </c>
      <c r="O127" s="177">
        <v>583.35299999999995</v>
      </c>
      <c r="P127" s="177">
        <v>751.11500000000001</v>
      </c>
      <c r="Q127" s="177">
        <v>1276.7360000000001</v>
      </c>
      <c r="R127" s="177">
        <v>1693.1030000000001</v>
      </c>
      <c r="S127" s="177">
        <v>1545.9010000000001</v>
      </c>
      <c r="T127" s="177">
        <v>836.68299999999999</v>
      </c>
      <c r="U127" s="177">
        <v>1546.13</v>
      </c>
      <c r="V127" s="177">
        <v>1520.683</v>
      </c>
      <c r="W127" s="177">
        <v>1338.1479999999999</v>
      </c>
    </row>
    <row r="128" spans="1:23" ht="18.75" customHeight="1">
      <c r="A128" s="163" t="s">
        <v>193</v>
      </c>
      <c r="B128" s="162">
        <v>3524.402</v>
      </c>
      <c r="C128" s="162">
        <v>5915.8860000000004</v>
      </c>
      <c r="D128" s="162">
        <v>3527.2959999999998</v>
      </c>
      <c r="E128" s="162">
        <v>5826.2669999999998</v>
      </c>
      <c r="F128" s="162">
        <v>5609.5879999999997</v>
      </c>
      <c r="G128" s="162">
        <v>2019.0930000000001</v>
      </c>
      <c r="H128" s="162">
        <v>1772.52</v>
      </c>
      <c r="I128" s="162">
        <v>2834.9459999999999</v>
      </c>
      <c r="J128" s="162">
        <v>3556.2649999999999</v>
      </c>
      <c r="K128" s="162">
        <v>2482.7240000000002</v>
      </c>
      <c r="M128" s="178" t="s">
        <v>32</v>
      </c>
      <c r="N128" s="177">
        <v>649.91099999999994</v>
      </c>
      <c r="O128" s="177">
        <v>902.66200000000003</v>
      </c>
      <c r="P128" s="177">
        <v>803.31500000000005</v>
      </c>
      <c r="Q128" s="177">
        <v>1092.277</v>
      </c>
      <c r="R128" s="177">
        <v>765.45500000000004</v>
      </c>
      <c r="S128" s="177">
        <v>863.53800000000001</v>
      </c>
      <c r="T128" s="177">
        <v>720.20699999999999</v>
      </c>
      <c r="U128" s="177">
        <v>895.04</v>
      </c>
      <c r="V128" s="177">
        <v>1040.1379999999999</v>
      </c>
      <c r="W128" s="177">
        <v>1206.8589999999999</v>
      </c>
    </row>
    <row r="129" spans="1:23" ht="18.75" customHeight="1">
      <c r="A129" s="163" t="s">
        <v>197</v>
      </c>
      <c r="B129" s="162">
        <v>1609.2049999999999</v>
      </c>
      <c r="C129" s="162">
        <v>2046.41</v>
      </c>
      <c r="D129" s="162">
        <v>2335.3130000000001</v>
      </c>
      <c r="E129" s="162">
        <v>1776.5619999999999</v>
      </c>
      <c r="F129" s="162">
        <v>2111.2199999999998</v>
      </c>
      <c r="G129" s="162">
        <v>1935.6590000000001</v>
      </c>
      <c r="H129" s="162">
        <v>1607.7650000000001</v>
      </c>
      <c r="I129" s="162">
        <v>2827.8</v>
      </c>
      <c r="J129" s="162">
        <v>2448.0639999999999</v>
      </c>
      <c r="K129" s="162">
        <v>2262.2440000000001</v>
      </c>
      <c r="M129" s="178" t="s">
        <v>48</v>
      </c>
      <c r="N129" s="177">
        <v>271.80200000000002</v>
      </c>
      <c r="O129" s="177">
        <v>516.22</v>
      </c>
      <c r="P129" s="177">
        <v>886.25699999999995</v>
      </c>
      <c r="Q129" s="177">
        <v>1088.971</v>
      </c>
      <c r="R129" s="177">
        <v>767.23199999999997</v>
      </c>
      <c r="S129" s="177">
        <v>624.22900000000004</v>
      </c>
      <c r="T129" s="177">
        <v>497.69299999999998</v>
      </c>
      <c r="U129" s="177">
        <v>704.70799999999997</v>
      </c>
      <c r="V129" s="177">
        <v>759.36599999999999</v>
      </c>
      <c r="W129" s="177">
        <v>781.58100000000002</v>
      </c>
    </row>
    <row r="130" spans="1:23" ht="18.75" customHeight="1">
      <c r="A130" s="163" t="s">
        <v>43</v>
      </c>
      <c r="B130" s="162">
        <v>2610.873</v>
      </c>
      <c r="C130" s="162">
        <v>2529.502</v>
      </c>
      <c r="D130" s="162">
        <v>2674.4090000000001</v>
      </c>
      <c r="E130" s="162">
        <v>2477.2570000000001</v>
      </c>
      <c r="F130" s="162">
        <v>2251.5169999999998</v>
      </c>
      <c r="G130" s="162">
        <v>2040.232</v>
      </c>
      <c r="H130" s="162">
        <v>1974.2380000000001</v>
      </c>
      <c r="I130" s="162">
        <v>2271.145</v>
      </c>
      <c r="J130" s="162">
        <v>2129.1880000000001</v>
      </c>
      <c r="K130" s="162">
        <v>2167.7330000000002</v>
      </c>
      <c r="M130" s="178" t="s">
        <v>35</v>
      </c>
      <c r="N130" s="177">
        <v>352.99400000000003</v>
      </c>
      <c r="O130" s="177">
        <v>526.24099999999999</v>
      </c>
      <c r="P130" s="177">
        <v>499.61200000000002</v>
      </c>
      <c r="Q130" s="177">
        <v>766.59</v>
      </c>
      <c r="R130" s="177">
        <v>758.37900000000002</v>
      </c>
      <c r="S130" s="177">
        <v>929.06500000000005</v>
      </c>
      <c r="T130" s="177">
        <v>563.41399999999999</v>
      </c>
      <c r="U130" s="177">
        <v>489.34100000000001</v>
      </c>
      <c r="V130" s="177">
        <v>546.62099999999998</v>
      </c>
      <c r="W130" s="177">
        <v>541.49400000000003</v>
      </c>
    </row>
    <row r="131" spans="1:23" ht="18.75" customHeight="1">
      <c r="A131" s="163" t="s">
        <v>48</v>
      </c>
      <c r="B131" s="162">
        <v>792.08699999999999</v>
      </c>
      <c r="C131" s="162">
        <v>1351.8789999999999</v>
      </c>
      <c r="D131" s="162">
        <v>2096.5369999999998</v>
      </c>
      <c r="E131" s="162">
        <v>2088.6129999999998</v>
      </c>
      <c r="F131" s="162">
        <v>1453.2909999999999</v>
      </c>
      <c r="G131" s="162">
        <v>1124.4639999999999</v>
      </c>
      <c r="H131" s="162">
        <v>1058.825</v>
      </c>
      <c r="I131" s="162">
        <v>1284.1379999999999</v>
      </c>
      <c r="J131" s="162">
        <v>1522.586</v>
      </c>
      <c r="K131" s="162">
        <v>1535.2380000000001</v>
      </c>
      <c r="M131" s="178" t="s">
        <v>193</v>
      </c>
      <c r="N131" s="177">
        <v>1189.126</v>
      </c>
      <c r="O131" s="177">
        <v>2584.6790000000001</v>
      </c>
      <c r="P131" s="177">
        <v>650.27</v>
      </c>
      <c r="Q131" s="177">
        <v>1434.5029999999999</v>
      </c>
      <c r="R131" s="177">
        <v>1291.807</v>
      </c>
      <c r="S131" s="177">
        <v>444.387</v>
      </c>
      <c r="T131" s="177">
        <v>352.577</v>
      </c>
      <c r="U131" s="177">
        <v>557.93299999999999</v>
      </c>
      <c r="V131" s="177">
        <v>553.82899999999995</v>
      </c>
      <c r="W131" s="177">
        <v>522.86699999999996</v>
      </c>
    </row>
    <row r="132" spans="1:23" ht="18.75" customHeight="1">
      <c r="A132" s="163" t="s">
        <v>33</v>
      </c>
      <c r="B132" s="162">
        <v>1528.1510000000001</v>
      </c>
      <c r="C132" s="162">
        <v>1498.837</v>
      </c>
      <c r="D132" s="162">
        <v>1378.6959999999999</v>
      </c>
      <c r="E132" s="162">
        <v>705.33399999999995</v>
      </c>
      <c r="F132" s="162">
        <v>833.255</v>
      </c>
      <c r="G132" s="162">
        <v>954.19100000000003</v>
      </c>
      <c r="H132" s="162">
        <v>1056.3989999999999</v>
      </c>
      <c r="I132" s="162">
        <v>1328.0889999999999</v>
      </c>
      <c r="J132" s="162">
        <v>1278.527</v>
      </c>
      <c r="K132" s="162">
        <v>1480.759</v>
      </c>
      <c r="M132" s="178" t="s">
        <v>49</v>
      </c>
      <c r="N132" s="177">
        <v>108.22799999999999</v>
      </c>
      <c r="O132" s="177">
        <v>145.00399999999999</v>
      </c>
      <c r="P132" s="177">
        <v>141.71799999999999</v>
      </c>
      <c r="Q132" s="177">
        <v>153.87799999999999</v>
      </c>
      <c r="R132" s="177">
        <v>237.19900000000001</v>
      </c>
      <c r="S132" s="177">
        <v>373.06599999999997</v>
      </c>
      <c r="T132" s="177">
        <v>195.9</v>
      </c>
      <c r="U132" s="177">
        <v>281.51100000000002</v>
      </c>
      <c r="V132" s="177">
        <v>249.477</v>
      </c>
      <c r="W132" s="177">
        <v>479.10300000000001</v>
      </c>
    </row>
    <row r="133" spans="1:23" ht="18.75" customHeight="1">
      <c r="A133" s="163" t="s">
        <v>35</v>
      </c>
      <c r="B133" s="162">
        <v>1723.4949999999999</v>
      </c>
      <c r="C133" s="162">
        <v>2145.6170000000002</v>
      </c>
      <c r="D133" s="162">
        <v>2288.625</v>
      </c>
      <c r="E133" s="162">
        <v>2989.5410000000002</v>
      </c>
      <c r="F133" s="162">
        <v>2014.163</v>
      </c>
      <c r="G133" s="162">
        <v>2060.201</v>
      </c>
      <c r="H133" s="162">
        <v>1769.479</v>
      </c>
      <c r="I133" s="162">
        <v>1310.6020000000001</v>
      </c>
      <c r="J133" s="162">
        <v>1365.425</v>
      </c>
      <c r="K133" s="162">
        <v>1251.011</v>
      </c>
      <c r="M133" s="178" t="s">
        <v>33</v>
      </c>
      <c r="N133" s="177">
        <v>492.24099999999999</v>
      </c>
      <c r="O133" s="177">
        <v>473.93400000000003</v>
      </c>
      <c r="P133" s="177">
        <v>352.72300000000001</v>
      </c>
      <c r="Q133" s="177">
        <v>269.33499999999998</v>
      </c>
      <c r="R133" s="177">
        <v>347.94200000000001</v>
      </c>
      <c r="S133" s="177">
        <v>348.72399999999999</v>
      </c>
      <c r="T133" s="177">
        <v>346.892</v>
      </c>
      <c r="U133" s="177">
        <v>414.798</v>
      </c>
      <c r="V133" s="177">
        <v>398.79300000000001</v>
      </c>
      <c r="W133" s="177">
        <v>450.80700000000002</v>
      </c>
    </row>
    <row r="134" spans="1:23" ht="18.75" customHeight="1">
      <c r="A134" s="163" t="s">
        <v>50</v>
      </c>
      <c r="B134" s="162">
        <v>406.68900000000002</v>
      </c>
      <c r="C134" s="162">
        <v>465.78</v>
      </c>
      <c r="D134" s="162">
        <v>513.98400000000004</v>
      </c>
      <c r="E134" s="162">
        <v>664.95100000000002</v>
      </c>
      <c r="F134" s="162">
        <v>721.41399999999999</v>
      </c>
      <c r="G134" s="162">
        <v>711.67899999999997</v>
      </c>
      <c r="H134" s="162">
        <v>794.71500000000003</v>
      </c>
      <c r="I134" s="162">
        <v>756.149</v>
      </c>
      <c r="J134" s="162">
        <v>909.90300000000002</v>
      </c>
      <c r="K134" s="162">
        <v>997.27499999999998</v>
      </c>
      <c r="M134" s="178" t="s">
        <v>65</v>
      </c>
      <c r="N134" s="177">
        <v>59.603999999999999</v>
      </c>
      <c r="O134" s="177">
        <v>68.366</v>
      </c>
      <c r="P134" s="177">
        <v>74.516000000000005</v>
      </c>
      <c r="Q134" s="177">
        <v>160.21299999999999</v>
      </c>
      <c r="R134" s="177">
        <v>130.03299999999999</v>
      </c>
      <c r="S134" s="177">
        <v>143.536</v>
      </c>
      <c r="T134" s="177">
        <v>188.511</v>
      </c>
      <c r="U134" s="177">
        <v>304.72199999999998</v>
      </c>
      <c r="V134" s="177">
        <v>308.47500000000002</v>
      </c>
      <c r="W134" s="177">
        <v>340.27199999999999</v>
      </c>
    </row>
    <row r="135" spans="1:23" ht="18.75" customHeight="1">
      <c r="A135" s="167" t="s">
        <v>49</v>
      </c>
      <c r="B135" s="168">
        <v>233.78200000000001</v>
      </c>
      <c r="C135" s="168">
        <v>344.13099999999997</v>
      </c>
      <c r="D135" s="168">
        <v>320.68200000000002</v>
      </c>
      <c r="E135" s="168">
        <v>246.58799999999999</v>
      </c>
      <c r="F135" s="168">
        <v>438.012</v>
      </c>
      <c r="G135" s="168">
        <v>733.24699999999996</v>
      </c>
      <c r="H135" s="168">
        <v>357.55099999999999</v>
      </c>
      <c r="I135" s="168">
        <v>567.69399999999996</v>
      </c>
      <c r="J135" s="168">
        <v>532.45899999999995</v>
      </c>
      <c r="K135" s="168">
        <v>941.66399999999999</v>
      </c>
      <c r="M135" s="181" t="s">
        <v>197</v>
      </c>
      <c r="N135" s="182">
        <v>155.97999999999999</v>
      </c>
      <c r="O135" s="182">
        <v>201.64500000000001</v>
      </c>
      <c r="P135" s="182">
        <v>237.81800000000001</v>
      </c>
      <c r="Q135" s="182">
        <v>233.97499999999999</v>
      </c>
      <c r="R135" s="182">
        <v>285.24099999999999</v>
      </c>
      <c r="S135" s="182">
        <v>322.99900000000002</v>
      </c>
      <c r="T135" s="182">
        <v>244.67500000000001</v>
      </c>
      <c r="U135" s="182">
        <v>409.74200000000002</v>
      </c>
      <c r="V135" s="182">
        <v>392.33</v>
      </c>
      <c r="W135" s="182">
        <v>337.65499999999997</v>
      </c>
    </row>
    <row r="136" spans="1:23" ht="18.75" customHeight="1">
      <c r="A136" s="184" t="s">
        <v>26</v>
      </c>
      <c r="B136" s="185">
        <v>3</v>
      </c>
      <c r="C136" s="185">
        <v>4</v>
      </c>
      <c r="D136" s="185">
        <v>3</v>
      </c>
      <c r="E136" s="185">
        <v>4</v>
      </c>
      <c r="F136" s="185">
        <v>5</v>
      </c>
      <c r="G136" s="185">
        <v>5</v>
      </c>
      <c r="H136" s="185">
        <v>4</v>
      </c>
      <c r="I136" s="185">
        <v>5</v>
      </c>
      <c r="J136" s="185">
        <v>4</v>
      </c>
      <c r="K136" s="185">
        <v>4</v>
      </c>
      <c r="M136" s="186" t="s">
        <v>26</v>
      </c>
      <c r="N136" s="187">
        <v>3</v>
      </c>
      <c r="O136" s="187">
        <v>4</v>
      </c>
      <c r="P136" s="187">
        <v>3</v>
      </c>
      <c r="Q136" s="187">
        <v>4</v>
      </c>
      <c r="R136" s="187">
        <v>5</v>
      </c>
      <c r="S136" s="187">
        <v>5</v>
      </c>
      <c r="T136" s="187">
        <v>4</v>
      </c>
      <c r="U136" s="187">
        <v>5</v>
      </c>
      <c r="V136" s="187">
        <v>4</v>
      </c>
      <c r="W136" s="187">
        <v>4</v>
      </c>
    </row>
    <row r="137" spans="1:23" ht="18.75" customHeight="1">
      <c r="A137" s="161" t="s">
        <v>66</v>
      </c>
      <c r="B137" s="162">
        <v>20402.598000000002</v>
      </c>
      <c r="C137" s="162">
        <v>21591.185000000001</v>
      </c>
      <c r="D137" s="162">
        <v>23936.415000000001</v>
      </c>
      <c r="E137" s="162">
        <v>25288.368999999999</v>
      </c>
      <c r="F137" s="162">
        <v>21629.667000000001</v>
      </c>
      <c r="G137" s="162">
        <v>18975.161</v>
      </c>
      <c r="H137" s="162">
        <v>19284.909</v>
      </c>
      <c r="I137" s="162">
        <v>21319.670999999998</v>
      </c>
      <c r="J137" s="162">
        <v>18474.306</v>
      </c>
      <c r="K137" s="162">
        <v>17110.948</v>
      </c>
      <c r="M137" s="176" t="s">
        <v>66</v>
      </c>
      <c r="N137" s="177">
        <v>1567.47</v>
      </c>
      <c r="O137" s="177">
        <v>2058.8629999999998</v>
      </c>
      <c r="P137" s="177">
        <v>2549.982</v>
      </c>
      <c r="Q137" s="177">
        <v>3142.0749999999998</v>
      </c>
      <c r="R137" s="177">
        <v>3073.8049999999998</v>
      </c>
      <c r="S137" s="177">
        <v>3062.34</v>
      </c>
      <c r="T137" s="177">
        <v>2907.1660000000002</v>
      </c>
      <c r="U137" s="177">
        <v>3721.3270000000002</v>
      </c>
      <c r="V137" s="177">
        <v>3398.2669999999998</v>
      </c>
      <c r="W137" s="177">
        <v>3307.6239999999998</v>
      </c>
    </row>
    <row r="138" spans="1:23" ht="18.75" customHeight="1">
      <c r="A138" s="163" t="s">
        <v>28</v>
      </c>
      <c r="B138" s="162">
        <v>18637.669999999998</v>
      </c>
      <c r="C138" s="162">
        <v>18652.688999999998</v>
      </c>
      <c r="D138" s="162">
        <v>19022.376</v>
      </c>
      <c r="E138" s="162">
        <v>19096.682000000001</v>
      </c>
      <c r="F138" s="162">
        <v>15026.151</v>
      </c>
      <c r="G138" s="162">
        <v>13162.186</v>
      </c>
      <c r="H138" s="162">
        <v>13292.573</v>
      </c>
      <c r="I138" s="162">
        <v>11680.249</v>
      </c>
      <c r="J138" s="162">
        <v>10681.465</v>
      </c>
      <c r="K138" s="162">
        <v>8277.1569999999992</v>
      </c>
      <c r="M138" s="178" t="s">
        <v>28</v>
      </c>
      <c r="N138" s="177">
        <v>1332.403</v>
      </c>
      <c r="O138" s="177">
        <v>1675.539</v>
      </c>
      <c r="P138" s="177">
        <v>1862.99</v>
      </c>
      <c r="Q138" s="177">
        <v>2073.9009999999998</v>
      </c>
      <c r="R138" s="177">
        <v>1864.3689999999999</v>
      </c>
      <c r="S138" s="177">
        <v>1883.335</v>
      </c>
      <c r="T138" s="177">
        <v>1819.107</v>
      </c>
      <c r="U138" s="177">
        <v>1755.0039999999999</v>
      </c>
      <c r="V138" s="177">
        <v>1782.201</v>
      </c>
      <c r="W138" s="177">
        <v>1453.7339999999999</v>
      </c>
    </row>
    <row r="139" spans="1:23" ht="18.75" customHeight="1">
      <c r="A139" s="163" t="s">
        <v>35</v>
      </c>
      <c r="B139" s="162">
        <v>1234.7719999999999</v>
      </c>
      <c r="C139" s="162">
        <v>1593.232</v>
      </c>
      <c r="D139" s="162">
        <v>2679.4670000000001</v>
      </c>
      <c r="E139" s="162">
        <v>3419.7190000000001</v>
      </c>
      <c r="F139" s="162">
        <v>4094.7269999999999</v>
      </c>
      <c r="G139" s="162">
        <v>3404.8069999999998</v>
      </c>
      <c r="H139" s="162">
        <v>3604.067</v>
      </c>
      <c r="I139" s="162">
        <v>5338.232</v>
      </c>
      <c r="J139" s="162">
        <v>4482.5150000000003</v>
      </c>
      <c r="K139" s="162">
        <v>5643.2489999999998</v>
      </c>
      <c r="M139" s="178" t="s">
        <v>35</v>
      </c>
      <c r="N139" s="177">
        <v>173.46600000000001</v>
      </c>
      <c r="O139" s="177">
        <v>221.26300000000001</v>
      </c>
      <c r="P139" s="177">
        <v>420.17700000000002</v>
      </c>
      <c r="Q139" s="177">
        <v>683.45699999999999</v>
      </c>
      <c r="R139" s="177">
        <v>866.91700000000003</v>
      </c>
      <c r="S139" s="177">
        <v>810.48099999999999</v>
      </c>
      <c r="T139" s="177">
        <v>761.81899999999996</v>
      </c>
      <c r="U139" s="177">
        <v>1279.5229999999999</v>
      </c>
      <c r="V139" s="177">
        <v>1077.0229999999999</v>
      </c>
      <c r="W139" s="177">
        <v>1325.1890000000001</v>
      </c>
    </row>
    <row r="140" spans="1:23" ht="18.75" customHeight="1">
      <c r="A140" s="163" t="s">
        <v>197</v>
      </c>
      <c r="B140" s="162">
        <v>530.15599999999995</v>
      </c>
      <c r="C140" s="162">
        <v>1342.0640000000001</v>
      </c>
      <c r="D140" s="162">
        <v>2234.5720000000001</v>
      </c>
      <c r="E140" s="162">
        <v>2717.6179999999999</v>
      </c>
      <c r="F140" s="162">
        <v>2431.9989999999998</v>
      </c>
      <c r="G140" s="162">
        <v>2360.3780000000002</v>
      </c>
      <c r="H140" s="162">
        <v>2388.069</v>
      </c>
      <c r="I140" s="162">
        <v>4260.6840000000002</v>
      </c>
      <c r="J140" s="162">
        <v>3280.1480000000001</v>
      </c>
      <c r="K140" s="162">
        <v>3159.6860000000001</v>
      </c>
      <c r="M140" s="178" t="s">
        <v>197</v>
      </c>
      <c r="N140" s="177">
        <v>61.600999999999999</v>
      </c>
      <c r="O140" s="177">
        <v>159.18</v>
      </c>
      <c r="P140" s="177">
        <v>266.815</v>
      </c>
      <c r="Q140" s="177">
        <v>382.75099999999998</v>
      </c>
      <c r="R140" s="177">
        <v>339.20800000000003</v>
      </c>
      <c r="S140" s="177">
        <v>366.27300000000002</v>
      </c>
      <c r="T140" s="177">
        <v>325.87299999999999</v>
      </c>
      <c r="U140" s="177">
        <v>612.57399999999996</v>
      </c>
      <c r="V140" s="177">
        <v>492.03300000000002</v>
      </c>
      <c r="W140" s="177">
        <v>481.49200000000002</v>
      </c>
    </row>
    <row r="141" spans="1:23" ht="18.75" customHeight="1">
      <c r="A141" s="163" t="s">
        <v>31</v>
      </c>
      <c r="B141" s="162">
        <v>0</v>
      </c>
      <c r="C141" s="162">
        <v>0</v>
      </c>
      <c r="D141" s="162">
        <v>0</v>
      </c>
      <c r="E141" s="162">
        <v>0</v>
      </c>
      <c r="F141" s="162">
        <v>0</v>
      </c>
      <c r="G141" s="162">
        <v>0</v>
      </c>
      <c r="H141" s="162">
        <v>0</v>
      </c>
      <c r="I141" s="162">
        <v>40.026000000000003</v>
      </c>
      <c r="J141" s="162">
        <v>30.178000000000001</v>
      </c>
      <c r="K141" s="162">
        <v>30.856000000000002</v>
      </c>
      <c r="M141" s="178" t="s">
        <v>31</v>
      </c>
      <c r="N141" s="177">
        <v>0</v>
      </c>
      <c r="O141" s="177">
        <v>0</v>
      </c>
      <c r="P141" s="177">
        <v>0</v>
      </c>
      <c r="Q141" s="177">
        <v>0</v>
      </c>
      <c r="R141" s="177">
        <v>0</v>
      </c>
      <c r="S141" s="177">
        <v>0</v>
      </c>
      <c r="T141" s="177">
        <v>0</v>
      </c>
      <c r="U141" s="177">
        <v>74.006</v>
      </c>
      <c r="V141" s="177">
        <v>47.01</v>
      </c>
      <c r="W141" s="177">
        <v>47.209000000000003</v>
      </c>
    </row>
    <row r="142" spans="1:23" ht="18.75" customHeight="1">
      <c r="A142" s="163" t="s">
        <v>32</v>
      </c>
      <c r="B142" s="162">
        <v>0</v>
      </c>
      <c r="C142" s="162">
        <v>0</v>
      </c>
      <c r="D142" s="162">
        <v>0</v>
      </c>
      <c r="E142" s="162">
        <v>0</v>
      </c>
      <c r="F142" s="162">
        <v>1.98</v>
      </c>
      <c r="G142" s="162">
        <v>1.05</v>
      </c>
      <c r="H142" s="162">
        <v>0</v>
      </c>
      <c r="I142" s="162">
        <v>0</v>
      </c>
      <c r="J142" s="162">
        <v>0</v>
      </c>
      <c r="K142" s="162">
        <v>0</v>
      </c>
      <c r="M142" s="178" t="s">
        <v>32</v>
      </c>
      <c r="N142" s="177">
        <v>0</v>
      </c>
      <c r="O142" s="177">
        <v>0</v>
      </c>
      <c r="P142" s="177">
        <v>0</v>
      </c>
      <c r="Q142" s="177">
        <v>0</v>
      </c>
      <c r="R142" s="177">
        <v>0.58699999999999997</v>
      </c>
      <c r="S142" s="177">
        <v>0.28399999999999997</v>
      </c>
      <c r="T142" s="177">
        <v>0</v>
      </c>
      <c r="U142" s="177">
        <v>0</v>
      </c>
      <c r="V142" s="177">
        <v>0</v>
      </c>
      <c r="W142" s="177">
        <v>0</v>
      </c>
    </row>
    <row r="143" spans="1:23" ht="18.75" customHeight="1">
      <c r="A143" s="163" t="s">
        <v>36</v>
      </c>
      <c r="B143" s="162">
        <v>0</v>
      </c>
      <c r="C143" s="162">
        <v>0</v>
      </c>
      <c r="D143" s="162">
        <v>0</v>
      </c>
      <c r="E143" s="162">
        <v>54.35</v>
      </c>
      <c r="F143" s="162">
        <v>74.81</v>
      </c>
      <c r="G143" s="162">
        <v>46.74</v>
      </c>
      <c r="H143" s="162">
        <v>0</v>
      </c>
      <c r="I143" s="162">
        <v>0</v>
      </c>
      <c r="J143" s="162">
        <v>0</v>
      </c>
      <c r="K143" s="162">
        <v>0</v>
      </c>
      <c r="M143" s="178" t="s">
        <v>36</v>
      </c>
      <c r="N143" s="177">
        <v>0</v>
      </c>
      <c r="O143" s="177">
        <v>0</v>
      </c>
      <c r="P143" s="177">
        <v>0</v>
      </c>
      <c r="Q143" s="177">
        <v>1.966</v>
      </c>
      <c r="R143" s="177">
        <v>2.7240000000000002</v>
      </c>
      <c r="S143" s="177">
        <v>1.9670000000000001</v>
      </c>
      <c r="T143" s="177">
        <v>0</v>
      </c>
      <c r="U143" s="177">
        <v>0</v>
      </c>
      <c r="V143" s="177">
        <v>0</v>
      </c>
      <c r="W143" s="177">
        <v>0</v>
      </c>
    </row>
    <row r="144" spans="1:23" ht="18.75" customHeight="1">
      <c r="A144" s="163" t="s">
        <v>37</v>
      </c>
      <c r="B144" s="162">
        <v>0</v>
      </c>
      <c r="C144" s="162">
        <v>0</v>
      </c>
      <c r="D144" s="162">
        <v>0</v>
      </c>
      <c r="E144" s="162">
        <v>0</v>
      </c>
      <c r="F144" s="162">
        <v>0</v>
      </c>
      <c r="G144" s="162">
        <v>0</v>
      </c>
      <c r="H144" s="162">
        <v>0</v>
      </c>
      <c r="I144" s="162">
        <v>0.48</v>
      </c>
      <c r="J144" s="162">
        <v>0</v>
      </c>
      <c r="K144" s="162">
        <v>0</v>
      </c>
      <c r="M144" s="178" t="s">
        <v>37</v>
      </c>
      <c r="N144" s="177">
        <v>0</v>
      </c>
      <c r="O144" s="177">
        <v>0</v>
      </c>
      <c r="P144" s="177">
        <v>0</v>
      </c>
      <c r="Q144" s="177">
        <v>0</v>
      </c>
      <c r="R144" s="177">
        <v>0</v>
      </c>
      <c r="S144" s="177">
        <v>0</v>
      </c>
      <c r="T144" s="177">
        <v>0</v>
      </c>
      <c r="U144" s="177">
        <v>0.22</v>
      </c>
      <c r="V144" s="177">
        <v>0</v>
      </c>
      <c r="W144" s="177">
        <v>0</v>
      </c>
    </row>
    <row r="145" spans="1:23" ht="18.75" customHeight="1">
      <c r="A145" s="163" t="s">
        <v>376</v>
      </c>
      <c r="B145" s="162">
        <v>0</v>
      </c>
      <c r="C145" s="162">
        <v>3.2</v>
      </c>
      <c r="D145" s="162">
        <v>0</v>
      </c>
      <c r="E145" s="162">
        <v>0</v>
      </c>
      <c r="F145" s="162">
        <v>0</v>
      </c>
      <c r="G145" s="162">
        <v>0</v>
      </c>
      <c r="H145" s="162">
        <v>0.2</v>
      </c>
      <c r="I145" s="162">
        <v>0</v>
      </c>
      <c r="J145" s="162">
        <v>0</v>
      </c>
      <c r="K145" s="162">
        <v>0</v>
      </c>
      <c r="M145" s="178" t="s">
        <v>376</v>
      </c>
      <c r="N145" s="177">
        <v>0</v>
      </c>
      <c r="O145" s="177">
        <v>2.8809999999999998</v>
      </c>
      <c r="P145" s="177">
        <v>0</v>
      </c>
      <c r="Q145" s="177">
        <v>0</v>
      </c>
      <c r="R145" s="177">
        <v>0</v>
      </c>
      <c r="S145" s="177">
        <v>0</v>
      </c>
      <c r="T145" s="177">
        <v>0.36699999999999999</v>
      </c>
      <c r="U145" s="177">
        <v>0</v>
      </c>
      <c r="V145" s="177">
        <v>0</v>
      </c>
      <c r="W145" s="177">
        <v>0</v>
      </c>
    </row>
    <row r="146" spans="1:23" ht="18.75" customHeight="1">
      <c r="A146" s="159" t="s">
        <v>26</v>
      </c>
      <c r="B146" s="160">
        <v>69</v>
      </c>
      <c r="C146" s="160">
        <v>72</v>
      </c>
      <c r="D146" s="160">
        <v>70</v>
      </c>
      <c r="E146" s="160">
        <v>71</v>
      </c>
      <c r="F146" s="160">
        <v>74</v>
      </c>
      <c r="G146" s="160">
        <v>74</v>
      </c>
      <c r="H146" s="160">
        <v>74</v>
      </c>
      <c r="I146" s="160">
        <v>79</v>
      </c>
      <c r="J146" s="160">
        <v>81</v>
      </c>
      <c r="K146" s="160">
        <v>79</v>
      </c>
      <c r="M146" s="179" t="s">
        <v>26</v>
      </c>
      <c r="N146" s="180">
        <v>69</v>
      </c>
      <c r="O146" s="180">
        <v>72</v>
      </c>
      <c r="P146" s="180">
        <v>70</v>
      </c>
      <c r="Q146" s="180">
        <v>71</v>
      </c>
      <c r="R146" s="180">
        <v>74</v>
      </c>
      <c r="S146" s="180">
        <v>74</v>
      </c>
      <c r="T146" s="180">
        <v>74</v>
      </c>
      <c r="U146" s="180">
        <v>79</v>
      </c>
      <c r="V146" s="180">
        <v>81</v>
      </c>
      <c r="W146" s="180">
        <v>79</v>
      </c>
    </row>
    <row r="147" spans="1:23" ht="18.75" customHeight="1">
      <c r="A147" s="161" t="s">
        <v>67</v>
      </c>
      <c r="B147" s="162">
        <v>2498323.7370000002</v>
      </c>
      <c r="C147" s="162">
        <v>2718489.9419999998</v>
      </c>
      <c r="D147" s="162">
        <v>2859572.1090000002</v>
      </c>
      <c r="E147" s="162">
        <v>2710701.0070000002</v>
      </c>
      <c r="F147" s="162">
        <v>2671389.7459999998</v>
      </c>
      <c r="G147" s="162">
        <v>2580389.7089999998</v>
      </c>
      <c r="H147" s="162">
        <v>2631309.3119999999</v>
      </c>
      <c r="I147" s="162">
        <v>2752112.1910000001</v>
      </c>
      <c r="J147" s="162">
        <v>2928406.6349999998</v>
      </c>
      <c r="K147" s="162">
        <v>2776897.784</v>
      </c>
      <c r="M147" s="176" t="s">
        <v>67</v>
      </c>
      <c r="N147" s="177">
        <v>338983.22399999999</v>
      </c>
      <c r="O147" s="177">
        <v>359265.21</v>
      </c>
      <c r="P147" s="177">
        <v>388563.77399999998</v>
      </c>
      <c r="Q147" s="177">
        <v>450431.37800000003</v>
      </c>
      <c r="R147" s="177">
        <v>470708.435</v>
      </c>
      <c r="S147" s="177">
        <v>505107.071</v>
      </c>
      <c r="T147" s="177">
        <v>459397.13199999998</v>
      </c>
      <c r="U147" s="177">
        <v>490447.66899999999</v>
      </c>
      <c r="V147" s="177">
        <v>506791.734</v>
      </c>
      <c r="W147" s="177">
        <v>489701.33299999998</v>
      </c>
    </row>
    <row r="148" spans="1:23" ht="18.75" customHeight="1">
      <c r="A148" s="163" t="s">
        <v>28</v>
      </c>
      <c r="B148" s="162">
        <v>1284344.804</v>
      </c>
      <c r="C148" s="162">
        <v>1409974.1229999999</v>
      </c>
      <c r="D148" s="162">
        <v>1461301.9010000001</v>
      </c>
      <c r="E148" s="162">
        <v>1418154.7709999999</v>
      </c>
      <c r="F148" s="162">
        <v>1410772.5959999999</v>
      </c>
      <c r="G148" s="162">
        <v>1356694.0319999999</v>
      </c>
      <c r="H148" s="162">
        <v>1366480.007</v>
      </c>
      <c r="I148" s="162">
        <v>1422563.0660000001</v>
      </c>
      <c r="J148" s="162">
        <v>1552773.2139999999</v>
      </c>
      <c r="K148" s="162">
        <v>1450625.6869999999</v>
      </c>
      <c r="M148" s="178" t="s">
        <v>28</v>
      </c>
      <c r="N148" s="177">
        <v>167696.22899999999</v>
      </c>
      <c r="O148" s="177">
        <v>181428.11</v>
      </c>
      <c r="P148" s="177">
        <v>193234.049</v>
      </c>
      <c r="Q148" s="177">
        <v>227257.682</v>
      </c>
      <c r="R148" s="177">
        <v>239715.386</v>
      </c>
      <c r="S148" s="177">
        <v>258706.171</v>
      </c>
      <c r="T148" s="177">
        <v>234208.701</v>
      </c>
      <c r="U148" s="177">
        <v>246795.02900000001</v>
      </c>
      <c r="V148" s="177">
        <v>253989.924</v>
      </c>
      <c r="W148" s="177">
        <v>244424.538</v>
      </c>
    </row>
    <row r="149" spans="1:23" ht="18.75" customHeight="1">
      <c r="A149" s="163" t="s">
        <v>29</v>
      </c>
      <c r="B149" s="162">
        <v>545790.09600000002</v>
      </c>
      <c r="C149" s="162">
        <v>586710.68000000005</v>
      </c>
      <c r="D149" s="162">
        <v>601869.74199999997</v>
      </c>
      <c r="E149" s="162">
        <v>531632.31400000001</v>
      </c>
      <c r="F149" s="162">
        <v>504755.50699999998</v>
      </c>
      <c r="G149" s="162">
        <v>457850.701</v>
      </c>
      <c r="H149" s="162">
        <v>485333.81599999999</v>
      </c>
      <c r="I149" s="162">
        <v>509032.80099999998</v>
      </c>
      <c r="J149" s="162">
        <v>502415.22600000002</v>
      </c>
      <c r="K149" s="162">
        <v>492906.51500000001</v>
      </c>
      <c r="M149" s="178" t="s">
        <v>29</v>
      </c>
      <c r="N149" s="177">
        <v>67326.668999999994</v>
      </c>
      <c r="O149" s="177">
        <v>66449.861999999994</v>
      </c>
      <c r="P149" s="177">
        <v>73631.38</v>
      </c>
      <c r="Q149" s="177">
        <v>83079.380999999994</v>
      </c>
      <c r="R149" s="177">
        <v>82808.665999999997</v>
      </c>
      <c r="S149" s="177">
        <v>85721.623999999996</v>
      </c>
      <c r="T149" s="177">
        <v>78344.718999999997</v>
      </c>
      <c r="U149" s="177">
        <v>84745.251000000004</v>
      </c>
      <c r="V149" s="177">
        <v>84540.994999999995</v>
      </c>
      <c r="W149" s="177">
        <v>81282.538</v>
      </c>
    </row>
    <row r="150" spans="1:23" ht="18.75" customHeight="1">
      <c r="A150" s="163" t="s">
        <v>34</v>
      </c>
      <c r="B150" s="162">
        <v>108097.69</v>
      </c>
      <c r="C150" s="162">
        <v>108129.15399999999</v>
      </c>
      <c r="D150" s="162">
        <v>116058.822</v>
      </c>
      <c r="E150" s="162">
        <v>106061.22199999999</v>
      </c>
      <c r="F150" s="162">
        <v>103475.128</v>
      </c>
      <c r="G150" s="162">
        <v>103191.07399999999</v>
      </c>
      <c r="H150" s="162">
        <v>113141.469</v>
      </c>
      <c r="I150" s="162">
        <v>119220.694</v>
      </c>
      <c r="J150" s="162">
        <v>120529.913</v>
      </c>
      <c r="K150" s="162">
        <v>114641.807</v>
      </c>
      <c r="M150" s="178" t="s">
        <v>34</v>
      </c>
      <c r="N150" s="177">
        <v>17440.527999999998</v>
      </c>
      <c r="O150" s="177">
        <v>18322.221000000001</v>
      </c>
      <c r="P150" s="177">
        <v>19403.053</v>
      </c>
      <c r="Q150" s="177">
        <v>20636.929</v>
      </c>
      <c r="R150" s="177">
        <v>22863.518</v>
      </c>
      <c r="S150" s="177">
        <v>25386.631000000001</v>
      </c>
      <c r="T150" s="177">
        <v>24050.884999999998</v>
      </c>
      <c r="U150" s="177">
        <v>25443.677</v>
      </c>
      <c r="V150" s="177">
        <v>25648.437000000002</v>
      </c>
      <c r="W150" s="177">
        <v>24480.056</v>
      </c>
    </row>
    <row r="151" spans="1:23" ht="18.75" customHeight="1">
      <c r="A151" s="163" t="s">
        <v>49</v>
      </c>
      <c r="B151" s="162">
        <v>90631.483999999997</v>
      </c>
      <c r="C151" s="162">
        <v>98768.596000000005</v>
      </c>
      <c r="D151" s="162">
        <v>106521.159</v>
      </c>
      <c r="E151" s="162">
        <v>106575.375</v>
      </c>
      <c r="F151" s="162">
        <v>107489.12</v>
      </c>
      <c r="G151" s="162">
        <v>107915.151</v>
      </c>
      <c r="H151" s="162">
        <v>106393.70699999999</v>
      </c>
      <c r="I151" s="162">
        <v>104610.42</v>
      </c>
      <c r="J151" s="162">
        <v>105685.746</v>
      </c>
      <c r="K151" s="162">
        <v>108724.95699999999</v>
      </c>
      <c r="M151" s="178" t="s">
        <v>31</v>
      </c>
      <c r="N151" s="177">
        <v>15284.594999999999</v>
      </c>
      <c r="O151" s="177">
        <v>15390.208000000001</v>
      </c>
      <c r="P151" s="177">
        <v>16834.835999999999</v>
      </c>
      <c r="Q151" s="177">
        <v>17964.758999999998</v>
      </c>
      <c r="R151" s="177">
        <v>17608.311000000002</v>
      </c>
      <c r="S151" s="177">
        <v>18221.947</v>
      </c>
      <c r="T151" s="177">
        <v>18213.815999999999</v>
      </c>
      <c r="U151" s="177">
        <v>18264.761999999999</v>
      </c>
      <c r="V151" s="177">
        <v>20119.508999999998</v>
      </c>
      <c r="W151" s="177">
        <v>19157.737000000001</v>
      </c>
    </row>
    <row r="152" spans="1:23" ht="18.75" customHeight="1">
      <c r="A152" s="163" t="s">
        <v>192</v>
      </c>
      <c r="B152" s="162">
        <v>119642.47500000001</v>
      </c>
      <c r="C152" s="162">
        <v>116028.701</v>
      </c>
      <c r="D152" s="162">
        <v>128301.323</v>
      </c>
      <c r="E152" s="162">
        <v>97386.165999999997</v>
      </c>
      <c r="F152" s="162">
        <v>105138.637</v>
      </c>
      <c r="G152" s="162">
        <v>105056.944</v>
      </c>
      <c r="H152" s="162">
        <v>107265.933</v>
      </c>
      <c r="I152" s="162">
        <v>102998.177</v>
      </c>
      <c r="J152" s="162">
        <v>91943.239000000001</v>
      </c>
      <c r="K152" s="162">
        <v>87547.402000000002</v>
      </c>
      <c r="M152" s="178" t="s">
        <v>49</v>
      </c>
      <c r="N152" s="177">
        <v>9622.3050000000003</v>
      </c>
      <c r="O152" s="177">
        <v>9615.8580000000002</v>
      </c>
      <c r="P152" s="177">
        <v>10416.007</v>
      </c>
      <c r="Q152" s="177">
        <v>13128.123</v>
      </c>
      <c r="R152" s="177">
        <v>15084.581</v>
      </c>
      <c r="S152" s="177">
        <v>14490.499</v>
      </c>
      <c r="T152" s="177">
        <v>12301.234</v>
      </c>
      <c r="U152" s="177">
        <v>13205.584000000001</v>
      </c>
      <c r="V152" s="177">
        <v>13606.377</v>
      </c>
      <c r="W152" s="177">
        <v>13493.302</v>
      </c>
    </row>
    <row r="153" spans="1:23" ht="18.75" customHeight="1">
      <c r="A153" s="163" t="s">
        <v>30</v>
      </c>
      <c r="B153" s="162">
        <v>66931.637000000002</v>
      </c>
      <c r="C153" s="162">
        <v>78124.137000000002</v>
      </c>
      <c r="D153" s="162">
        <v>87972.576000000001</v>
      </c>
      <c r="E153" s="162">
        <v>82016.808999999994</v>
      </c>
      <c r="F153" s="162">
        <v>75801.558999999994</v>
      </c>
      <c r="G153" s="162">
        <v>72611.870999999999</v>
      </c>
      <c r="H153" s="162">
        <v>82970.778999999995</v>
      </c>
      <c r="I153" s="162">
        <v>75912.547000000006</v>
      </c>
      <c r="J153" s="162">
        <v>75333.672999999995</v>
      </c>
      <c r="K153" s="162">
        <v>62728.654999999999</v>
      </c>
      <c r="M153" s="178" t="s">
        <v>192</v>
      </c>
      <c r="N153" s="177">
        <v>13045.804</v>
      </c>
      <c r="O153" s="177">
        <v>12231.55</v>
      </c>
      <c r="P153" s="177">
        <v>13570.448</v>
      </c>
      <c r="Q153" s="177">
        <v>13632.223</v>
      </c>
      <c r="R153" s="177">
        <v>14601.835999999999</v>
      </c>
      <c r="S153" s="177">
        <v>15295.1</v>
      </c>
      <c r="T153" s="177">
        <v>13141.397999999999</v>
      </c>
      <c r="U153" s="177">
        <v>14190.987999999999</v>
      </c>
      <c r="V153" s="177">
        <v>12257.048000000001</v>
      </c>
      <c r="W153" s="177">
        <v>11858.609</v>
      </c>
    </row>
    <row r="154" spans="1:23" ht="18.75" customHeight="1">
      <c r="A154" s="163" t="s">
        <v>31</v>
      </c>
      <c r="B154" s="162">
        <v>48541.258000000002</v>
      </c>
      <c r="C154" s="162">
        <v>47923.930999999997</v>
      </c>
      <c r="D154" s="162">
        <v>53529.591</v>
      </c>
      <c r="E154" s="162">
        <v>51008.855000000003</v>
      </c>
      <c r="F154" s="162">
        <v>57106.735999999997</v>
      </c>
      <c r="G154" s="162">
        <v>53008.805</v>
      </c>
      <c r="H154" s="162">
        <v>53791.819000000003</v>
      </c>
      <c r="I154" s="162">
        <v>56511.947999999997</v>
      </c>
      <c r="J154" s="162">
        <v>65841.024000000005</v>
      </c>
      <c r="K154" s="162">
        <v>60265.008999999998</v>
      </c>
      <c r="M154" s="178" t="s">
        <v>30</v>
      </c>
      <c r="N154" s="177">
        <v>7818.0749999999998</v>
      </c>
      <c r="O154" s="177">
        <v>8940.4330000000009</v>
      </c>
      <c r="P154" s="177">
        <v>11015.514999999999</v>
      </c>
      <c r="Q154" s="177">
        <v>10612.272999999999</v>
      </c>
      <c r="R154" s="177">
        <v>11700.593000000001</v>
      </c>
      <c r="S154" s="177">
        <v>12522.691999999999</v>
      </c>
      <c r="T154" s="177">
        <v>13381.833000000001</v>
      </c>
      <c r="U154" s="177">
        <v>12493.22</v>
      </c>
      <c r="V154" s="177">
        <v>12281.232</v>
      </c>
      <c r="W154" s="177">
        <v>11234.13</v>
      </c>
    </row>
    <row r="155" spans="1:23" ht="18.75" customHeight="1">
      <c r="A155" s="163" t="s">
        <v>32</v>
      </c>
      <c r="B155" s="162">
        <v>39499.610999999997</v>
      </c>
      <c r="C155" s="162">
        <v>51167.357000000004</v>
      </c>
      <c r="D155" s="162">
        <v>50824.031999999999</v>
      </c>
      <c r="E155" s="162">
        <v>48960.784</v>
      </c>
      <c r="F155" s="162">
        <v>49620.228999999999</v>
      </c>
      <c r="G155" s="162">
        <v>46163.014000000003</v>
      </c>
      <c r="H155" s="162">
        <v>44908.769</v>
      </c>
      <c r="I155" s="162">
        <v>46317.294000000002</v>
      </c>
      <c r="J155" s="162">
        <v>59810.603000000003</v>
      </c>
      <c r="K155" s="162">
        <v>46586.839</v>
      </c>
      <c r="M155" s="178" t="s">
        <v>32</v>
      </c>
      <c r="N155" s="177">
        <v>6533.3310000000001</v>
      </c>
      <c r="O155" s="177">
        <v>7660.7359999999999</v>
      </c>
      <c r="P155" s="177">
        <v>7980.1080000000002</v>
      </c>
      <c r="Q155" s="177">
        <v>9422.7810000000009</v>
      </c>
      <c r="R155" s="177">
        <v>9946.527</v>
      </c>
      <c r="S155" s="177">
        <v>11274.745000000001</v>
      </c>
      <c r="T155" s="177">
        <v>9935.1229999999996</v>
      </c>
      <c r="U155" s="177">
        <v>10686.019</v>
      </c>
      <c r="V155" s="177">
        <v>11919.234</v>
      </c>
      <c r="W155" s="177">
        <v>10791.493</v>
      </c>
    </row>
    <row r="156" spans="1:23" ht="18.75" customHeight="1">
      <c r="A156" s="163" t="s">
        <v>33</v>
      </c>
      <c r="B156" s="162">
        <v>9303.1550000000007</v>
      </c>
      <c r="C156" s="162">
        <v>10210.602999999999</v>
      </c>
      <c r="D156" s="162">
        <v>13410.108</v>
      </c>
      <c r="E156" s="162">
        <v>14731.871999999999</v>
      </c>
      <c r="F156" s="162">
        <v>17635.536</v>
      </c>
      <c r="G156" s="162">
        <v>29468.205000000002</v>
      </c>
      <c r="H156" s="162">
        <v>33085.821000000004</v>
      </c>
      <c r="I156" s="162">
        <v>35217.171000000002</v>
      </c>
      <c r="J156" s="162">
        <v>44957.292999999998</v>
      </c>
      <c r="K156" s="162">
        <v>39433.383000000002</v>
      </c>
      <c r="M156" s="178" t="s">
        <v>35</v>
      </c>
      <c r="N156" s="177">
        <v>2198.4270000000001</v>
      </c>
      <c r="O156" s="177">
        <v>2473.0189999999998</v>
      </c>
      <c r="P156" s="177">
        <v>2909.9360000000001</v>
      </c>
      <c r="Q156" s="177">
        <v>4324.6970000000001</v>
      </c>
      <c r="R156" s="177">
        <v>5266.55</v>
      </c>
      <c r="S156" s="177">
        <v>7118.71</v>
      </c>
      <c r="T156" s="177">
        <v>5939.1769999999997</v>
      </c>
      <c r="U156" s="177">
        <v>6099.8180000000002</v>
      </c>
      <c r="V156" s="177">
        <v>6779.62</v>
      </c>
      <c r="W156" s="177">
        <v>7888.817</v>
      </c>
    </row>
    <row r="157" spans="1:23" ht="18.75" customHeight="1">
      <c r="A157" s="163" t="s">
        <v>45</v>
      </c>
      <c r="B157" s="162">
        <v>15983.982</v>
      </c>
      <c r="C157" s="162">
        <v>16255.616</v>
      </c>
      <c r="D157" s="162">
        <v>16751.527999999998</v>
      </c>
      <c r="E157" s="162">
        <v>20211.993999999999</v>
      </c>
      <c r="F157" s="162">
        <v>19273.181</v>
      </c>
      <c r="G157" s="162">
        <v>36843.171000000002</v>
      </c>
      <c r="H157" s="162">
        <v>30183.476999999999</v>
      </c>
      <c r="I157" s="162">
        <v>36416.58</v>
      </c>
      <c r="J157" s="162">
        <v>34925.911999999997</v>
      </c>
      <c r="K157" s="162">
        <v>34388.514999999999</v>
      </c>
      <c r="M157" s="178" t="s">
        <v>33</v>
      </c>
      <c r="N157" s="177">
        <v>3249.63</v>
      </c>
      <c r="O157" s="177">
        <v>3496.8539999999998</v>
      </c>
      <c r="P157" s="177">
        <v>4139.2860000000001</v>
      </c>
      <c r="Q157" s="177">
        <v>4857.6329999999998</v>
      </c>
      <c r="R157" s="177">
        <v>4842.9769999999999</v>
      </c>
      <c r="S157" s="177">
        <v>6223.1319999999996</v>
      </c>
      <c r="T157" s="177">
        <v>6213.0429999999997</v>
      </c>
      <c r="U157" s="177">
        <v>6827.2730000000001</v>
      </c>
      <c r="V157" s="177">
        <v>8305.9760000000006</v>
      </c>
      <c r="W157" s="177">
        <v>7286.81</v>
      </c>
    </row>
    <row r="158" spans="1:23" ht="18.75" customHeight="1">
      <c r="A158" s="163" t="s">
        <v>52</v>
      </c>
      <c r="B158" s="162">
        <v>18543.505000000001</v>
      </c>
      <c r="C158" s="162">
        <v>19942.057000000001</v>
      </c>
      <c r="D158" s="162">
        <v>26963.445</v>
      </c>
      <c r="E158" s="162">
        <v>32380.594000000001</v>
      </c>
      <c r="F158" s="162">
        <v>29524.081999999999</v>
      </c>
      <c r="G158" s="162">
        <v>24188.01</v>
      </c>
      <c r="H158" s="162">
        <v>23599.333999999999</v>
      </c>
      <c r="I158" s="162">
        <v>31897.094000000001</v>
      </c>
      <c r="J158" s="162">
        <v>30239.425999999999</v>
      </c>
      <c r="K158" s="162">
        <v>31836.206999999999</v>
      </c>
      <c r="M158" s="178" t="s">
        <v>46</v>
      </c>
      <c r="N158" s="177">
        <v>1489.479</v>
      </c>
      <c r="O158" s="177">
        <v>1792.0350000000001</v>
      </c>
      <c r="P158" s="177">
        <v>2359.335</v>
      </c>
      <c r="Q158" s="177">
        <v>2462.9569999999999</v>
      </c>
      <c r="R158" s="177">
        <v>3406.24</v>
      </c>
      <c r="S158" s="177">
        <v>4734.1319999999996</v>
      </c>
      <c r="T158" s="177">
        <v>4524.9290000000001</v>
      </c>
      <c r="U158" s="177">
        <v>5278.49</v>
      </c>
      <c r="V158" s="177">
        <v>6641.3059999999996</v>
      </c>
      <c r="W158" s="177">
        <v>6984.5860000000002</v>
      </c>
    </row>
    <row r="159" spans="1:23" ht="18.75" customHeight="1">
      <c r="A159" s="163" t="s">
        <v>35</v>
      </c>
      <c r="B159" s="162">
        <v>12466.609</v>
      </c>
      <c r="C159" s="162">
        <v>13521.648999999999</v>
      </c>
      <c r="D159" s="162">
        <v>16356.416999999999</v>
      </c>
      <c r="E159" s="162">
        <v>18837.105</v>
      </c>
      <c r="F159" s="162">
        <v>22062.777999999998</v>
      </c>
      <c r="G159" s="162">
        <v>22982.34</v>
      </c>
      <c r="H159" s="162">
        <v>22545.287</v>
      </c>
      <c r="I159" s="162">
        <v>24622.876</v>
      </c>
      <c r="J159" s="162">
        <v>30521.491999999998</v>
      </c>
      <c r="K159" s="162">
        <v>29723.4</v>
      </c>
      <c r="M159" s="178" t="s">
        <v>40</v>
      </c>
      <c r="N159" s="177">
        <v>3737.3969999999999</v>
      </c>
      <c r="O159" s="177">
        <v>4301.5230000000001</v>
      </c>
      <c r="P159" s="177">
        <v>3520.5630000000001</v>
      </c>
      <c r="Q159" s="177">
        <v>5747.0129999999999</v>
      </c>
      <c r="R159" s="177">
        <v>4447.45</v>
      </c>
      <c r="S159" s="177">
        <v>5525.0240000000003</v>
      </c>
      <c r="T159" s="177">
        <v>3552.6179999999999</v>
      </c>
      <c r="U159" s="177">
        <v>3104.5439999999999</v>
      </c>
      <c r="V159" s="177">
        <v>4081.8290000000002</v>
      </c>
      <c r="W159" s="177">
        <v>4456.28</v>
      </c>
    </row>
    <row r="160" spans="1:23" ht="18.75" customHeight="1">
      <c r="A160" s="163" t="s">
        <v>46</v>
      </c>
      <c r="B160" s="162">
        <v>8409.9030000000002</v>
      </c>
      <c r="C160" s="162">
        <v>10805.925999999999</v>
      </c>
      <c r="D160" s="162">
        <v>14088.075000000001</v>
      </c>
      <c r="E160" s="162">
        <v>12036.901</v>
      </c>
      <c r="F160" s="162">
        <v>14963.965</v>
      </c>
      <c r="G160" s="162">
        <v>18176.266</v>
      </c>
      <c r="H160" s="162">
        <v>19782.562000000002</v>
      </c>
      <c r="I160" s="162">
        <v>21821.973999999998</v>
      </c>
      <c r="J160" s="162">
        <v>27598.280999999999</v>
      </c>
      <c r="K160" s="162">
        <v>28653.741999999998</v>
      </c>
      <c r="M160" s="178" t="s">
        <v>48</v>
      </c>
      <c r="N160" s="177">
        <v>1909.998</v>
      </c>
      <c r="O160" s="177">
        <v>2804.44</v>
      </c>
      <c r="P160" s="177">
        <v>3681.6610000000001</v>
      </c>
      <c r="Q160" s="177">
        <v>4007.1350000000002</v>
      </c>
      <c r="R160" s="177">
        <v>4170.7960000000003</v>
      </c>
      <c r="S160" s="177">
        <v>3761.777</v>
      </c>
      <c r="T160" s="177">
        <v>2725.4</v>
      </c>
      <c r="U160" s="177">
        <v>4042.1750000000002</v>
      </c>
      <c r="V160" s="177">
        <v>4448.6009999999997</v>
      </c>
      <c r="W160" s="177">
        <v>4413.1859999999997</v>
      </c>
    </row>
    <row r="161" spans="1:23" ht="18.75" customHeight="1">
      <c r="A161" s="163" t="s">
        <v>37</v>
      </c>
      <c r="B161" s="162">
        <v>1985.817</v>
      </c>
      <c r="C161" s="162">
        <v>3875.895</v>
      </c>
      <c r="D161" s="162">
        <v>8569.7309999999998</v>
      </c>
      <c r="E161" s="162">
        <v>14766.953</v>
      </c>
      <c r="F161" s="162">
        <v>15135.833000000001</v>
      </c>
      <c r="G161" s="162">
        <v>13877.904</v>
      </c>
      <c r="H161" s="162">
        <v>16322.22</v>
      </c>
      <c r="I161" s="162">
        <v>24493.878000000001</v>
      </c>
      <c r="J161" s="162">
        <v>26155.210999999999</v>
      </c>
      <c r="K161" s="162">
        <v>24902.757000000001</v>
      </c>
      <c r="M161" s="178" t="s">
        <v>193</v>
      </c>
      <c r="N161" s="177">
        <v>3969.9450000000002</v>
      </c>
      <c r="O161" s="177">
        <v>5459.866</v>
      </c>
      <c r="P161" s="177">
        <v>3872.4789999999998</v>
      </c>
      <c r="Q161" s="177">
        <v>4876.9560000000001</v>
      </c>
      <c r="R161" s="177">
        <v>4642.3230000000003</v>
      </c>
      <c r="S161" s="177">
        <v>3791.0839999999998</v>
      </c>
      <c r="T161" s="177">
        <v>5030.7969999999996</v>
      </c>
      <c r="U161" s="177">
        <v>4134.402</v>
      </c>
      <c r="V161" s="177">
        <v>4819.9409999999998</v>
      </c>
      <c r="W161" s="177">
        <v>4398.4620000000004</v>
      </c>
    </row>
    <row r="162" spans="1:23" ht="18.75" customHeight="1">
      <c r="A162" s="163" t="s">
        <v>40</v>
      </c>
      <c r="B162" s="162">
        <v>31224.219000000001</v>
      </c>
      <c r="C162" s="162">
        <v>35315.409</v>
      </c>
      <c r="D162" s="162">
        <v>29498.93</v>
      </c>
      <c r="E162" s="162">
        <v>38861.430999999997</v>
      </c>
      <c r="F162" s="162">
        <v>28085.081999999999</v>
      </c>
      <c r="G162" s="162">
        <v>28258.468000000001</v>
      </c>
      <c r="H162" s="162">
        <v>19906.023000000001</v>
      </c>
      <c r="I162" s="162">
        <v>17208.951000000001</v>
      </c>
      <c r="J162" s="162">
        <v>22000.155999999999</v>
      </c>
      <c r="K162" s="162">
        <v>22516.510999999999</v>
      </c>
      <c r="M162" s="178" t="s">
        <v>37</v>
      </c>
      <c r="N162" s="177">
        <v>428.62900000000002</v>
      </c>
      <c r="O162" s="177">
        <v>607.24599999999998</v>
      </c>
      <c r="P162" s="177">
        <v>1048.848</v>
      </c>
      <c r="Q162" s="177">
        <v>2266.0219999999999</v>
      </c>
      <c r="R162" s="177">
        <v>2682.9479999999999</v>
      </c>
      <c r="S162" s="177">
        <v>2907.7910000000002</v>
      </c>
      <c r="T162" s="177">
        <v>3203.1460000000002</v>
      </c>
      <c r="U162" s="177">
        <v>4606.9009999999998</v>
      </c>
      <c r="V162" s="177">
        <v>4900.21</v>
      </c>
      <c r="W162" s="177">
        <v>4389.8500000000004</v>
      </c>
    </row>
    <row r="163" spans="1:23" ht="18.75" customHeight="1">
      <c r="A163" s="163" t="s">
        <v>48</v>
      </c>
      <c r="B163" s="162">
        <v>12130.397999999999</v>
      </c>
      <c r="C163" s="162">
        <v>20207.136999999999</v>
      </c>
      <c r="D163" s="162">
        <v>23122.735000000001</v>
      </c>
      <c r="E163" s="162">
        <v>16598.812999999998</v>
      </c>
      <c r="F163" s="162">
        <v>15653.124</v>
      </c>
      <c r="G163" s="162">
        <v>12727.761</v>
      </c>
      <c r="H163" s="162">
        <v>11495.239</v>
      </c>
      <c r="I163" s="162">
        <v>19533.429</v>
      </c>
      <c r="J163" s="162">
        <v>20708.064999999999</v>
      </c>
      <c r="K163" s="162">
        <v>21790.826000000001</v>
      </c>
      <c r="M163" s="178" t="s">
        <v>45</v>
      </c>
      <c r="N163" s="177">
        <v>1789.614</v>
      </c>
      <c r="O163" s="177">
        <v>1982.71</v>
      </c>
      <c r="P163" s="177">
        <v>1791.2729999999999</v>
      </c>
      <c r="Q163" s="177">
        <v>2763.3449999999998</v>
      </c>
      <c r="R163" s="177">
        <v>2805.2640000000001</v>
      </c>
      <c r="S163" s="177">
        <v>5028.0919999999996</v>
      </c>
      <c r="T163" s="177">
        <v>3573.98</v>
      </c>
      <c r="U163" s="177">
        <v>4570.7719999999999</v>
      </c>
      <c r="V163" s="177">
        <v>4401.8890000000001</v>
      </c>
      <c r="W163" s="177">
        <v>4355.3860000000004</v>
      </c>
    </row>
    <row r="164" spans="1:23" ht="18.75" customHeight="1">
      <c r="A164" s="163" t="s">
        <v>193</v>
      </c>
      <c r="B164" s="162">
        <v>16839.367999999999</v>
      </c>
      <c r="C164" s="162">
        <v>20781.03</v>
      </c>
      <c r="D164" s="162">
        <v>19887.453000000001</v>
      </c>
      <c r="E164" s="162">
        <v>19678.695</v>
      </c>
      <c r="F164" s="162">
        <v>17483.527999999998</v>
      </c>
      <c r="G164" s="162">
        <v>13847.394</v>
      </c>
      <c r="H164" s="162">
        <v>19708.61</v>
      </c>
      <c r="I164" s="162">
        <v>16265.813</v>
      </c>
      <c r="J164" s="162">
        <v>20567.656999999999</v>
      </c>
      <c r="K164" s="162">
        <v>18500.663</v>
      </c>
      <c r="M164" s="178" t="s">
        <v>52</v>
      </c>
      <c r="N164" s="177">
        <v>2219.1170000000002</v>
      </c>
      <c r="O164" s="177">
        <v>2288.2710000000002</v>
      </c>
      <c r="P164" s="177">
        <v>2695.7049999999999</v>
      </c>
      <c r="Q164" s="177">
        <v>4247.6369999999997</v>
      </c>
      <c r="R164" s="177">
        <v>4303.7489999999998</v>
      </c>
      <c r="S164" s="177">
        <v>3487.5169999999998</v>
      </c>
      <c r="T164" s="177">
        <v>3055.7530000000002</v>
      </c>
      <c r="U164" s="177">
        <v>4039.0219999999999</v>
      </c>
      <c r="V164" s="177">
        <v>4091.2429999999999</v>
      </c>
      <c r="W164" s="177">
        <v>4186.6239999999998</v>
      </c>
    </row>
    <row r="165" spans="1:23" ht="18.75" customHeight="1">
      <c r="A165" s="163" t="s">
        <v>197</v>
      </c>
      <c r="B165" s="162">
        <v>9857.1460000000006</v>
      </c>
      <c r="C165" s="162">
        <v>11656.967000000001</v>
      </c>
      <c r="D165" s="162">
        <v>12088.273999999999</v>
      </c>
      <c r="E165" s="162">
        <v>11811.199000000001</v>
      </c>
      <c r="F165" s="162">
        <v>11349.985000000001</v>
      </c>
      <c r="G165" s="162">
        <v>10650.791999999999</v>
      </c>
      <c r="H165" s="162">
        <v>11412.189</v>
      </c>
      <c r="I165" s="162">
        <v>15749.924000000001</v>
      </c>
      <c r="J165" s="162">
        <v>14554.822</v>
      </c>
      <c r="K165" s="162">
        <v>15159.198</v>
      </c>
      <c r="M165" s="178" t="s">
        <v>197</v>
      </c>
      <c r="N165" s="177">
        <v>1417.269</v>
      </c>
      <c r="O165" s="177">
        <v>1690.3710000000001</v>
      </c>
      <c r="P165" s="177">
        <v>1747.4359999999999</v>
      </c>
      <c r="Q165" s="177">
        <v>2065.7600000000002</v>
      </c>
      <c r="R165" s="177">
        <v>2107.049</v>
      </c>
      <c r="S165" s="177">
        <v>2248.0419999999999</v>
      </c>
      <c r="T165" s="177">
        <v>2198.4569999999999</v>
      </c>
      <c r="U165" s="177">
        <v>3010.56</v>
      </c>
      <c r="V165" s="177">
        <v>2884.2829999999999</v>
      </c>
      <c r="W165" s="177">
        <v>2969.8090000000002</v>
      </c>
    </row>
    <row r="166" spans="1:23" ht="18.75" customHeight="1">
      <c r="A166" s="163" t="s">
        <v>61</v>
      </c>
      <c r="B166" s="162">
        <v>19212.107</v>
      </c>
      <c r="C166" s="162">
        <v>15969.191000000001</v>
      </c>
      <c r="D166" s="162">
        <v>21663.771000000001</v>
      </c>
      <c r="E166" s="162">
        <v>19267.415000000001</v>
      </c>
      <c r="F166" s="162">
        <v>17503.600999999999</v>
      </c>
      <c r="G166" s="162">
        <v>13177.843999999999</v>
      </c>
      <c r="H166" s="162">
        <v>13429.156999999999</v>
      </c>
      <c r="I166" s="162">
        <v>11838.903</v>
      </c>
      <c r="J166" s="162">
        <v>13559.491</v>
      </c>
      <c r="K166" s="162">
        <v>12986.67</v>
      </c>
      <c r="M166" s="178" t="s">
        <v>43</v>
      </c>
      <c r="N166" s="177">
        <v>1932.11</v>
      </c>
      <c r="O166" s="177">
        <v>2019.6759999999999</v>
      </c>
      <c r="P166" s="177">
        <v>2208.6909999999998</v>
      </c>
      <c r="Q166" s="177">
        <v>2890.3829999999998</v>
      </c>
      <c r="R166" s="177">
        <v>2857.8989999999999</v>
      </c>
      <c r="S166" s="177">
        <v>2840.998</v>
      </c>
      <c r="T166" s="177">
        <v>2514.6489999999999</v>
      </c>
      <c r="U166" s="177">
        <v>2878.4720000000002</v>
      </c>
      <c r="V166" s="177">
        <v>2940.6759999999999</v>
      </c>
      <c r="W166" s="177">
        <v>2886.0129999999999</v>
      </c>
    </row>
    <row r="167" spans="1:23" ht="18.75" customHeight="1">
      <c r="A167" s="163" t="s">
        <v>47</v>
      </c>
      <c r="B167" s="162">
        <v>5820.29</v>
      </c>
      <c r="C167" s="162">
        <v>5231.6610000000001</v>
      </c>
      <c r="D167" s="162">
        <v>5385.8</v>
      </c>
      <c r="E167" s="162">
        <v>5196.5730000000003</v>
      </c>
      <c r="F167" s="162">
        <v>7167.9849999999997</v>
      </c>
      <c r="G167" s="162">
        <v>7715.8670000000002</v>
      </c>
      <c r="H167" s="162">
        <v>5656.8810000000003</v>
      </c>
      <c r="I167" s="162">
        <v>8574.9959999999992</v>
      </c>
      <c r="J167" s="162">
        <v>9340.4</v>
      </c>
      <c r="K167" s="162">
        <v>11818.217000000001</v>
      </c>
      <c r="M167" s="178" t="s">
        <v>41</v>
      </c>
      <c r="N167" s="177">
        <v>1587.472</v>
      </c>
      <c r="O167" s="177">
        <v>1772.8150000000001</v>
      </c>
      <c r="P167" s="177">
        <v>2581.518</v>
      </c>
      <c r="Q167" s="177">
        <v>3198.4879999999998</v>
      </c>
      <c r="R167" s="177">
        <v>2734.511</v>
      </c>
      <c r="S167" s="177">
        <v>2638.9059999999999</v>
      </c>
      <c r="T167" s="177">
        <v>2248.1550000000002</v>
      </c>
      <c r="U167" s="177">
        <v>2722.3359999999998</v>
      </c>
      <c r="V167" s="177">
        <v>2851.192</v>
      </c>
      <c r="W167" s="177">
        <v>2608.3290000000002</v>
      </c>
    </row>
    <row r="168" spans="1:23" ht="18.75" customHeight="1">
      <c r="A168" s="163" t="s">
        <v>62</v>
      </c>
      <c r="B168" s="162">
        <v>3457.8719999999998</v>
      </c>
      <c r="C168" s="162">
        <v>3454.8580000000002</v>
      </c>
      <c r="D168" s="162">
        <v>4693.2449999999999</v>
      </c>
      <c r="E168" s="162">
        <v>6149.6080000000002</v>
      </c>
      <c r="F168" s="162">
        <v>6963.7179999999998</v>
      </c>
      <c r="G168" s="162">
        <v>7533.0259999999998</v>
      </c>
      <c r="H168" s="162">
        <v>5171.0010000000002</v>
      </c>
      <c r="I168" s="162">
        <v>7731.9009999999998</v>
      </c>
      <c r="J168" s="162">
        <v>7262.692</v>
      </c>
      <c r="K168" s="162">
        <v>6989.5020000000004</v>
      </c>
      <c r="M168" s="178" t="s">
        <v>61</v>
      </c>
      <c r="N168" s="177">
        <v>2225.1689999999999</v>
      </c>
      <c r="O168" s="177">
        <v>1950.2249999999999</v>
      </c>
      <c r="P168" s="177">
        <v>2712.5210000000002</v>
      </c>
      <c r="Q168" s="177">
        <v>2610.3029999999999</v>
      </c>
      <c r="R168" s="177">
        <v>2931.8829999999998</v>
      </c>
      <c r="S168" s="177">
        <v>2747.43</v>
      </c>
      <c r="T168" s="177">
        <v>2007.51</v>
      </c>
      <c r="U168" s="177">
        <v>1927.934</v>
      </c>
      <c r="V168" s="177">
        <v>2374.6579999999999</v>
      </c>
      <c r="W168" s="177">
        <v>2253.4490000000001</v>
      </c>
    </row>
    <row r="169" spans="1:23" ht="18.75" customHeight="1">
      <c r="A169" s="167" t="s">
        <v>379</v>
      </c>
      <c r="B169" s="168">
        <v>3984.2820000000002</v>
      </c>
      <c r="C169" s="168">
        <v>4444.5510000000004</v>
      </c>
      <c r="D169" s="168">
        <v>6403.6289999999999</v>
      </c>
      <c r="E169" s="168">
        <v>6850.1660000000002</v>
      </c>
      <c r="F169" s="168">
        <v>5585.3789999999999</v>
      </c>
      <c r="G169" s="168">
        <v>5799.4480000000003</v>
      </c>
      <c r="H169" s="168">
        <v>5670.8180000000002</v>
      </c>
      <c r="I169" s="168">
        <v>5706.6440000000002</v>
      </c>
      <c r="J169" s="168">
        <v>6361.2759999999998</v>
      </c>
      <c r="K169" s="168">
        <v>5905.3379999999997</v>
      </c>
      <c r="M169" s="181" t="s">
        <v>47</v>
      </c>
      <c r="N169" s="182">
        <v>739.06700000000001</v>
      </c>
      <c r="O169" s="182">
        <v>724.351</v>
      </c>
      <c r="P169" s="182">
        <v>629.98699999999997</v>
      </c>
      <c r="Q169" s="182">
        <v>925.28899999999999</v>
      </c>
      <c r="R169" s="182">
        <v>1264.896</v>
      </c>
      <c r="S169" s="182">
        <v>1529.1510000000001</v>
      </c>
      <c r="T169" s="182">
        <v>1016.025</v>
      </c>
      <c r="U169" s="182">
        <v>1419.681</v>
      </c>
      <c r="V169" s="182">
        <v>1720.4739999999999</v>
      </c>
      <c r="W169" s="182">
        <v>2109.288</v>
      </c>
    </row>
    <row r="170" spans="1:23" ht="18.75" customHeight="1">
      <c r="A170" s="166"/>
      <c r="M170" s="166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</row>
  </sheetData>
  <phoneticPr fontId="4"/>
  <pageMargins left="0.70866141732283472" right="0.70866141732283472" top="0.74803149606299213" bottom="0.74803149606299213" header="0.27559055118110237" footer="0.27559055118110237"/>
  <pageSetup paperSize="9" scale="47" orientation="portrait" useFirstPageNumber="1" r:id="rId1"/>
  <rowBreaks count="1" manualBreakCount="1">
    <brk id="86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51"/>
  <sheetViews>
    <sheetView view="pageBreakPreview" zoomScale="60" zoomScaleNormal="100" workbookViewId="0">
      <selection activeCell="K11" sqref="K11"/>
    </sheetView>
  </sheetViews>
  <sheetFormatPr defaultColWidth="10.25" defaultRowHeight="18.75" customHeight="1"/>
  <cols>
    <col min="1" max="1" width="42.625" style="188" customWidth="1"/>
    <col min="2" max="11" width="13.5" style="188" customWidth="1"/>
    <col min="12" max="12" width="3.125" style="188" customWidth="1"/>
    <col min="13" max="13" width="42.625" style="188" customWidth="1"/>
    <col min="14" max="23" width="13.5" style="188" customWidth="1"/>
    <col min="24" max="16384" width="10.25" style="188"/>
  </cols>
  <sheetData>
    <row r="1" spans="1:25" customFormat="1">
      <c r="A1" s="11" t="s">
        <v>324</v>
      </c>
      <c r="N1" s="9"/>
    </row>
    <row r="2" spans="1:25" customFormat="1">
      <c r="A2" s="10"/>
      <c r="N2" s="9"/>
    </row>
    <row r="3" spans="1:25" customFormat="1">
      <c r="A3" s="10" t="s">
        <v>24</v>
      </c>
      <c r="K3" s="8" t="s">
        <v>72</v>
      </c>
      <c r="L3" s="8"/>
      <c r="N3" s="9"/>
      <c r="W3" s="8" t="s">
        <v>72</v>
      </c>
      <c r="Y3" s="8"/>
    </row>
    <row r="4" spans="1:25" ht="18.75" customHeight="1">
      <c r="A4" s="189"/>
      <c r="B4" s="150">
        <v>2010</v>
      </c>
      <c r="C4" s="150">
        <v>2011</v>
      </c>
      <c r="D4" s="150">
        <v>2012</v>
      </c>
      <c r="E4" s="150">
        <v>2013</v>
      </c>
      <c r="F4" s="150">
        <v>2014</v>
      </c>
      <c r="G4" s="150">
        <v>2015</v>
      </c>
      <c r="H4" s="150">
        <v>2016</v>
      </c>
      <c r="I4" s="150">
        <v>2017</v>
      </c>
      <c r="J4" s="150">
        <v>2018</v>
      </c>
      <c r="K4" s="150">
        <v>2019</v>
      </c>
      <c r="M4" s="189"/>
      <c r="N4" s="150">
        <v>2010</v>
      </c>
      <c r="O4" s="150">
        <v>2011</v>
      </c>
      <c r="P4" s="150">
        <v>2012</v>
      </c>
      <c r="Q4" s="150">
        <v>2013</v>
      </c>
      <c r="R4" s="150">
        <v>2014</v>
      </c>
      <c r="S4" s="150">
        <v>2015</v>
      </c>
      <c r="T4" s="150">
        <v>2016</v>
      </c>
      <c r="U4" s="150">
        <v>2017</v>
      </c>
      <c r="V4" s="150">
        <v>2018</v>
      </c>
      <c r="W4" s="150">
        <v>2019</v>
      </c>
    </row>
    <row r="5" spans="1:25" ht="18.75" customHeight="1">
      <c r="A5" s="190" t="s">
        <v>27</v>
      </c>
      <c r="B5" s="146">
        <v>820593.67299999995</v>
      </c>
      <c r="C5" s="146">
        <v>914981.97199999995</v>
      </c>
      <c r="D5" s="146">
        <v>948110.598</v>
      </c>
      <c r="E5" s="146">
        <v>854420.125</v>
      </c>
      <c r="F5" s="146">
        <v>884734.946</v>
      </c>
      <c r="G5" s="146">
        <v>826844.95200000005</v>
      </c>
      <c r="H5" s="146">
        <v>862416.05200000003</v>
      </c>
      <c r="I5" s="146">
        <v>862072.66700000002</v>
      </c>
      <c r="J5" s="146">
        <v>983452.72100000002</v>
      </c>
      <c r="K5" s="146">
        <v>822040.28399999999</v>
      </c>
      <c r="M5" s="190" t="s">
        <v>53</v>
      </c>
      <c r="N5" s="146">
        <v>111221.75</v>
      </c>
      <c r="O5" s="146">
        <v>107258.04300000001</v>
      </c>
      <c r="P5" s="146">
        <v>108890.931</v>
      </c>
      <c r="Q5" s="146">
        <v>99776.323999999993</v>
      </c>
      <c r="R5" s="146">
        <v>92510.400999999998</v>
      </c>
      <c r="S5" s="146">
        <v>86171.036999999997</v>
      </c>
      <c r="T5" s="146">
        <v>85715.370999999999</v>
      </c>
      <c r="U5" s="146">
        <v>86383.338000000003</v>
      </c>
      <c r="V5" s="146">
        <v>86223.179000000004</v>
      </c>
      <c r="W5" s="146">
        <v>79894.399000000005</v>
      </c>
    </row>
    <row r="6" spans="1:25" ht="18.75" customHeight="1">
      <c r="A6" s="191" t="s">
        <v>73</v>
      </c>
      <c r="B6" s="147">
        <v>1928</v>
      </c>
      <c r="C6" s="147">
        <v>8234</v>
      </c>
      <c r="D6" s="147">
        <v>15683</v>
      </c>
      <c r="E6" s="147">
        <v>16247</v>
      </c>
      <c r="F6" s="147">
        <v>19982</v>
      </c>
      <c r="G6" s="147">
        <v>24184</v>
      </c>
      <c r="H6" s="147">
        <v>28595</v>
      </c>
      <c r="I6" s="147">
        <v>40997</v>
      </c>
      <c r="J6" s="147">
        <v>28545</v>
      </c>
      <c r="K6" s="147">
        <v>31226</v>
      </c>
      <c r="M6" s="191" t="s">
        <v>93</v>
      </c>
      <c r="N6" s="147">
        <v>24526.235000000001</v>
      </c>
      <c r="O6" s="147">
        <v>26144.241000000002</v>
      </c>
      <c r="P6" s="147">
        <v>25898.524000000001</v>
      </c>
      <c r="Q6" s="147">
        <v>22043.088</v>
      </c>
      <c r="R6" s="147">
        <v>20577.666000000001</v>
      </c>
      <c r="S6" s="147">
        <v>20691.248</v>
      </c>
      <c r="T6" s="147">
        <v>19304.512999999999</v>
      </c>
      <c r="U6" s="147">
        <v>19235.478999999999</v>
      </c>
      <c r="V6" s="147">
        <v>18456.260999999999</v>
      </c>
      <c r="W6" s="147">
        <v>16059.447</v>
      </c>
    </row>
    <row r="7" spans="1:25" ht="18.75" customHeight="1">
      <c r="A7" s="191" t="s">
        <v>74</v>
      </c>
      <c r="B7" s="147">
        <v>2971.2809999999999</v>
      </c>
      <c r="C7" s="147">
        <v>2963.0940000000001</v>
      </c>
      <c r="D7" s="147">
        <v>6435.6559999999999</v>
      </c>
      <c r="E7" s="147">
        <v>8629.9060000000009</v>
      </c>
      <c r="F7" s="147">
        <v>7735.69</v>
      </c>
      <c r="G7" s="147">
        <v>7037.5709999999999</v>
      </c>
      <c r="H7" s="147">
        <v>7383.3990000000003</v>
      </c>
      <c r="I7" s="147">
        <v>7690.4369999999999</v>
      </c>
      <c r="J7" s="147">
        <v>9197.768</v>
      </c>
      <c r="K7" s="147">
        <v>9377.6450000000004</v>
      </c>
      <c r="M7" s="191" t="s">
        <v>125</v>
      </c>
      <c r="N7" s="147">
        <v>1569.96</v>
      </c>
      <c r="O7" s="147">
        <v>1767.1949999999999</v>
      </c>
      <c r="P7" s="147">
        <v>1415.3330000000001</v>
      </c>
      <c r="Q7" s="147">
        <v>1177.875</v>
      </c>
      <c r="R7" s="147">
        <v>1425.4649999999999</v>
      </c>
      <c r="S7" s="147">
        <v>1342.5260000000001</v>
      </c>
      <c r="T7" s="147">
        <v>877.96400000000006</v>
      </c>
      <c r="U7" s="147">
        <v>1020.4</v>
      </c>
      <c r="V7" s="147">
        <v>1083.0519999999999</v>
      </c>
      <c r="W7" s="147">
        <v>883.03</v>
      </c>
    </row>
    <row r="8" spans="1:25" ht="18.75" customHeight="1">
      <c r="A8" s="191" t="s">
        <v>75</v>
      </c>
      <c r="B8" s="147">
        <v>339477.35600000003</v>
      </c>
      <c r="C8" s="147">
        <v>373123.47100000002</v>
      </c>
      <c r="D8" s="147">
        <v>342292.89299999998</v>
      </c>
      <c r="E8" s="147">
        <v>302224.64000000001</v>
      </c>
      <c r="F8" s="147">
        <v>349901.913</v>
      </c>
      <c r="G8" s="147">
        <v>303421.65399999998</v>
      </c>
      <c r="H8" s="147">
        <v>279021.31300000002</v>
      </c>
      <c r="I8" s="147">
        <v>291054.005</v>
      </c>
      <c r="J8" s="147">
        <v>294256.72100000002</v>
      </c>
      <c r="K8" s="147">
        <v>280125.64899999998</v>
      </c>
      <c r="M8" s="191" t="s">
        <v>126</v>
      </c>
      <c r="N8" s="147">
        <v>2479.7959999999998</v>
      </c>
      <c r="O8" s="147">
        <v>2276.7260000000001</v>
      </c>
      <c r="P8" s="147">
        <v>2134.348</v>
      </c>
      <c r="Q8" s="147">
        <v>1602.374</v>
      </c>
      <c r="R8" s="147">
        <v>1028.26</v>
      </c>
      <c r="S8" s="147">
        <v>906.06</v>
      </c>
      <c r="T8" s="147">
        <v>1099.3399999999999</v>
      </c>
      <c r="U8" s="147">
        <v>945.58</v>
      </c>
      <c r="V8" s="147">
        <v>834.13499999999999</v>
      </c>
      <c r="W8" s="147">
        <v>593.18600000000004</v>
      </c>
    </row>
    <row r="9" spans="1:25" ht="18.75" customHeight="1">
      <c r="A9" s="191" t="s">
        <v>76</v>
      </c>
      <c r="B9" s="147">
        <v>437.47500000000002</v>
      </c>
      <c r="C9" s="147">
        <v>376.899</v>
      </c>
      <c r="D9" s="147">
        <v>417.37099999999998</v>
      </c>
      <c r="E9" s="147">
        <v>436.541</v>
      </c>
      <c r="F9" s="147">
        <v>446.13299999999998</v>
      </c>
      <c r="G9" s="147">
        <v>428.26</v>
      </c>
      <c r="H9" s="147">
        <v>477.74900000000002</v>
      </c>
      <c r="I9" s="147">
        <v>458.70499999999998</v>
      </c>
      <c r="J9" s="147">
        <v>483.41699999999997</v>
      </c>
      <c r="K9" s="147">
        <v>513.572</v>
      </c>
      <c r="M9" s="191" t="s">
        <v>381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0</v>
      </c>
    </row>
    <row r="10" spans="1:25" ht="18.75" customHeight="1">
      <c r="A10" s="191" t="s">
        <v>282</v>
      </c>
      <c r="B10" s="147">
        <v>0</v>
      </c>
      <c r="C10" s="147">
        <v>0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M10" s="191" t="s">
        <v>98</v>
      </c>
      <c r="N10" s="147">
        <v>3514.21</v>
      </c>
      <c r="O10" s="147">
        <v>3460.873</v>
      </c>
      <c r="P10" s="147">
        <v>3445.866</v>
      </c>
      <c r="Q10" s="147">
        <v>3113.1550000000002</v>
      </c>
      <c r="R10" s="147">
        <v>2345.0830000000001</v>
      </c>
      <c r="S10" s="147">
        <v>2313.364</v>
      </c>
      <c r="T10" s="147">
        <v>1918.2819999999999</v>
      </c>
      <c r="U10" s="147">
        <v>1810.67</v>
      </c>
      <c r="V10" s="147">
        <v>2091.991</v>
      </c>
      <c r="W10" s="147">
        <v>1767.41</v>
      </c>
    </row>
    <row r="11" spans="1:25" ht="18.75" customHeight="1">
      <c r="A11" s="191" t="s">
        <v>77</v>
      </c>
      <c r="B11" s="147">
        <v>18556.73</v>
      </c>
      <c r="C11" s="147">
        <v>19247.807000000001</v>
      </c>
      <c r="D11" s="147">
        <v>19862.361000000001</v>
      </c>
      <c r="E11" s="147">
        <v>18527.028999999999</v>
      </c>
      <c r="F11" s="147">
        <v>18868.865000000002</v>
      </c>
      <c r="G11" s="147">
        <v>20495.792000000001</v>
      </c>
      <c r="H11" s="147">
        <v>20597.280999999999</v>
      </c>
      <c r="I11" s="147">
        <v>20916.920999999998</v>
      </c>
      <c r="J11" s="147">
        <v>21869.303</v>
      </c>
      <c r="K11" s="147">
        <v>22318.523000000001</v>
      </c>
      <c r="M11" s="191" t="s">
        <v>109</v>
      </c>
      <c r="N11" s="147">
        <v>7118.5770000000002</v>
      </c>
      <c r="O11" s="147">
        <v>7506.2610000000004</v>
      </c>
      <c r="P11" s="147">
        <v>7451.7839999999997</v>
      </c>
      <c r="Q11" s="147">
        <v>6544.549</v>
      </c>
      <c r="R11" s="147">
        <v>6577.7879999999996</v>
      </c>
      <c r="S11" s="147">
        <v>6098.1949999999997</v>
      </c>
      <c r="T11" s="147">
        <v>5486.8639999999996</v>
      </c>
      <c r="U11" s="147">
        <v>4849.8999999999996</v>
      </c>
      <c r="V11" s="147">
        <v>4511.7420000000002</v>
      </c>
      <c r="W11" s="147">
        <v>4041.6320000000001</v>
      </c>
    </row>
    <row r="12" spans="1:25" ht="18.75" customHeight="1">
      <c r="A12" s="191" t="s">
        <v>283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M12" s="191" t="s">
        <v>91</v>
      </c>
      <c r="N12" s="147">
        <v>1236.9079999999999</v>
      </c>
      <c r="O12" s="147">
        <v>1071.866</v>
      </c>
      <c r="P12" s="147">
        <v>1147.942</v>
      </c>
      <c r="Q12" s="147">
        <v>1204.3689999999999</v>
      </c>
      <c r="R12" s="147">
        <v>1121.8800000000001</v>
      </c>
      <c r="S12" s="147">
        <v>1103.5139999999999</v>
      </c>
      <c r="T12" s="147">
        <v>1135.261</v>
      </c>
      <c r="U12" s="147">
        <v>1093.0340000000001</v>
      </c>
      <c r="V12" s="147">
        <v>1250.5260000000001</v>
      </c>
      <c r="W12" s="147">
        <v>1337.3440000000001</v>
      </c>
    </row>
    <row r="13" spans="1:25" ht="18.75" customHeight="1">
      <c r="A13" s="191" t="s">
        <v>78</v>
      </c>
      <c r="B13" s="147">
        <v>50187.53</v>
      </c>
      <c r="C13" s="147">
        <v>52479.186999999998</v>
      </c>
      <c r="D13" s="147">
        <v>52162.989000000001</v>
      </c>
      <c r="E13" s="147">
        <v>54800.142</v>
      </c>
      <c r="F13" s="147">
        <v>55305.661999999997</v>
      </c>
      <c r="G13" s="147">
        <v>56763.858999999997</v>
      </c>
      <c r="H13" s="147">
        <v>55518.815999999999</v>
      </c>
      <c r="I13" s="147">
        <v>60076.307999999997</v>
      </c>
      <c r="J13" s="147">
        <v>66905.494999999995</v>
      </c>
      <c r="K13" s="147">
        <v>62326.428</v>
      </c>
      <c r="M13" s="191" t="s">
        <v>127</v>
      </c>
      <c r="N13" s="147">
        <v>2641.5790000000002</v>
      </c>
      <c r="O13" s="147">
        <v>2680.2069999999999</v>
      </c>
      <c r="P13" s="147">
        <v>2834.4580000000001</v>
      </c>
      <c r="Q13" s="147">
        <v>2543.17</v>
      </c>
      <c r="R13" s="147">
        <v>1996.1579999999999</v>
      </c>
      <c r="S13" s="147">
        <v>2213.3739999999998</v>
      </c>
      <c r="T13" s="147">
        <v>1997.95</v>
      </c>
      <c r="U13" s="147">
        <v>1644.067</v>
      </c>
      <c r="V13" s="147">
        <v>1943.7829999999999</v>
      </c>
      <c r="W13" s="147">
        <v>1801.731</v>
      </c>
    </row>
    <row r="14" spans="1:25" ht="18.75" customHeight="1">
      <c r="A14" s="191" t="s">
        <v>79</v>
      </c>
      <c r="B14" s="147">
        <v>4358.2359999999999</v>
      </c>
      <c r="C14" s="147">
        <v>4297.6930000000002</v>
      </c>
      <c r="D14" s="147">
        <v>4245.8370000000004</v>
      </c>
      <c r="E14" s="147">
        <v>3537.8710000000001</v>
      </c>
      <c r="F14" s="147">
        <v>3187.24</v>
      </c>
      <c r="G14" s="147">
        <v>2845.1550000000002</v>
      </c>
      <c r="H14" s="147">
        <v>3309.78</v>
      </c>
      <c r="I14" s="147">
        <v>3157.0309999999999</v>
      </c>
      <c r="J14" s="147">
        <v>3205.5549999999998</v>
      </c>
      <c r="K14" s="147">
        <v>2933.777</v>
      </c>
      <c r="M14" s="191" t="s">
        <v>113</v>
      </c>
      <c r="N14" s="147">
        <v>21952.414000000001</v>
      </c>
      <c r="O14" s="147">
        <v>17927.78</v>
      </c>
      <c r="P14" s="147">
        <v>21044.093000000001</v>
      </c>
      <c r="Q14" s="147">
        <v>21303.774000000001</v>
      </c>
      <c r="R14" s="147">
        <v>18133.988000000001</v>
      </c>
      <c r="S14" s="147">
        <v>13731.019</v>
      </c>
      <c r="T14" s="147">
        <v>18258.367999999999</v>
      </c>
      <c r="U14" s="147">
        <v>18312.121999999999</v>
      </c>
      <c r="V14" s="147">
        <v>15610.355</v>
      </c>
      <c r="W14" s="147">
        <v>15377.743</v>
      </c>
    </row>
    <row r="15" spans="1:25" ht="18.75" customHeight="1">
      <c r="A15" s="191" t="s">
        <v>80</v>
      </c>
      <c r="B15" s="147">
        <v>14.472</v>
      </c>
      <c r="C15" s="147">
        <v>12.458</v>
      </c>
      <c r="D15" s="147">
        <v>157.38</v>
      </c>
      <c r="E15" s="147">
        <v>74.64</v>
      </c>
      <c r="F15" s="147">
        <v>92.213999999999999</v>
      </c>
      <c r="G15" s="147">
        <v>80.876000000000005</v>
      </c>
      <c r="H15" s="147">
        <v>21.462</v>
      </c>
      <c r="I15" s="147">
        <v>2.4319999999999999</v>
      </c>
      <c r="J15" s="147">
        <v>3.9209999999999998</v>
      </c>
      <c r="K15" s="147">
        <v>0.53300000000000003</v>
      </c>
      <c r="M15" s="191" t="s">
        <v>116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</row>
    <row r="16" spans="1:25" ht="18.75" customHeight="1">
      <c r="A16" s="191" t="s">
        <v>284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M16" s="191" t="s">
        <v>173</v>
      </c>
      <c r="N16" s="147">
        <v>5512.5739999999996</v>
      </c>
      <c r="O16" s="147">
        <v>5061.5690000000004</v>
      </c>
      <c r="P16" s="147">
        <v>4371.5609999999997</v>
      </c>
      <c r="Q16" s="147">
        <v>4059.6950000000002</v>
      </c>
      <c r="R16" s="147">
        <v>3580.6750000000002</v>
      </c>
      <c r="S16" s="147">
        <v>2816.6959999999999</v>
      </c>
      <c r="T16" s="147">
        <v>2564.5309999999999</v>
      </c>
      <c r="U16" s="147">
        <v>2078.9569999999999</v>
      </c>
      <c r="V16" s="147">
        <v>2098.2849999999999</v>
      </c>
      <c r="W16" s="147">
        <v>1995.578</v>
      </c>
    </row>
    <row r="17" spans="1:23" ht="18.75" customHeight="1">
      <c r="A17" s="191" t="s">
        <v>81</v>
      </c>
      <c r="B17" s="147">
        <v>16.849</v>
      </c>
      <c r="C17" s="147">
        <v>37.091999999999999</v>
      </c>
      <c r="D17" s="147">
        <v>43.277000000000001</v>
      </c>
      <c r="E17" s="147">
        <v>95.551000000000002</v>
      </c>
      <c r="F17" s="147">
        <v>96.272999999999996</v>
      </c>
      <c r="G17" s="147">
        <v>102.59099999999999</v>
      </c>
      <c r="H17" s="147">
        <v>155.00899999999999</v>
      </c>
      <c r="I17" s="147">
        <v>117.923</v>
      </c>
      <c r="J17" s="147">
        <v>153.97</v>
      </c>
      <c r="K17" s="147">
        <v>199.92</v>
      </c>
      <c r="M17" s="191" t="s">
        <v>128</v>
      </c>
      <c r="N17" s="147">
        <v>40669.497000000003</v>
      </c>
      <c r="O17" s="147">
        <v>39361.324999999997</v>
      </c>
      <c r="P17" s="147">
        <v>39147.021999999997</v>
      </c>
      <c r="Q17" s="147">
        <v>36184.275000000001</v>
      </c>
      <c r="R17" s="147">
        <v>35723.438000000002</v>
      </c>
      <c r="S17" s="147">
        <v>34955.040999999997</v>
      </c>
      <c r="T17" s="147">
        <v>33072.298000000003</v>
      </c>
      <c r="U17" s="147">
        <v>35393.129000000001</v>
      </c>
      <c r="V17" s="147">
        <v>38343.048999999999</v>
      </c>
      <c r="W17" s="147">
        <v>36037.298000000003</v>
      </c>
    </row>
    <row r="18" spans="1:23" ht="18.75" customHeight="1">
      <c r="A18" s="191" t="s">
        <v>82</v>
      </c>
      <c r="B18" s="147">
        <v>35682.726000000002</v>
      </c>
      <c r="C18" s="147">
        <v>36579.883000000002</v>
      </c>
      <c r="D18" s="147">
        <v>49735.466999999997</v>
      </c>
      <c r="E18" s="147">
        <v>36114.21</v>
      </c>
      <c r="F18" s="147">
        <v>30383.99</v>
      </c>
      <c r="G18" s="147">
        <v>17804.085999999999</v>
      </c>
      <c r="H18" s="147">
        <v>26009.819</v>
      </c>
      <c r="I18" s="147">
        <v>13344.754999999999</v>
      </c>
      <c r="J18" s="147">
        <v>17641.407999999999</v>
      </c>
      <c r="K18" s="147">
        <v>9813.2549999999992</v>
      </c>
      <c r="M18" s="190" t="s">
        <v>58</v>
      </c>
      <c r="N18" s="146">
        <v>46016.591</v>
      </c>
      <c r="O18" s="146">
        <v>46103.159</v>
      </c>
      <c r="P18" s="146">
        <v>46376.226999999999</v>
      </c>
      <c r="Q18" s="146">
        <v>42485.883000000002</v>
      </c>
      <c r="R18" s="146">
        <v>43466.892</v>
      </c>
      <c r="S18" s="146">
        <v>43529.050999999999</v>
      </c>
      <c r="T18" s="146">
        <v>44080.987000000001</v>
      </c>
      <c r="U18" s="146">
        <v>46248.409</v>
      </c>
      <c r="V18" s="146">
        <v>46543.45</v>
      </c>
      <c r="W18" s="146">
        <v>46107.932000000001</v>
      </c>
    </row>
    <row r="19" spans="1:23" ht="18.75" customHeight="1">
      <c r="A19" s="191" t="s">
        <v>171</v>
      </c>
      <c r="B19" s="147">
        <v>23367.89</v>
      </c>
      <c r="C19" s="147">
        <v>27025.445</v>
      </c>
      <c r="D19" s="147">
        <v>33964.131000000001</v>
      </c>
      <c r="E19" s="147">
        <v>30675.81</v>
      </c>
      <c r="F19" s="147">
        <v>35001.902999999998</v>
      </c>
      <c r="G19" s="147">
        <v>31465.041000000001</v>
      </c>
      <c r="H19" s="147">
        <v>23739.832999999999</v>
      </c>
      <c r="I19" s="147">
        <v>38188.542000000001</v>
      </c>
      <c r="J19" s="147">
        <v>92357.63</v>
      </c>
      <c r="K19" s="147">
        <v>35611.815000000002</v>
      </c>
      <c r="M19" s="191" t="s">
        <v>73</v>
      </c>
      <c r="N19" s="147">
        <v>337.209</v>
      </c>
      <c r="O19" s="147">
        <v>464.89600000000002</v>
      </c>
      <c r="P19" s="147">
        <v>333.88900000000001</v>
      </c>
      <c r="Q19" s="147">
        <v>81.301000000000002</v>
      </c>
      <c r="R19" s="147">
        <v>167.93199999999999</v>
      </c>
      <c r="S19" s="147">
        <v>183.85</v>
      </c>
      <c r="T19" s="147">
        <v>69.17</v>
      </c>
      <c r="U19" s="147">
        <v>52.554000000000002</v>
      </c>
      <c r="V19" s="147">
        <v>57.610999999999997</v>
      </c>
      <c r="W19" s="147">
        <v>48.110999999999997</v>
      </c>
    </row>
    <row r="20" spans="1:23" ht="18.75" customHeight="1">
      <c r="A20" s="191" t="s">
        <v>83</v>
      </c>
      <c r="B20" s="147">
        <v>149.268</v>
      </c>
      <c r="C20" s="147">
        <v>757.30399999999997</v>
      </c>
      <c r="D20" s="147">
        <v>348.21</v>
      </c>
      <c r="E20" s="147">
        <v>29.327999999999999</v>
      </c>
      <c r="F20" s="147">
        <v>205.43</v>
      </c>
      <c r="G20" s="147">
        <v>767.37</v>
      </c>
      <c r="H20" s="147">
        <v>2061.9749999999999</v>
      </c>
      <c r="I20" s="147">
        <v>2562.35</v>
      </c>
      <c r="J20" s="147">
        <v>16451.485000000001</v>
      </c>
      <c r="K20" s="147">
        <v>2077.71</v>
      </c>
      <c r="M20" s="191" t="s">
        <v>102</v>
      </c>
      <c r="N20" s="147">
        <v>6126.884</v>
      </c>
      <c r="O20" s="147">
        <v>6037.7359999999999</v>
      </c>
      <c r="P20" s="147">
        <v>5939.6450000000004</v>
      </c>
      <c r="Q20" s="147">
        <v>5467.0450000000001</v>
      </c>
      <c r="R20" s="147">
        <v>5077.3959999999997</v>
      </c>
      <c r="S20" s="147">
        <v>5029.384</v>
      </c>
      <c r="T20" s="147">
        <v>5133.8940000000002</v>
      </c>
      <c r="U20" s="147">
        <v>5049.6319999999996</v>
      </c>
      <c r="V20" s="147">
        <v>4997.5690000000004</v>
      </c>
      <c r="W20" s="147">
        <v>4868.5829999999996</v>
      </c>
    </row>
    <row r="21" spans="1:23" ht="18.75" customHeight="1">
      <c r="A21" s="191" t="s">
        <v>245</v>
      </c>
      <c r="B21" s="147">
        <v>243.489</v>
      </c>
      <c r="C21" s="147">
        <v>63.018999999999998</v>
      </c>
      <c r="D21" s="147">
        <v>61.872</v>
      </c>
      <c r="E21" s="147">
        <v>40.511000000000003</v>
      </c>
      <c r="F21" s="147">
        <v>54.899000000000001</v>
      </c>
      <c r="G21" s="147">
        <v>252.602</v>
      </c>
      <c r="H21" s="147">
        <v>215.23400000000001</v>
      </c>
      <c r="I21" s="147">
        <v>135.61099999999999</v>
      </c>
      <c r="J21" s="147">
        <v>126.232</v>
      </c>
      <c r="K21" s="147">
        <v>83.37</v>
      </c>
      <c r="M21" s="191" t="s">
        <v>129</v>
      </c>
      <c r="N21" s="147">
        <v>2353.5659999999998</v>
      </c>
      <c r="O21" s="147">
        <v>2404.6120000000001</v>
      </c>
      <c r="P21" s="147">
        <v>2562.279</v>
      </c>
      <c r="Q21" s="147">
        <v>2495.078</v>
      </c>
      <c r="R21" s="147">
        <v>2487.0189999999998</v>
      </c>
      <c r="S21" s="147">
        <v>2396.8969999999999</v>
      </c>
      <c r="T21" s="147">
        <v>2411.23</v>
      </c>
      <c r="U21" s="147">
        <v>2473.5990000000002</v>
      </c>
      <c r="V21" s="147">
        <v>2669.69</v>
      </c>
      <c r="W21" s="147">
        <v>2531.9490000000001</v>
      </c>
    </row>
    <row r="22" spans="1:23" ht="18.75" customHeight="1">
      <c r="A22" s="191" t="s">
        <v>84</v>
      </c>
      <c r="B22" s="147">
        <v>5719.5860000000002</v>
      </c>
      <c r="C22" s="147">
        <v>6177.3209999999999</v>
      </c>
      <c r="D22" s="147">
        <v>10545.165999999999</v>
      </c>
      <c r="E22" s="147">
        <v>11975.934999999999</v>
      </c>
      <c r="F22" s="147">
        <v>10659.905000000001</v>
      </c>
      <c r="G22" s="147">
        <v>10074.025</v>
      </c>
      <c r="H22" s="147">
        <v>14202.914000000001</v>
      </c>
      <c r="I22" s="147">
        <v>12169.912</v>
      </c>
      <c r="J22" s="147">
        <v>16840.319</v>
      </c>
      <c r="K22" s="147">
        <v>9153.7479999999996</v>
      </c>
      <c r="M22" s="191" t="s">
        <v>130</v>
      </c>
      <c r="N22" s="147">
        <v>62.287999999999997</v>
      </c>
      <c r="O22" s="147">
        <v>82.825999999999993</v>
      </c>
      <c r="P22" s="147">
        <v>79.566000000000003</v>
      </c>
      <c r="Q22" s="147">
        <v>61.81</v>
      </c>
      <c r="R22" s="147">
        <v>71.27</v>
      </c>
      <c r="S22" s="147">
        <v>70.242999999999995</v>
      </c>
      <c r="T22" s="147">
        <v>70.028999999999996</v>
      </c>
      <c r="U22" s="147">
        <v>71.316000000000003</v>
      </c>
      <c r="V22" s="147">
        <v>102.253</v>
      </c>
      <c r="W22" s="147">
        <v>98.981999999999999</v>
      </c>
    </row>
    <row r="23" spans="1:23" ht="18.75" customHeight="1">
      <c r="A23" s="191" t="s">
        <v>85</v>
      </c>
      <c r="B23" s="147">
        <v>270.06599999999997</v>
      </c>
      <c r="C23" s="147">
        <v>495.09300000000002</v>
      </c>
      <c r="D23" s="147">
        <v>987.952</v>
      </c>
      <c r="E23" s="147">
        <v>1119.8240000000001</v>
      </c>
      <c r="F23" s="147">
        <v>790.33500000000004</v>
      </c>
      <c r="G23" s="147">
        <v>367.505</v>
      </c>
      <c r="H23" s="147">
        <v>601.17999999999995</v>
      </c>
      <c r="I23" s="147">
        <v>776.42499999999995</v>
      </c>
      <c r="J23" s="147">
        <v>542.71900000000005</v>
      </c>
      <c r="K23" s="147">
        <v>19.271999999999998</v>
      </c>
      <c r="M23" s="191" t="s">
        <v>75</v>
      </c>
      <c r="N23" s="147">
        <v>6414.7489999999998</v>
      </c>
      <c r="O23" s="147">
        <v>6699.9189999999999</v>
      </c>
      <c r="P23" s="147">
        <v>5894.2389999999996</v>
      </c>
      <c r="Q23" s="147">
        <v>5437.4470000000001</v>
      </c>
      <c r="R23" s="147">
        <v>6561.6639999999998</v>
      </c>
      <c r="S23" s="147">
        <v>5919.9960000000001</v>
      </c>
      <c r="T23" s="147">
        <v>6122.9859999999999</v>
      </c>
      <c r="U23" s="147">
        <v>7203.7460000000001</v>
      </c>
      <c r="V23" s="147">
        <v>7429.6480000000001</v>
      </c>
      <c r="W23" s="147">
        <v>6943.5159999999996</v>
      </c>
    </row>
    <row r="24" spans="1:23" ht="18.75" customHeight="1">
      <c r="A24" s="191" t="s">
        <v>86</v>
      </c>
      <c r="B24" s="147">
        <v>463.77199999999999</v>
      </c>
      <c r="C24" s="147">
        <v>469.45800000000003</v>
      </c>
      <c r="D24" s="147">
        <v>590.68100000000004</v>
      </c>
      <c r="E24" s="147">
        <v>689.85400000000004</v>
      </c>
      <c r="F24" s="147">
        <v>456.52600000000001</v>
      </c>
      <c r="G24" s="147">
        <v>643.98400000000004</v>
      </c>
      <c r="H24" s="147">
        <v>455.86900000000003</v>
      </c>
      <c r="I24" s="147">
        <v>375.15499999999997</v>
      </c>
      <c r="J24" s="147">
        <v>395.29199999999997</v>
      </c>
      <c r="K24" s="147">
        <v>326.25599999999997</v>
      </c>
      <c r="M24" s="191" t="s">
        <v>122</v>
      </c>
      <c r="N24" s="147">
        <v>2026.74</v>
      </c>
      <c r="O24" s="147">
        <v>2033.0150000000001</v>
      </c>
      <c r="P24" s="147">
        <v>1915.85</v>
      </c>
      <c r="Q24" s="147">
        <v>1955.06</v>
      </c>
      <c r="R24" s="147">
        <v>1873.29</v>
      </c>
      <c r="S24" s="147">
        <v>1919.9839999999999</v>
      </c>
      <c r="T24" s="147">
        <v>1900.62</v>
      </c>
      <c r="U24" s="147">
        <v>1928.4559999999999</v>
      </c>
      <c r="V24" s="147">
        <v>1848.904</v>
      </c>
      <c r="W24" s="147">
        <v>2046.7149999999999</v>
      </c>
    </row>
    <row r="25" spans="1:23" ht="18.75" customHeight="1">
      <c r="A25" s="191" t="s">
        <v>87</v>
      </c>
      <c r="B25" s="147">
        <v>1756.7360000000001</v>
      </c>
      <c r="C25" s="147">
        <v>1743.4739999999999</v>
      </c>
      <c r="D25" s="147">
        <v>1891.61</v>
      </c>
      <c r="E25" s="147">
        <v>2188.6819999999998</v>
      </c>
      <c r="F25" s="147">
        <v>2624.9209999999998</v>
      </c>
      <c r="G25" s="147">
        <v>3017.69</v>
      </c>
      <c r="H25" s="147">
        <v>3389.4609999999998</v>
      </c>
      <c r="I25" s="147">
        <v>3248.4670000000001</v>
      </c>
      <c r="J25" s="147">
        <v>3207.8620000000001</v>
      </c>
      <c r="K25" s="147">
        <v>3013.18</v>
      </c>
      <c r="M25" s="191" t="s">
        <v>131</v>
      </c>
      <c r="N25" s="147">
        <v>325.07499999999999</v>
      </c>
      <c r="O25" s="147">
        <v>298.94</v>
      </c>
      <c r="P25" s="147">
        <v>208.465</v>
      </c>
      <c r="Q25" s="147">
        <v>166.72499999999999</v>
      </c>
      <c r="R25" s="147">
        <v>141.57499999999999</v>
      </c>
      <c r="S25" s="147">
        <v>137.71</v>
      </c>
      <c r="T25" s="147">
        <v>93.350999999999999</v>
      </c>
      <c r="U25" s="147">
        <v>71.335999999999999</v>
      </c>
      <c r="V25" s="147">
        <v>56.2</v>
      </c>
      <c r="W25" s="147">
        <v>71.12</v>
      </c>
    </row>
    <row r="26" spans="1:23" ht="18.75" customHeight="1">
      <c r="A26" s="191" t="s">
        <v>88</v>
      </c>
      <c r="B26" s="147">
        <v>65186.699000000001</v>
      </c>
      <c r="C26" s="147">
        <v>80059.468999999997</v>
      </c>
      <c r="D26" s="147">
        <v>82950.551999999996</v>
      </c>
      <c r="E26" s="147">
        <v>82881.990999999995</v>
      </c>
      <c r="F26" s="147">
        <v>73580.603000000003</v>
      </c>
      <c r="G26" s="147">
        <v>70932.531000000003</v>
      </c>
      <c r="H26" s="147">
        <v>92430.951000000001</v>
      </c>
      <c r="I26" s="147">
        <v>0</v>
      </c>
      <c r="J26" s="147">
        <v>0</v>
      </c>
      <c r="K26" s="147">
        <v>0</v>
      </c>
      <c r="M26" s="191" t="s">
        <v>132</v>
      </c>
      <c r="N26" s="147">
        <v>3101.03</v>
      </c>
      <c r="O26" s="147">
        <v>3717.9090000000001</v>
      </c>
      <c r="P26" s="147">
        <v>3686.0279999999998</v>
      </c>
      <c r="Q26" s="147">
        <v>3354.84</v>
      </c>
      <c r="R26" s="147">
        <v>3238.942</v>
      </c>
      <c r="S26" s="147">
        <v>3397.8229999999999</v>
      </c>
      <c r="T26" s="147">
        <v>3527.8820000000001</v>
      </c>
      <c r="U26" s="147">
        <v>3565.7510000000002</v>
      </c>
      <c r="V26" s="147">
        <v>4046.1759999999999</v>
      </c>
      <c r="W26" s="147">
        <v>3509.4569999999999</v>
      </c>
    </row>
    <row r="27" spans="1:23" ht="18.75" customHeight="1">
      <c r="A27" s="191" t="s">
        <v>89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87950.004000000001</v>
      </c>
      <c r="J27" s="147">
        <v>110578.746</v>
      </c>
      <c r="K27" s="147">
        <v>82921.97</v>
      </c>
      <c r="M27" s="191" t="s">
        <v>133</v>
      </c>
      <c r="N27" s="147">
        <v>1732.1079999999999</v>
      </c>
      <c r="O27" s="147">
        <v>1762.18</v>
      </c>
      <c r="P27" s="147">
        <v>1736.24</v>
      </c>
      <c r="Q27" s="147">
        <v>1594.56</v>
      </c>
      <c r="R27" s="147">
        <v>1354.9349999999999</v>
      </c>
      <c r="S27" s="147">
        <v>1337.0060000000001</v>
      </c>
      <c r="T27" s="147">
        <v>1262.0889999999999</v>
      </c>
      <c r="U27" s="147">
        <v>1082.692</v>
      </c>
      <c r="V27" s="147">
        <v>1096.154</v>
      </c>
      <c r="W27" s="147">
        <v>1103.9939999999999</v>
      </c>
    </row>
    <row r="28" spans="1:23" ht="18.75" customHeight="1">
      <c r="A28" s="191" t="s">
        <v>90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M28" s="191" t="s">
        <v>134</v>
      </c>
      <c r="N28" s="147">
        <v>19.617999999999999</v>
      </c>
      <c r="O28" s="147">
        <v>19.146999999999998</v>
      </c>
      <c r="P28" s="147">
        <v>21.875</v>
      </c>
      <c r="Q28" s="147">
        <v>22.728000000000002</v>
      </c>
      <c r="R28" s="147">
        <v>18.100999999999999</v>
      </c>
      <c r="S28" s="147">
        <v>24.504999999999999</v>
      </c>
      <c r="T28" s="147">
        <v>14.827999999999999</v>
      </c>
      <c r="U28" s="147">
        <v>22.210999999999999</v>
      </c>
      <c r="V28" s="147">
        <v>15.747999999999999</v>
      </c>
      <c r="W28" s="147">
        <v>32.835000000000001</v>
      </c>
    </row>
    <row r="29" spans="1:23" ht="18.75" customHeight="1">
      <c r="A29" s="191" t="s">
        <v>91</v>
      </c>
      <c r="B29" s="147">
        <v>36866.239999999998</v>
      </c>
      <c r="C29" s="147">
        <v>45568.69</v>
      </c>
      <c r="D29" s="147">
        <v>48207.567999999999</v>
      </c>
      <c r="E29" s="147">
        <v>40683.267999999996</v>
      </c>
      <c r="F29" s="147">
        <v>47343.053</v>
      </c>
      <c r="G29" s="147">
        <v>44053.807999999997</v>
      </c>
      <c r="H29" s="147">
        <v>49045.913999999997</v>
      </c>
      <c r="I29" s="147">
        <v>48485.968000000001</v>
      </c>
      <c r="J29" s="147">
        <v>49078.75</v>
      </c>
      <c r="K29" s="147">
        <v>44575.298000000003</v>
      </c>
      <c r="M29" s="191" t="s">
        <v>186</v>
      </c>
      <c r="N29" s="147">
        <v>1003.103</v>
      </c>
      <c r="O29" s="147">
        <v>1057.8720000000001</v>
      </c>
      <c r="P29" s="147">
        <v>1236.7460000000001</v>
      </c>
      <c r="Q29" s="147">
        <v>1152.971</v>
      </c>
      <c r="R29" s="147">
        <v>849.726</v>
      </c>
      <c r="S29" s="147">
        <v>851.12</v>
      </c>
      <c r="T29" s="147">
        <v>921.86900000000003</v>
      </c>
      <c r="U29" s="147">
        <v>984.649</v>
      </c>
      <c r="V29" s="147">
        <v>998.51800000000003</v>
      </c>
      <c r="W29" s="147">
        <v>1112.184</v>
      </c>
    </row>
    <row r="30" spans="1:23" ht="18.75" customHeight="1">
      <c r="A30" s="191" t="s">
        <v>92</v>
      </c>
      <c r="B30" s="147">
        <v>1469.31</v>
      </c>
      <c r="C30" s="147">
        <v>1590.1089999999999</v>
      </c>
      <c r="D30" s="147">
        <v>5898.5479999999998</v>
      </c>
      <c r="E30" s="147">
        <v>1988.95</v>
      </c>
      <c r="F30" s="147">
        <v>1673.5260000000001</v>
      </c>
      <c r="G30" s="147">
        <v>1870.229</v>
      </c>
      <c r="H30" s="147">
        <v>3855.9409999999998</v>
      </c>
      <c r="I30" s="147">
        <v>3684.5720000000001</v>
      </c>
      <c r="J30" s="147">
        <v>18237.022000000001</v>
      </c>
      <c r="K30" s="147">
        <v>5830.0420000000004</v>
      </c>
      <c r="M30" s="191" t="s">
        <v>135</v>
      </c>
      <c r="N30" s="147">
        <v>0</v>
      </c>
      <c r="O30" s="147">
        <v>0</v>
      </c>
      <c r="P30" s="147">
        <v>433.16300000000001</v>
      </c>
      <c r="Q30" s="147">
        <v>517.09400000000005</v>
      </c>
      <c r="R30" s="147">
        <v>595.65200000000004</v>
      </c>
      <c r="S30" s="147">
        <v>555.07299999999998</v>
      </c>
      <c r="T30" s="147">
        <v>608.22299999999996</v>
      </c>
      <c r="U30" s="147">
        <v>746.00300000000004</v>
      </c>
      <c r="V30" s="147">
        <v>544.47199999999998</v>
      </c>
      <c r="W30" s="147">
        <v>652.553</v>
      </c>
    </row>
    <row r="31" spans="1:23" ht="18.75" customHeight="1">
      <c r="A31" s="191" t="s">
        <v>93</v>
      </c>
      <c r="B31" s="147">
        <v>22.83</v>
      </c>
      <c r="C31" s="147">
        <v>3.0880000000000001</v>
      </c>
      <c r="D31" s="147">
        <v>47.137999999999998</v>
      </c>
      <c r="E31" s="147">
        <v>1.01</v>
      </c>
      <c r="F31" s="147">
        <v>10.824999999999999</v>
      </c>
      <c r="G31" s="147">
        <v>18.239999999999998</v>
      </c>
      <c r="H31" s="147">
        <v>16.04</v>
      </c>
      <c r="I31" s="147">
        <v>7</v>
      </c>
      <c r="J31" s="147">
        <v>13.423999999999999</v>
      </c>
      <c r="K31" s="147">
        <v>37.087000000000003</v>
      </c>
      <c r="M31" s="191" t="s">
        <v>136</v>
      </c>
      <c r="N31" s="147">
        <v>22514.221000000001</v>
      </c>
      <c r="O31" s="147">
        <v>21524.107</v>
      </c>
      <c r="P31" s="147">
        <v>22328.241999999998</v>
      </c>
      <c r="Q31" s="147">
        <v>20179.223999999998</v>
      </c>
      <c r="R31" s="147">
        <v>21029.39</v>
      </c>
      <c r="S31" s="147">
        <v>21705.46</v>
      </c>
      <c r="T31" s="147">
        <v>21944.815999999999</v>
      </c>
      <c r="U31" s="147">
        <v>22996.464</v>
      </c>
      <c r="V31" s="147">
        <v>22680.507000000001</v>
      </c>
      <c r="W31" s="147">
        <v>23087.933000000001</v>
      </c>
    </row>
    <row r="32" spans="1:23" ht="18.75" customHeight="1">
      <c r="A32" s="191" t="s">
        <v>94</v>
      </c>
      <c r="B32" s="147">
        <v>1984.3240000000001</v>
      </c>
      <c r="C32" s="147">
        <v>2058.549</v>
      </c>
      <c r="D32" s="147">
        <v>2598.7779999999998</v>
      </c>
      <c r="E32" s="147">
        <v>1866.433</v>
      </c>
      <c r="F32" s="147">
        <v>668.83900000000006</v>
      </c>
      <c r="G32" s="147">
        <v>779.31500000000005</v>
      </c>
      <c r="H32" s="147">
        <v>909.97199999999998</v>
      </c>
      <c r="I32" s="147">
        <v>696.78499999999997</v>
      </c>
      <c r="J32" s="147">
        <v>953.34100000000001</v>
      </c>
      <c r="K32" s="147">
        <v>956.697</v>
      </c>
      <c r="M32" s="190" t="s">
        <v>60</v>
      </c>
      <c r="N32" s="146">
        <v>33748.732000000004</v>
      </c>
      <c r="O32" s="146">
        <v>37465.743000000002</v>
      </c>
      <c r="P32" s="146">
        <v>40395.707999999999</v>
      </c>
      <c r="Q32" s="146">
        <v>39292.446000000004</v>
      </c>
      <c r="R32" s="146">
        <v>38006.841</v>
      </c>
      <c r="S32" s="146">
        <v>35715.084999999999</v>
      </c>
      <c r="T32" s="146">
        <v>35511.962</v>
      </c>
      <c r="U32" s="146">
        <v>35624.023000000001</v>
      </c>
      <c r="V32" s="146">
        <v>32210.429</v>
      </c>
      <c r="W32" s="146">
        <v>32557.694</v>
      </c>
    </row>
    <row r="33" spans="1:23" ht="18.75" customHeight="1">
      <c r="A33" s="191" t="s">
        <v>95</v>
      </c>
      <c r="B33" s="147">
        <v>1449.6880000000001</v>
      </c>
      <c r="C33" s="147">
        <v>1383.5060000000001</v>
      </c>
      <c r="D33" s="147">
        <v>1953.752</v>
      </c>
      <c r="E33" s="147">
        <v>1360.8389999999999</v>
      </c>
      <c r="F33" s="147">
        <v>935.19200000000001</v>
      </c>
      <c r="G33" s="147">
        <v>1029.646</v>
      </c>
      <c r="H33" s="147">
        <v>1272.7260000000001</v>
      </c>
      <c r="I33" s="147">
        <v>1291.3219999999999</v>
      </c>
      <c r="J33" s="147">
        <v>1341.3420000000001</v>
      </c>
      <c r="K33" s="147">
        <v>1304.9580000000001</v>
      </c>
      <c r="M33" s="191" t="s">
        <v>93</v>
      </c>
      <c r="N33" s="147">
        <v>5770.4690000000001</v>
      </c>
      <c r="O33" s="147">
        <v>5414.4340000000002</v>
      </c>
      <c r="P33" s="147">
        <v>5969.9160000000002</v>
      </c>
      <c r="Q33" s="147">
        <v>5525.2749999999996</v>
      </c>
      <c r="R33" s="147">
        <v>5200.8519999999999</v>
      </c>
      <c r="S33" s="147">
        <v>5043.07</v>
      </c>
      <c r="T33" s="147">
        <v>4562.0879999999997</v>
      </c>
      <c r="U33" s="147">
        <v>4306.2449999999999</v>
      </c>
      <c r="V33" s="147">
        <v>4233.6490000000003</v>
      </c>
      <c r="W33" s="147">
        <v>4096.4989999999998</v>
      </c>
    </row>
    <row r="34" spans="1:23" ht="18.75" customHeight="1">
      <c r="A34" s="191" t="s">
        <v>120</v>
      </c>
      <c r="B34" s="147">
        <v>1091.779</v>
      </c>
      <c r="C34" s="147">
        <v>883.16700000000003</v>
      </c>
      <c r="D34" s="147">
        <v>1037.52</v>
      </c>
      <c r="E34" s="147">
        <v>806.93299999999999</v>
      </c>
      <c r="F34" s="147">
        <v>578.22400000000005</v>
      </c>
      <c r="G34" s="147">
        <v>630.16300000000001</v>
      </c>
      <c r="H34" s="147">
        <v>431.74099999999999</v>
      </c>
      <c r="I34" s="147">
        <v>584.68100000000004</v>
      </c>
      <c r="J34" s="147">
        <v>477.42</v>
      </c>
      <c r="K34" s="147">
        <v>414.892</v>
      </c>
      <c r="M34" s="191" t="s">
        <v>75</v>
      </c>
      <c r="N34" s="147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47">
        <v>0</v>
      </c>
      <c r="U34" s="147">
        <v>0</v>
      </c>
      <c r="V34" s="147">
        <v>0</v>
      </c>
      <c r="W34" s="147">
        <v>0</v>
      </c>
    </row>
    <row r="35" spans="1:23" ht="18.75" customHeight="1">
      <c r="A35" s="191" t="s">
        <v>96</v>
      </c>
      <c r="B35" s="147">
        <v>2.3519999999999999</v>
      </c>
      <c r="C35" s="147">
        <v>1.4159999999999999</v>
      </c>
      <c r="D35" s="147">
        <v>1.097</v>
      </c>
      <c r="E35" s="147">
        <v>9.4559999999999995</v>
      </c>
      <c r="F35" s="147">
        <v>7.9329999999999998</v>
      </c>
      <c r="G35" s="147">
        <v>12.039</v>
      </c>
      <c r="H35" s="147">
        <v>9.4429999999999996</v>
      </c>
      <c r="I35" s="147">
        <v>9.5589999999999993</v>
      </c>
      <c r="J35" s="147">
        <v>6.56</v>
      </c>
      <c r="K35" s="147">
        <v>7.1180000000000003</v>
      </c>
      <c r="M35" s="191" t="s">
        <v>107</v>
      </c>
      <c r="N35" s="147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0</v>
      </c>
      <c r="V35" s="147">
        <v>0</v>
      </c>
      <c r="W35" s="147">
        <v>0</v>
      </c>
    </row>
    <row r="36" spans="1:23" ht="18.75" customHeight="1">
      <c r="A36" s="191" t="s">
        <v>97</v>
      </c>
      <c r="B36" s="147">
        <v>12538.099</v>
      </c>
      <c r="C36" s="147">
        <v>12308.444</v>
      </c>
      <c r="D36" s="147">
        <v>15242.896000000001</v>
      </c>
      <c r="E36" s="147">
        <v>11265.289000000001</v>
      </c>
      <c r="F36" s="147">
        <v>11740.51</v>
      </c>
      <c r="G36" s="147">
        <v>8926.5390000000007</v>
      </c>
      <c r="H36" s="147">
        <v>10802.109</v>
      </c>
      <c r="I36" s="147">
        <v>10081.749</v>
      </c>
      <c r="J36" s="147">
        <v>10827.166999999999</v>
      </c>
      <c r="K36" s="147">
        <v>9811.2950000000001</v>
      </c>
      <c r="M36" s="191" t="s">
        <v>123</v>
      </c>
      <c r="N36" s="147">
        <v>0</v>
      </c>
      <c r="O36" s="147">
        <v>0</v>
      </c>
      <c r="P36" s="147">
        <v>0</v>
      </c>
      <c r="Q36" s="147">
        <v>0</v>
      </c>
      <c r="R36" s="147">
        <v>4.9160000000000004</v>
      </c>
      <c r="S36" s="147">
        <v>5.5270000000000001</v>
      </c>
      <c r="T36" s="147">
        <v>1.05</v>
      </c>
      <c r="U36" s="147">
        <v>0</v>
      </c>
      <c r="V36" s="147">
        <v>0</v>
      </c>
      <c r="W36" s="147">
        <v>0</v>
      </c>
    </row>
    <row r="37" spans="1:23" ht="18.75" customHeight="1">
      <c r="A37" s="191" t="s">
        <v>98</v>
      </c>
      <c r="B37" s="147">
        <v>78.010000000000005</v>
      </c>
      <c r="C37" s="147">
        <v>68.36</v>
      </c>
      <c r="D37" s="147">
        <v>86.24</v>
      </c>
      <c r="E37" s="147">
        <v>55.38</v>
      </c>
      <c r="F37" s="147">
        <v>39.94</v>
      </c>
      <c r="G37" s="147">
        <v>33.590000000000003</v>
      </c>
      <c r="H37" s="147">
        <v>40.700000000000003</v>
      </c>
      <c r="I37" s="147">
        <v>31.84</v>
      </c>
      <c r="J37" s="147">
        <v>43.735999999999997</v>
      </c>
      <c r="K37" s="147">
        <v>74.23</v>
      </c>
      <c r="M37" s="191" t="s">
        <v>113</v>
      </c>
      <c r="N37" s="147">
        <v>14594.097</v>
      </c>
      <c r="O37" s="147">
        <v>17164.504000000001</v>
      </c>
      <c r="P37" s="147">
        <v>19673.705999999998</v>
      </c>
      <c r="Q37" s="147">
        <v>19467.126</v>
      </c>
      <c r="R37" s="147">
        <v>17499.467000000001</v>
      </c>
      <c r="S37" s="147">
        <v>16841.810000000001</v>
      </c>
      <c r="T37" s="147">
        <v>17158.023000000001</v>
      </c>
      <c r="U37" s="147">
        <v>17827.811000000002</v>
      </c>
      <c r="V37" s="147">
        <v>17020.641</v>
      </c>
      <c r="W37" s="147">
        <v>17848.153999999999</v>
      </c>
    </row>
    <row r="38" spans="1:23" ht="18.75" customHeight="1">
      <c r="A38" s="191" t="s">
        <v>99</v>
      </c>
      <c r="B38" s="147">
        <v>4946.348</v>
      </c>
      <c r="C38" s="147">
        <v>6661.7759999999998</v>
      </c>
      <c r="D38" s="147">
        <v>9961.366</v>
      </c>
      <c r="E38" s="147">
        <v>9221.1</v>
      </c>
      <c r="F38" s="147">
        <v>10602.944</v>
      </c>
      <c r="G38" s="147">
        <v>7817.2849999999999</v>
      </c>
      <c r="H38" s="147">
        <v>7843.8779999999997</v>
      </c>
      <c r="I38" s="147">
        <v>7084.1580000000004</v>
      </c>
      <c r="J38" s="147">
        <v>7979.442</v>
      </c>
      <c r="K38" s="147">
        <v>5193.1120000000001</v>
      </c>
      <c r="M38" s="191" t="s">
        <v>137</v>
      </c>
      <c r="N38" s="147">
        <v>13384.165999999999</v>
      </c>
      <c r="O38" s="147">
        <v>14886.805</v>
      </c>
      <c r="P38" s="147">
        <v>14752.085999999999</v>
      </c>
      <c r="Q38" s="147">
        <v>14300.045</v>
      </c>
      <c r="R38" s="147">
        <v>15301.606</v>
      </c>
      <c r="S38" s="147">
        <v>13824.678</v>
      </c>
      <c r="T38" s="147">
        <v>13790.800999999999</v>
      </c>
      <c r="U38" s="147">
        <v>13489.967000000001</v>
      </c>
      <c r="V38" s="147">
        <v>10956.138999999999</v>
      </c>
      <c r="W38" s="147">
        <v>10613.040999999999</v>
      </c>
    </row>
    <row r="39" spans="1:23" ht="18.75" customHeight="1">
      <c r="A39" s="191" t="s">
        <v>100</v>
      </c>
      <c r="B39" s="147">
        <v>54.811</v>
      </c>
      <c r="C39" s="147">
        <v>1.98</v>
      </c>
      <c r="D39" s="147">
        <v>2.91</v>
      </c>
      <c r="E39" s="147">
        <v>0.98699999999999999</v>
      </c>
      <c r="F39" s="147">
        <v>11.099</v>
      </c>
      <c r="G39" s="147">
        <v>14.45</v>
      </c>
      <c r="H39" s="147">
        <v>5.9340000000000002</v>
      </c>
      <c r="I39" s="147">
        <v>4.8979999999999997</v>
      </c>
      <c r="J39" s="147">
        <v>0.18</v>
      </c>
      <c r="K39" s="147">
        <v>17.170999999999999</v>
      </c>
      <c r="M39" s="190" t="s">
        <v>63</v>
      </c>
      <c r="N39" s="146">
        <v>209552.663</v>
      </c>
      <c r="O39" s="146">
        <v>234085.533</v>
      </c>
      <c r="P39" s="146">
        <v>269954.451</v>
      </c>
      <c r="Q39" s="146">
        <v>266861.10600000003</v>
      </c>
      <c r="R39" s="146">
        <v>246221.15400000001</v>
      </c>
      <c r="S39" s="146">
        <v>241335.78200000001</v>
      </c>
      <c r="T39" s="146">
        <v>230311.014</v>
      </c>
      <c r="U39" s="146">
        <v>257363.649</v>
      </c>
      <c r="V39" s="146">
        <v>259474.01500000001</v>
      </c>
      <c r="W39" s="146">
        <v>262905.89799999999</v>
      </c>
    </row>
    <row r="40" spans="1:23" ht="18.75" customHeight="1">
      <c r="A40" s="191" t="s">
        <v>285</v>
      </c>
      <c r="B40" s="147">
        <v>0</v>
      </c>
      <c r="C40" s="147">
        <v>0</v>
      </c>
      <c r="D40" s="147">
        <v>0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M40" s="191" t="s">
        <v>138</v>
      </c>
      <c r="N40" s="147">
        <v>33336.165000000001</v>
      </c>
      <c r="O40" s="147">
        <v>37480.071000000004</v>
      </c>
      <c r="P40" s="147">
        <v>38212.773000000001</v>
      </c>
      <c r="Q40" s="147">
        <v>39062.000999999997</v>
      </c>
      <c r="R40" s="147">
        <v>33717.409</v>
      </c>
      <c r="S40" s="147">
        <v>39132.678999999996</v>
      </c>
      <c r="T40" s="147">
        <v>32490.688999999998</v>
      </c>
      <c r="U40" s="147">
        <v>38276.213000000003</v>
      </c>
      <c r="V40" s="147">
        <v>38621.031999999999</v>
      </c>
      <c r="W40" s="147">
        <v>37540.538999999997</v>
      </c>
    </row>
    <row r="41" spans="1:23" ht="18.75" customHeight="1">
      <c r="A41" s="191" t="s">
        <v>101</v>
      </c>
      <c r="B41" s="147">
        <v>2044.175</v>
      </c>
      <c r="C41" s="147">
        <v>1214.973</v>
      </c>
      <c r="D41" s="147">
        <v>1436.452</v>
      </c>
      <c r="E41" s="147">
        <v>1221.7329999999999</v>
      </c>
      <c r="F41" s="147">
        <v>1073.383</v>
      </c>
      <c r="G41" s="147">
        <v>897.279</v>
      </c>
      <c r="H41" s="147">
        <v>980.8</v>
      </c>
      <c r="I41" s="147">
        <v>786.75199999999995</v>
      </c>
      <c r="J41" s="147">
        <v>797.81</v>
      </c>
      <c r="K41" s="147">
        <v>848.84500000000003</v>
      </c>
      <c r="M41" s="191" t="s">
        <v>139</v>
      </c>
      <c r="N41" s="147">
        <v>65043.392</v>
      </c>
      <c r="O41" s="147">
        <v>77634.642000000007</v>
      </c>
      <c r="P41" s="147">
        <v>104372.272</v>
      </c>
      <c r="Q41" s="147">
        <v>101870.412</v>
      </c>
      <c r="R41" s="147">
        <v>90201.84</v>
      </c>
      <c r="S41" s="147">
        <v>81464.163</v>
      </c>
      <c r="T41" s="147">
        <v>78801.764999999999</v>
      </c>
      <c r="U41" s="147">
        <v>100771.06299999999</v>
      </c>
      <c r="V41" s="147">
        <v>101092.38099999999</v>
      </c>
      <c r="W41" s="147">
        <v>97138.900999999998</v>
      </c>
    </row>
    <row r="42" spans="1:23" ht="18.75" customHeight="1">
      <c r="A42" s="191" t="s">
        <v>102</v>
      </c>
      <c r="B42" s="147">
        <v>5616.223</v>
      </c>
      <c r="C42" s="147">
        <v>5321.3819999999996</v>
      </c>
      <c r="D42" s="147">
        <v>5014.9549999999999</v>
      </c>
      <c r="E42" s="147">
        <v>3830.5120000000002</v>
      </c>
      <c r="F42" s="147">
        <v>2798.9479999999999</v>
      </c>
      <c r="G42" s="147">
        <v>2387.8969999999999</v>
      </c>
      <c r="H42" s="147">
        <v>2014.8130000000001</v>
      </c>
      <c r="I42" s="147">
        <v>2108.3209999999999</v>
      </c>
      <c r="J42" s="147">
        <v>1942.3219999999999</v>
      </c>
      <c r="K42" s="147">
        <v>1834.6369999999999</v>
      </c>
      <c r="M42" s="191" t="s">
        <v>140</v>
      </c>
      <c r="N42" s="147">
        <v>6152.6189999999997</v>
      </c>
      <c r="O42" s="147">
        <v>7054.1670000000004</v>
      </c>
      <c r="P42" s="147">
        <v>6033.5730000000003</v>
      </c>
      <c r="Q42" s="147">
        <v>6468.9290000000001</v>
      </c>
      <c r="R42" s="147">
        <v>5532.4110000000001</v>
      </c>
      <c r="S42" s="147">
        <v>6144.2079999999996</v>
      </c>
      <c r="T42" s="147">
        <v>6541.6149999999998</v>
      </c>
      <c r="U42" s="147">
        <v>6123.5060000000003</v>
      </c>
      <c r="V42" s="147">
        <v>6402.7359999999999</v>
      </c>
      <c r="W42" s="147">
        <v>7332.7079999999996</v>
      </c>
    </row>
    <row r="43" spans="1:23" ht="18.75" customHeight="1">
      <c r="A43" s="191" t="s">
        <v>246</v>
      </c>
      <c r="B43" s="147">
        <v>396.04899999999998</v>
      </c>
      <c r="C43" s="147">
        <v>609.32500000000005</v>
      </c>
      <c r="D43" s="147">
        <v>477.98</v>
      </c>
      <c r="E43" s="147">
        <v>542.70600000000002</v>
      </c>
      <c r="F43" s="147">
        <v>401.18900000000002</v>
      </c>
      <c r="G43" s="147">
        <v>278.30200000000002</v>
      </c>
      <c r="H43" s="147">
        <v>199.875</v>
      </c>
      <c r="I43" s="147">
        <v>192.55199999999999</v>
      </c>
      <c r="J43" s="147">
        <v>161.398</v>
      </c>
      <c r="K43" s="147">
        <v>208.07499999999999</v>
      </c>
      <c r="M43" s="191" t="s">
        <v>141</v>
      </c>
      <c r="N43" s="147">
        <v>581.02300000000002</v>
      </c>
      <c r="O43" s="147">
        <v>515.35400000000004</v>
      </c>
      <c r="P43" s="147">
        <v>935.36199999999997</v>
      </c>
      <c r="Q43" s="147">
        <v>880.625</v>
      </c>
      <c r="R43" s="147">
        <v>969.86099999999999</v>
      </c>
      <c r="S43" s="147">
        <v>204.20699999999999</v>
      </c>
      <c r="T43" s="147">
        <v>37.454999999999998</v>
      </c>
      <c r="U43" s="147">
        <v>123.318</v>
      </c>
      <c r="V43" s="147">
        <v>11.625999999999999</v>
      </c>
      <c r="W43" s="147">
        <v>18.875</v>
      </c>
    </row>
    <row r="44" spans="1:23" ht="18.75" customHeight="1">
      <c r="A44" s="191" t="s">
        <v>103</v>
      </c>
      <c r="B44" s="147">
        <v>14.491</v>
      </c>
      <c r="C44" s="147">
        <v>17.219000000000001</v>
      </c>
      <c r="D44" s="147">
        <v>13.872999999999999</v>
      </c>
      <c r="E44" s="147">
        <v>17.372</v>
      </c>
      <c r="F44" s="147">
        <v>15.114000000000001</v>
      </c>
      <c r="G44" s="147">
        <v>14.862</v>
      </c>
      <c r="H44" s="147">
        <v>17.803999999999998</v>
      </c>
      <c r="I44" s="147">
        <v>20.064</v>
      </c>
      <c r="J44" s="147">
        <v>21.669</v>
      </c>
      <c r="K44" s="147">
        <v>22.997</v>
      </c>
      <c r="M44" s="191" t="s">
        <v>287</v>
      </c>
      <c r="N44" s="147">
        <v>0</v>
      </c>
      <c r="O44" s="147">
        <v>0</v>
      </c>
      <c r="P44" s="147">
        <v>0</v>
      </c>
      <c r="Q44" s="147">
        <v>0</v>
      </c>
      <c r="R44" s="147">
        <v>0</v>
      </c>
      <c r="S44" s="147">
        <v>0</v>
      </c>
      <c r="T44" s="147">
        <v>0</v>
      </c>
      <c r="U44" s="147">
        <v>0</v>
      </c>
      <c r="V44" s="147">
        <v>0</v>
      </c>
      <c r="W44" s="147">
        <v>0</v>
      </c>
    </row>
    <row r="45" spans="1:23" ht="18.75" customHeight="1">
      <c r="A45" s="191" t="s">
        <v>286</v>
      </c>
      <c r="B45" s="147">
        <v>0</v>
      </c>
      <c r="C45" s="147">
        <v>0</v>
      </c>
      <c r="D45" s="147">
        <v>0</v>
      </c>
      <c r="E45" s="147">
        <v>0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M45" s="191" t="s">
        <v>142</v>
      </c>
      <c r="N45" s="147">
        <v>425.584</v>
      </c>
      <c r="O45" s="147">
        <v>1086.8620000000001</v>
      </c>
      <c r="P45" s="147">
        <v>2963.3679999999999</v>
      </c>
      <c r="Q45" s="147">
        <v>2452.4169999999999</v>
      </c>
      <c r="R45" s="147">
        <v>1484.4280000000001</v>
      </c>
      <c r="S45" s="147">
        <v>1251.0409999999999</v>
      </c>
      <c r="T45" s="147">
        <v>1523.8520000000001</v>
      </c>
      <c r="U45" s="147">
        <v>3060.4409999999998</v>
      </c>
      <c r="V45" s="147">
        <v>3876.377</v>
      </c>
      <c r="W45" s="147">
        <v>4426.4719999999998</v>
      </c>
    </row>
    <row r="46" spans="1:23" ht="18.75" customHeight="1">
      <c r="A46" s="191" t="s">
        <v>104</v>
      </c>
      <c r="B46" s="147">
        <v>25410.501</v>
      </c>
      <c r="C46" s="147">
        <v>26764.688999999998</v>
      </c>
      <c r="D46" s="147">
        <v>32893.436999999998</v>
      </c>
      <c r="E46" s="147">
        <v>33771.171000000002</v>
      </c>
      <c r="F46" s="147">
        <v>34267.72</v>
      </c>
      <c r="G46" s="147">
        <v>39678.641000000003</v>
      </c>
      <c r="H46" s="147">
        <v>40488.220999999998</v>
      </c>
      <c r="I46" s="147">
        <v>43608.353000000003</v>
      </c>
      <c r="J46" s="147">
        <v>39760.76</v>
      </c>
      <c r="K46" s="147">
        <v>42591.856</v>
      </c>
      <c r="M46" s="191" t="s">
        <v>143</v>
      </c>
      <c r="N46" s="147">
        <v>1947.471</v>
      </c>
      <c r="O46" s="147">
        <v>4166.5640000000003</v>
      </c>
      <c r="P46" s="147">
        <v>5072.2269999999999</v>
      </c>
      <c r="Q46" s="147">
        <v>5138.7190000000001</v>
      </c>
      <c r="R46" s="147">
        <v>3729.1280000000002</v>
      </c>
      <c r="S46" s="147">
        <v>3950.9659999999999</v>
      </c>
      <c r="T46" s="147">
        <v>3622.6</v>
      </c>
      <c r="U46" s="147">
        <v>2478.9189999999999</v>
      </c>
      <c r="V46" s="147">
        <v>4656.3249999999998</v>
      </c>
      <c r="W46" s="147">
        <v>8800.1270000000004</v>
      </c>
    </row>
    <row r="47" spans="1:23" ht="18.75" customHeight="1">
      <c r="A47" s="191" t="s">
        <v>105</v>
      </c>
      <c r="B47" s="147">
        <v>586.96600000000001</v>
      </c>
      <c r="C47" s="147">
        <v>656.42</v>
      </c>
      <c r="D47" s="147">
        <v>732.93</v>
      </c>
      <c r="E47" s="147">
        <v>461.72300000000001</v>
      </c>
      <c r="F47" s="147">
        <v>399.358</v>
      </c>
      <c r="G47" s="147">
        <v>145.79499999999999</v>
      </c>
      <c r="H47" s="147">
        <v>458.93700000000001</v>
      </c>
      <c r="I47" s="147">
        <v>812.73599999999999</v>
      </c>
      <c r="J47" s="147">
        <v>796.73400000000004</v>
      </c>
      <c r="K47" s="147">
        <v>412.77199999999999</v>
      </c>
      <c r="M47" s="191" t="s">
        <v>144</v>
      </c>
      <c r="N47" s="147">
        <v>102066.409</v>
      </c>
      <c r="O47" s="147">
        <v>106147.87300000001</v>
      </c>
      <c r="P47" s="147">
        <v>112364.876</v>
      </c>
      <c r="Q47" s="147">
        <v>110988.003</v>
      </c>
      <c r="R47" s="147">
        <v>110586.077</v>
      </c>
      <c r="S47" s="147">
        <v>109188.518</v>
      </c>
      <c r="T47" s="147">
        <v>107293.038</v>
      </c>
      <c r="U47" s="147">
        <v>106530.189</v>
      </c>
      <c r="V47" s="147">
        <v>104813.538</v>
      </c>
      <c r="W47" s="147">
        <v>107648.276</v>
      </c>
    </row>
    <row r="48" spans="1:23" ht="18.75" customHeight="1">
      <c r="A48" s="191" t="s">
        <v>106</v>
      </c>
      <c r="B48" s="147">
        <v>0</v>
      </c>
      <c r="C48" s="147">
        <v>0</v>
      </c>
      <c r="D48" s="147">
        <v>8.9039999999999999</v>
      </c>
      <c r="E48" s="147">
        <v>6.0209999999999999</v>
      </c>
      <c r="F48" s="147">
        <v>0</v>
      </c>
      <c r="G48" s="147">
        <v>12.768000000000001</v>
      </c>
      <c r="H48" s="147">
        <v>25.556000000000001</v>
      </c>
      <c r="I48" s="147">
        <v>0</v>
      </c>
      <c r="J48" s="147">
        <v>0</v>
      </c>
      <c r="K48" s="147">
        <v>0</v>
      </c>
      <c r="M48" s="190" t="s">
        <v>64</v>
      </c>
      <c r="N48" s="146">
        <v>404240.88099999999</v>
      </c>
      <c r="O48" s="146">
        <v>434485.83</v>
      </c>
      <c r="P48" s="146">
        <v>449583.516</v>
      </c>
      <c r="Q48" s="146">
        <v>440958.95500000002</v>
      </c>
      <c r="R48" s="146">
        <v>427096.65899999999</v>
      </c>
      <c r="S48" s="146">
        <v>394249.375</v>
      </c>
      <c r="T48" s="146">
        <v>392418.70299999998</v>
      </c>
      <c r="U48" s="146">
        <v>417240.10800000001</v>
      </c>
      <c r="V48" s="146">
        <v>426736.06300000002</v>
      </c>
      <c r="W48" s="146">
        <v>403958.37699999998</v>
      </c>
    </row>
    <row r="49" spans="1:23" ht="18.75" customHeight="1">
      <c r="A49" s="191" t="s">
        <v>107</v>
      </c>
      <c r="B49" s="147">
        <v>50.54</v>
      </c>
      <c r="C49" s="147">
        <v>10.975</v>
      </c>
      <c r="D49" s="147">
        <v>60.646000000000001</v>
      </c>
      <c r="E49" s="147">
        <v>11.606</v>
      </c>
      <c r="F49" s="147">
        <v>19.199000000000002</v>
      </c>
      <c r="G49" s="147">
        <v>16.850000000000001</v>
      </c>
      <c r="H49" s="147">
        <v>13.827999999999999</v>
      </c>
      <c r="I49" s="147">
        <v>14.09</v>
      </c>
      <c r="J49" s="147">
        <v>4.2</v>
      </c>
      <c r="K49" s="147">
        <v>15.903</v>
      </c>
      <c r="M49" s="191" t="s">
        <v>145</v>
      </c>
      <c r="N49" s="147">
        <v>0</v>
      </c>
      <c r="O49" s="147">
        <v>0</v>
      </c>
      <c r="P49" s="147">
        <v>1.2250000000000001</v>
      </c>
      <c r="Q49" s="147">
        <v>5.6680000000000001</v>
      </c>
      <c r="R49" s="147">
        <v>0</v>
      </c>
      <c r="S49" s="147">
        <v>0</v>
      </c>
      <c r="T49" s="147">
        <v>0</v>
      </c>
      <c r="U49" s="147">
        <v>0</v>
      </c>
      <c r="V49" s="147">
        <v>0</v>
      </c>
      <c r="W49" s="147">
        <v>0</v>
      </c>
    </row>
    <row r="50" spans="1:23" ht="18.75" customHeight="1">
      <c r="A50" s="191" t="s">
        <v>108</v>
      </c>
      <c r="B50" s="147">
        <v>106310.766</v>
      </c>
      <c r="C50" s="147">
        <v>114573.68</v>
      </c>
      <c r="D50" s="147">
        <v>125023.955</v>
      </c>
      <c r="E50" s="147">
        <v>105312.24800000001</v>
      </c>
      <c r="F50" s="147">
        <v>98762.104000000007</v>
      </c>
      <c r="G50" s="147">
        <v>106861.916</v>
      </c>
      <c r="H50" s="147">
        <v>116592.163</v>
      </c>
      <c r="I50" s="147">
        <v>96057.952000000005</v>
      </c>
      <c r="J50" s="147">
        <v>103170.356</v>
      </c>
      <c r="K50" s="147">
        <v>96030.072</v>
      </c>
      <c r="M50" s="191" t="s">
        <v>73</v>
      </c>
      <c r="N50" s="147">
        <v>5784.5069999999996</v>
      </c>
      <c r="O50" s="147">
        <v>9899.4830000000002</v>
      </c>
      <c r="P50" s="147">
        <v>8388.4230000000007</v>
      </c>
      <c r="Q50" s="147">
        <v>8586.0210000000006</v>
      </c>
      <c r="R50" s="147">
        <v>7107.7979999999998</v>
      </c>
      <c r="S50" s="147">
        <v>6197.857</v>
      </c>
      <c r="T50" s="147">
        <v>6803.2269999999999</v>
      </c>
      <c r="U50" s="147">
        <v>9714.4120000000003</v>
      </c>
      <c r="V50" s="147">
        <v>8569.2489999999998</v>
      </c>
      <c r="W50" s="147">
        <v>8909.6270000000004</v>
      </c>
    </row>
    <row r="51" spans="1:23" ht="18.75" customHeight="1">
      <c r="A51" s="191" t="s">
        <v>109</v>
      </c>
      <c r="B51" s="147">
        <v>0</v>
      </c>
      <c r="C51" s="147">
        <v>0</v>
      </c>
      <c r="D51" s="147">
        <v>0</v>
      </c>
      <c r="E51" s="147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M51" s="191" t="s">
        <v>146</v>
      </c>
      <c r="N51" s="147">
        <v>514.80999999999995</v>
      </c>
      <c r="O51" s="147">
        <v>561.43899999999996</v>
      </c>
      <c r="P51" s="147">
        <v>576.46199999999999</v>
      </c>
      <c r="Q51" s="147">
        <v>653.202</v>
      </c>
      <c r="R51" s="147">
        <v>636.19200000000001</v>
      </c>
      <c r="S51" s="147">
        <v>766.125</v>
      </c>
      <c r="T51" s="147">
        <v>779.07600000000002</v>
      </c>
      <c r="U51" s="147">
        <v>738.84400000000005</v>
      </c>
      <c r="V51" s="147">
        <v>821.19600000000003</v>
      </c>
      <c r="W51" s="147">
        <v>788.65200000000004</v>
      </c>
    </row>
    <row r="52" spans="1:23" ht="18.75" customHeight="1">
      <c r="A52" s="191" t="s">
        <v>110</v>
      </c>
      <c r="B52" s="147">
        <v>7857.6880000000001</v>
      </c>
      <c r="C52" s="147">
        <v>12078.692999999999</v>
      </c>
      <c r="D52" s="147">
        <v>8564.009</v>
      </c>
      <c r="E52" s="147">
        <v>5053.9449999999997</v>
      </c>
      <c r="F52" s="147">
        <v>3925.6869999999999</v>
      </c>
      <c r="G52" s="147">
        <v>4348.0600000000004</v>
      </c>
      <c r="H52" s="147">
        <v>5224.34</v>
      </c>
      <c r="I52" s="147">
        <v>3991.99</v>
      </c>
      <c r="J52" s="147">
        <v>4324.9279999999999</v>
      </c>
      <c r="K52" s="147">
        <v>4328.71</v>
      </c>
      <c r="M52" s="191" t="s">
        <v>147</v>
      </c>
      <c r="N52" s="147">
        <v>0</v>
      </c>
      <c r="O52" s="147">
        <v>2.0249999999999999</v>
      </c>
      <c r="P52" s="147">
        <v>0</v>
      </c>
      <c r="Q52" s="147">
        <v>3.97</v>
      </c>
      <c r="R52" s="147">
        <v>28.27</v>
      </c>
      <c r="S52" s="147">
        <v>6.9160000000000004</v>
      </c>
      <c r="T52" s="147">
        <v>1.6</v>
      </c>
      <c r="U52" s="147">
        <v>0.7</v>
      </c>
      <c r="V52" s="147">
        <v>2.9279999999999999</v>
      </c>
      <c r="W52" s="147">
        <v>1.2</v>
      </c>
    </row>
    <row r="53" spans="1:23" ht="18.75" customHeight="1">
      <c r="A53" s="191" t="s">
        <v>165</v>
      </c>
      <c r="B53" s="147">
        <v>1840.587</v>
      </c>
      <c r="C53" s="147">
        <v>2041.394</v>
      </c>
      <c r="D53" s="147">
        <v>0</v>
      </c>
      <c r="E53" s="147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M53" s="191" t="s">
        <v>94</v>
      </c>
      <c r="N53" s="147">
        <v>161.12899999999999</v>
      </c>
      <c r="O53" s="147">
        <v>238.49700000000001</v>
      </c>
      <c r="P53" s="147">
        <v>173.17</v>
      </c>
      <c r="Q53" s="147">
        <v>206.79400000000001</v>
      </c>
      <c r="R53" s="147">
        <v>132.102</v>
      </c>
      <c r="S53" s="147">
        <v>162.21299999999999</v>
      </c>
      <c r="T53" s="147">
        <v>172.62100000000001</v>
      </c>
      <c r="U53" s="147">
        <v>168.85499999999999</v>
      </c>
      <c r="V53" s="147">
        <v>160.51900000000001</v>
      </c>
      <c r="W53" s="147">
        <v>54.526000000000003</v>
      </c>
    </row>
    <row r="54" spans="1:23" ht="18.75" customHeight="1">
      <c r="A54" s="191" t="s">
        <v>111</v>
      </c>
      <c r="B54" s="147">
        <v>0</v>
      </c>
      <c r="C54" s="147">
        <v>0</v>
      </c>
      <c r="D54" s="147">
        <v>550.98599999999999</v>
      </c>
      <c r="E54" s="147">
        <v>716.35</v>
      </c>
      <c r="F54" s="147">
        <v>390.82400000000001</v>
      </c>
      <c r="G54" s="147">
        <v>483.94</v>
      </c>
      <c r="H54" s="147">
        <v>642.30600000000004</v>
      </c>
      <c r="I54" s="147">
        <v>775.36300000000006</v>
      </c>
      <c r="J54" s="147">
        <v>549.89300000000003</v>
      </c>
      <c r="K54" s="147">
        <v>607.07899999999995</v>
      </c>
      <c r="M54" s="191" t="s">
        <v>148</v>
      </c>
      <c r="N54" s="147">
        <v>36.295999999999999</v>
      </c>
      <c r="O54" s="147">
        <v>48.180999999999997</v>
      </c>
      <c r="P54" s="147">
        <v>49.823999999999998</v>
      </c>
      <c r="Q54" s="147">
        <v>102.146</v>
      </c>
      <c r="R54" s="147">
        <v>53.322000000000003</v>
      </c>
      <c r="S54" s="147">
        <v>44.051000000000002</v>
      </c>
      <c r="T54" s="147">
        <v>42.119</v>
      </c>
      <c r="U54" s="147">
        <v>42.732999999999997</v>
      </c>
      <c r="V54" s="147">
        <v>41.838000000000001</v>
      </c>
      <c r="W54" s="147">
        <v>27.640999999999998</v>
      </c>
    </row>
    <row r="55" spans="1:23" ht="18.75" customHeight="1">
      <c r="A55" s="191" t="s">
        <v>112</v>
      </c>
      <c r="B55" s="147">
        <v>0</v>
      </c>
      <c r="C55" s="147">
        <v>0</v>
      </c>
      <c r="D55" s="147">
        <v>1190.472</v>
      </c>
      <c r="E55" s="147">
        <v>759.745</v>
      </c>
      <c r="F55" s="147">
        <v>772.04300000000001</v>
      </c>
      <c r="G55" s="147">
        <v>663.25699999999995</v>
      </c>
      <c r="H55" s="147">
        <v>566.21500000000003</v>
      </c>
      <c r="I55" s="147">
        <v>425.15800000000002</v>
      </c>
      <c r="J55" s="147">
        <v>532.20699999999999</v>
      </c>
      <c r="K55" s="147">
        <v>561.03599999999994</v>
      </c>
      <c r="M55" s="191" t="s">
        <v>97</v>
      </c>
      <c r="N55" s="147">
        <v>1340.443</v>
      </c>
      <c r="O55" s="147">
        <v>1194.67</v>
      </c>
      <c r="P55" s="147">
        <v>1509.2919999999999</v>
      </c>
      <c r="Q55" s="147">
        <v>1183.8679999999999</v>
      </c>
      <c r="R55" s="147">
        <v>979.23800000000006</v>
      </c>
      <c r="S55" s="147">
        <v>934.88699999999994</v>
      </c>
      <c r="T55" s="147">
        <v>840.40099999999995</v>
      </c>
      <c r="U55" s="147">
        <v>791.447</v>
      </c>
      <c r="V55" s="147">
        <v>757.846</v>
      </c>
      <c r="W55" s="147">
        <v>847.423</v>
      </c>
    </row>
    <row r="56" spans="1:23" ht="18.75" customHeight="1">
      <c r="A56" s="191" t="s">
        <v>113</v>
      </c>
      <c r="B56" s="147">
        <v>18737.978999999999</v>
      </c>
      <c r="C56" s="147">
        <v>20527.030999999999</v>
      </c>
      <c r="D56" s="147">
        <v>21159.092000000001</v>
      </c>
      <c r="E56" s="147">
        <v>19093.188999999998</v>
      </c>
      <c r="F56" s="147">
        <v>17275.384999999998</v>
      </c>
      <c r="G56" s="147">
        <v>19820.269</v>
      </c>
      <c r="H56" s="147">
        <v>21960.862000000001</v>
      </c>
      <c r="I56" s="147">
        <v>20275.821</v>
      </c>
      <c r="J56" s="147">
        <v>20270.771000000001</v>
      </c>
      <c r="K56" s="147">
        <v>20519.771000000001</v>
      </c>
      <c r="M56" s="191" t="s">
        <v>107</v>
      </c>
      <c r="N56" s="147">
        <v>48519.209000000003</v>
      </c>
      <c r="O56" s="147">
        <v>55411.981</v>
      </c>
      <c r="P56" s="147">
        <v>58927.584999999999</v>
      </c>
      <c r="Q56" s="147">
        <v>54487.173999999999</v>
      </c>
      <c r="R56" s="147">
        <v>53984.175999999999</v>
      </c>
      <c r="S56" s="147">
        <v>54045.966</v>
      </c>
      <c r="T56" s="147">
        <v>56117.095000000001</v>
      </c>
      <c r="U56" s="147">
        <v>61865.002999999997</v>
      </c>
      <c r="V56" s="147">
        <v>64225.351000000002</v>
      </c>
      <c r="W56" s="147">
        <v>61031.321000000004</v>
      </c>
    </row>
    <row r="57" spans="1:23" ht="18.75" customHeight="1">
      <c r="A57" s="191" t="s">
        <v>380</v>
      </c>
      <c r="B57" s="147">
        <v>0</v>
      </c>
      <c r="C57" s="147">
        <v>0</v>
      </c>
      <c r="D57" s="147">
        <v>0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M57" s="191" t="s">
        <v>122</v>
      </c>
      <c r="N57" s="147">
        <v>83587.373000000007</v>
      </c>
      <c r="O57" s="147">
        <v>83939.251000000004</v>
      </c>
      <c r="P57" s="147">
        <v>83984.922999999995</v>
      </c>
      <c r="Q57" s="147">
        <v>79845.668000000005</v>
      </c>
      <c r="R57" s="147">
        <v>77915.047000000006</v>
      </c>
      <c r="S57" s="147">
        <v>73014.663</v>
      </c>
      <c r="T57" s="147">
        <v>71215.747000000003</v>
      </c>
      <c r="U57" s="147">
        <v>72848.2</v>
      </c>
      <c r="V57" s="147">
        <v>70877.483999999997</v>
      </c>
      <c r="W57" s="147">
        <v>66426.278000000006</v>
      </c>
    </row>
    <row r="58" spans="1:23" ht="18.75" customHeight="1">
      <c r="A58" s="191" t="s">
        <v>114</v>
      </c>
      <c r="B58" s="147">
        <v>29475.877</v>
      </c>
      <c r="C58" s="147">
        <v>32948.267</v>
      </c>
      <c r="D58" s="147">
        <v>29641.827000000001</v>
      </c>
      <c r="E58" s="147">
        <v>32720.518</v>
      </c>
      <c r="F58" s="147">
        <v>28920.827000000001</v>
      </c>
      <c r="G58" s="147">
        <v>23766.863000000001</v>
      </c>
      <c r="H58" s="147">
        <v>28594.213</v>
      </c>
      <c r="I58" s="147">
        <v>25893.350999999999</v>
      </c>
      <c r="J58" s="147">
        <v>27205.985000000001</v>
      </c>
      <c r="K58" s="147">
        <v>21640.691999999999</v>
      </c>
      <c r="M58" s="191" t="s">
        <v>123</v>
      </c>
      <c r="N58" s="147">
        <v>3020.3359999999998</v>
      </c>
      <c r="O58" s="147">
        <v>3684.2550000000001</v>
      </c>
      <c r="P58" s="147">
        <v>3993.4070000000002</v>
      </c>
      <c r="Q58" s="147">
        <v>4472.4059999999999</v>
      </c>
      <c r="R58" s="147">
        <v>3738.5320000000002</v>
      </c>
      <c r="S58" s="147">
        <v>3604.884</v>
      </c>
      <c r="T58" s="147">
        <v>3610.357</v>
      </c>
      <c r="U58" s="147">
        <v>3603.3209999999999</v>
      </c>
      <c r="V58" s="147">
        <v>3861.31</v>
      </c>
      <c r="W58" s="147">
        <v>3192.5210000000002</v>
      </c>
    </row>
    <row r="59" spans="1:23" ht="18.75" customHeight="1">
      <c r="A59" s="191" t="s">
        <v>115</v>
      </c>
      <c r="B59" s="147">
        <v>798.86900000000003</v>
      </c>
      <c r="C59" s="147">
        <v>3054.5160000000001</v>
      </c>
      <c r="D59" s="147">
        <v>1413.412</v>
      </c>
      <c r="E59" s="147">
        <v>1132.95</v>
      </c>
      <c r="F59" s="147">
        <v>725.81500000000005</v>
      </c>
      <c r="G59" s="147">
        <v>288.55599999999998</v>
      </c>
      <c r="H59" s="147">
        <v>285.50099999999998</v>
      </c>
      <c r="I59" s="147">
        <v>168.31399999999999</v>
      </c>
      <c r="J59" s="147">
        <v>265.327</v>
      </c>
      <c r="K59" s="147">
        <v>124.88500000000001</v>
      </c>
      <c r="M59" s="191" t="s">
        <v>288</v>
      </c>
      <c r="N59" s="147">
        <v>0</v>
      </c>
      <c r="O59" s="147">
        <v>0</v>
      </c>
      <c r="P59" s="147">
        <v>0</v>
      </c>
      <c r="Q59" s="147">
        <v>0</v>
      </c>
      <c r="R59" s="147">
        <v>0</v>
      </c>
      <c r="S59" s="147">
        <v>0</v>
      </c>
      <c r="T59" s="147">
        <v>0</v>
      </c>
      <c r="U59" s="147">
        <v>0</v>
      </c>
      <c r="V59" s="147">
        <v>0</v>
      </c>
      <c r="W59" s="147">
        <v>0</v>
      </c>
    </row>
    <row r="60" spans="1:23" ht="18.75" customHeight="1">
      <c r="A60" s="191" t="s">
        <v>116</v>
      </c>
      <c r="B60" s="147">
        <v>3258.5970000000002</v>
      </c>
      <c r="C60" s="147">
        <v>3393.9189999999999</v>
      </c>
      <c r="D60" s="147">
        <v>3508.5529999999999</v>
      </c>
      <c r="E60" s="147">
        <v>3517.0790000000002</v>
      </c>
      <c r="F60" s="147">
        <v>3354.1790000000001</v>
      </c>
      <c r="G60" s="147">
        <v>3072.7049999999999</v>
      </c>
      <c r="H60" s="147">
        <v>2991.7379999999998</v>
      </c>
      <c r="I60" s="147">
        <v>3175.96</v>
      </c>
      <c r="J60" s="147">
        <v>3281.4140000000002</v>
      </c>
      <c r="K60" s="147">
        <v>3188.8780000000002</v>
      </c>
      <c r="M60" s="191" t="s">
        <v>289</v>
      </c>
      <c r="N60" s="147">
        <v>0</v>
      </c>
      <c r="O60" s="147">
        <v>0</v>
      </c>
      <c r="P60" s="147">
        <v>0</v>
      </c>
      <c r="Q60" s="147">
        <v>0</v>
      </c>
      <c r="R60" s="147">
        <v>0</v>
      </c>
      <c r="S60" s="147">
        <v>0</v>
      </c>
      <c r="T60" s="147">
        <v>0</v>
      </c>
      <c r="U60" s="147">
        <v>0</v>
      </c>
      <c r="V60" s="147">
        <v>0</v>
      </c>
      <c r="W60" s="147">
        <v>0</v>
      </c>
    </row>
    <row r="61" spans="1:23" ht="18.75" customHeight="1">
      <c r="A61" s="191" t="s">
        <v>117</v>
      </c>
      <c r="B61" s="147">
        <v>6902.4129999999996</v>
      </c>
      <c r="C61" s="147">
        <v>7098.2370000000001</v>
      </c>
      <c r="D61" s="147">
        <v>9004.8970000000008</v>
      </c>
      <c r="E61" s="147">
        <v>8702.1470000000008</v>
      </c>
      <c r="F61" s="147">
        <v>8646.5840000000007</v>
      </c>
      <c r="G61" s="147">
        <v>8237.0959999999995</v>
      </c>
      <c r="H61" s="147">
        <v>8937.4369999999999</v>
      </c>
      <c r="I61" s="147">
        <v>8581.375</v>
      </c>
      <c r="J61" s="147">
        <v>8645.7199999999993</v>
      </c>
      <c r="K61" s="147">
        <v>8839.5529999999999</v>
      </c>
      <c r="M61" s="191" t="s">
        <v>149</v>
      </c>
      <c r="N61" s="147">
        <v>19221.101999999999</v>
      </c>
      <c r="O61" s="147">
        <v>19130.123</v>
      </c>
      <c r="P61" s="147">
        <v>18694.127</v>
      </c>
      <c r="Q61" s="147">
        <v>18575.138999999999</v>
      </c>
      <c r="R61" s="147">
        <v>16871.644</v>
      </c>
      <c r="S61" s="147">
        <v>14253.284</v>
      </c>
      <c r="T61" s="147">
        <v>13513.475</v>
      </c>
      <c r="U61" s="147">
        <v>13257.870999999999</v>
      </c>
      <c r="V61" s="147">
        <v>13786.352999999999</v>
      </c>
      <c r="W61" s="147">
        <v>14686.776</v>
      </c>
    </row>
    <row r="62" spans="1:23" ht="18.75" customHeight="1">
      <c r="A62" s="190" t="s">
        <v>44</v>
      </c>
      <c r="B62" s="146">
        <v>852546.84900000005</v>
      </c>
      <c r="C62" s="146">
        <v>922518.47699999996</v>
      </c>
      <c r="D62" s="146">
        <v>972324.26300000004</v>
      </c>
      <c r="E62" s="146">
        <v>941617.799</v>
      </c>
      <c r="F62" s="146">
        <v>917723.18599999999</v>
      </c>
      <c r="G62" s="146">
        <v>933569.26599999995</v>
      </c>
      <c r="H62" s="146">
        <v>961570.31400000001</v>
      </c>
      <c r="I62" s="146">
        <v>1025860.326</v>
      </c>
      <c r="J62" s="146">
        <v>1075292.4720000001</v>
      </c>
      <c r="K62" s="146">
        <v>1112322.2520000001</v>
      </c>
      <c r="M62" s="191" t="s">
        <v>290</v>
      </c>
      <c r="N62" s="147">
        <v>0</v>
      </c>
      <c r="O62" s="147">
        <v>0</v>
      </c>
      <c r="P62" s="147">
        <v>0</v>
      </c>
      <c r="Q62" s="147">
        <v>0</v>
      </c>
      <c r="R62" s="147">
        <v>0</v>
      </c>
      <c r="S62" s="147">
        <v>0</v>
      </c>
      <c r="T62" s="147">
        <v>0</v>
      </c>
      <c r="U62" s="147">
        <v>0</v>
      </c>
      <c r="V62" s="147">
        <v>0</v>
      </c>
      <c r="W62" s="147">
        <v>0</v>
      </c>
    </row>
    <row r="63" spans="1:23" ht="18.75" customHeight="1">
      <c r="A63" s="191" t="s">
        <v>73</v>
      </c>
      <c r="B63" s="147">
        <v>347445.31400000001</v>
      </c>
      <c r="C63" s="147">
        <v>361205.19099999999</v>
      </c>
      <c r="D63" s="147">
        <v>385553.89500000002</v>
      </c>
      <c r="E63" s="147">
        <v>347251.00400000002</v>
      </c>
      <c r="F63" s="147">
        <v>327035.87300000002</v>
      </c>
      <c r="G63" s="147">
        <v>342094.37099999998</v>
      </c>
      <c r="H63" s="147">
        <v>350220.10100000002</v>
      </c>
      <c r="I63" s="147">
        <v>377753.73100000003</v>
      </c>
      <c r="J63" s="147">
        <v>381634.71899999998</v>
      </c>
      <c r="K63" s="147">
        <v>395460.61800000002</v>
      </c>
      <c r="M63" s="191" t="s">
        <v>150</v>
      </c>
      <c r="N63" s="147">
        <v>1.456</v>
      </c>
      <c r="O63" s="147">
        <v>1.2</v>
      </c>
      <c r="P63" s="147">
        <v>1.554</v>
      </c>
      <c r="Q63" s="147">
        <v>1.349</v>
      </c>
      <c r="R63" s="147">
        <v>1.597</v>
      </c>
      <c r="S63" s="147">
        <v>1.677</v>
      </c>
      <c r="T63" s="147">
        <v>1.97</v>
      </c>
      <c r="U63" s="147">
        <v>1.76</v>
      </c>
      <c r="V63" s="147">
        <v>1.532</v>
      </c>
      <c r="W63" s="147">
        <v>1.6839999999999999</v>
      </c>
    </row>
    <row r="64" spans="1:23" ht="18.75" customHeight="1">
      <c r="A64" s="191" t="s">
        <v>94</v>
      </c>
      <c r="B64" s="147">
        <v>13407.308999999999</v>
      </c>
      <c r="C64" s="147">
        <v>13030.436</v>
      </c>
      <c r="D64" s="147">
        <v>12768.397000000001</v>
      </c>
      <c r="E64" s="147">
        <v>12305.958000000001</v>
      </c>
      <c r="F64" s="147">
        <v>12812.977000000001</v>
      </c>
      <c r="G64" s="147">
        <v>12226.146000000001</v>
      </c>
      <c r="H64" s="147">
        <v>12377.96</v>
      </c>
      <c r="I64" s="147">
        <v>12986.710999999999</v>
      </c>
      <c r="J64" s="147">
        <v>12048.326999999999</v>
      </c>
      <c r="K64" s="147">
        <v>12415.922</v>
      </c>
      <c r="M64" s="191" t="s">
        <v>151</v>
      </c>
      <c r="N64" s="147">
        <v>7625.8980000000001</v>
      </c>
      <c r="O64" s="147">
        <v>8666.8009999999995</v>
      </c>
      <c r="P64" s="147">
        <v>8539.5589999999993</v>
      </c>
      <c r="Q64" s="147">
        <v>8062.5159999999996</v>
      </c>
      <c r="R64" s="147">
        <v>8256.9689999999991</v>
      </c>
      <c r="S64" s="147">
        <v>7225.9430000000002</v>
      </c>
      <c r="T64" s="147">
        <v>6688.2169999999996</v>
      </c>
      <c r="U64" s="147">
        <v>6759.7910000000002</v>
      </c>
      <c r="V64" s="147">
        <v>6207.277</v>
      </c>
      <c r="W64" s="147">
        <v>5597.6480000000001</v>
      </c>
    </row>
    <row r="65" spans="1:23" ht="18.75" customHeight="1">
      <c r="A65" s="191" t="s">
        <v>118</v>
      </c>
      <c r="B65" s="147">
        <v>24491.22</v>
      </c>
      <c r="C65" s="147">
        <v>25360.482</v>
      </c>
      <c r="D65" s="147">
        <v>25727.401000000002</v>
      </c>
      <c r="E65" s="147">
        <v>24672.18</v>
      </c>
      <c r="F65" s="147">
        <v>24456.076000000001</v>
      </c>
      <c r="G65" s="147">
        <v>23737.828000000001</v>
      </c>
      <c r="H65" s="147">
        <v>24872.592000000001</v>
      </c>
      <c r="I65" s="147">
        <v>25582.355</v>
      </c>
      <c r="J65" s="147">
        <v>24772.327000000001</v>
      </c>
      <c r="K65" s="147">
        <v>23959.101999999999</v>
      </c>
      <c r="M65" s="191" t="s">
        <v>152</v>
      </c>
      <c r="N65" s="147">
        <v>0.39600000000000002</v>
      </c>
      <c r="O65" s="147">
        <v>52.975000000000001</v>
      </c>
      <c r="P65" s="147">
        <v>171.12899999999999</v>
      </c>
      <c r="Q65" s="147">
        <v>231.42599999999999</v>
      </c>
      <c r="R65" s="147">
        <v>244.50899999999999</v>
      </c>
      <c r="S65" s="147">
        <v>711.923</v>
      </c>
      <c r="T65" s="147">
        <v>1199.2829999999999</v>
      </c>
      <c r="U65" s="147">
        <v>1552.606</v>
      </c>
      <c r="V65" s="147">
        <v>1873.079</v>
      </c>
      <c r="W65" s="147">
        <v>2162.6419999999998</v>
      </c>
    </row>
    <row r="66" spans="1:23" ht="18.75" customHeight="1">
      <c r="A66" s="191" t="s">
        <v>119</v>
      </c>
      <c r="B66" s="147">
        <v>66817.817999999999</v>
      </c>
      <c r="C66" s="147">
        <v>70222.115999999995</v>
      </c>
      <c r="D66" s="147">
        <v>70855.72</v>
      </c>
      <c r="E66" s="147">
        <v>70050.759999999995</v>
      </c>
      <c r="F66" s="147">
        <v>70204.577000000005</v>
      </c>
      <c r="G66" s="147">
        <v>72864.608999999997</v>
      </c>
      <c r="H66" s="147">
        <v>74670.331999999995</v>
      </c>
      <c r="I66" s="147">
        <v>75714.354999999996</v>
      </c>
      <c r="J66" s="147">
        <v>76360.092000000004</v>
      </c>
      <c r="K66" s="147">
        <v>77569.406000000003</v>
      </c>
      <c r="M66" s="191" t="s">
        <v>153</v>
      </c>
      <c r="N66" s="147">
        <v>24675.484</v>
      </c>
      <c r="O66" s="147">
        <v>26950.803</v>
      </c>
      <c r="P66" s="147">
        <v>28732.53</v>
      </c>
      <c r="Q66" s="147">
        <v>26002.064999999999</v>
      </c>
      <c r="R66" s="147">
        <v>24491.294999999998</v>
      </c>
      <c r="S66" s="147">
        <v>26090.437999999998</v>
      </c>
      <c r="T66" s="147">
        <v>26813.115000000002</v>
      </c>
      <c r="U66" s="147">
        <v>25975.398000000001</v>
      </c>
      <c r="V66" s="147">
        <v>26022.99</v>
      </c>
      <c r="W66" s="147">
        <v>25506.652999999998</v>
      </c>
    </row>
    <row r="67" spans="1:23" ht="18.75" customHeight="1">
      <c r="A67" s="191" t="s">
        <v>120</v>
      </c>
      <c r="B67" s="147">
        <v>9706.0570000000007</v>
      </c>
      <c r="C67" s="147">
        <v>9263.9840000000004</v>
      </c>
      <c r="D67" s="147">
        <v>9021.0169999999998</v>
      </c>
      <c r="E67" s="147">
        <v>10306.603999999999</v>
      </c>
      <c r="F67" s="147">
        <v>7777.9189999999999</v>
      </c>
      <c r="G67" s="147">
        <v>6734.9139999999998</v>
      </c>
      <c r="H67" s="147">
        <v>7158.6909999999998</v>
      </c>
      <c r="I67" s="147">
        <v>6821.9669999999996</v>
      </c>
      <c r="J67" s="147">
        <v>7483.8230000000003</v>
      </c>
      <c r="K67" s="147">
        <v>6897.5150000000003</v>
      </c>
      <c r="M67" s="191" t="s">
        <v>154</v>
      </c>
      <c r="N67" s="147">
        <v>0</v>
      </c>
      <c r="O67" s="147">
        <v>0</v>
      </c>
      <c r="P67" s="147">
        <v>51.741999999999997</v>
      </c>
      <c r="Q67" s="147">
        <v>0</v>
      </c>
      <c r="R67" s="147">
        <v>0</v>
      </c>
      <c r="S67" s="147">
        <v>0</v>
      </c>
      <c r="T67" s="147">
        <v>0</v>
      </c>
      <c r="U67" s="147">
        <v>10.61</v>
      </c>
      <c r="V67" s="147">
        <v>0</v>
      </c>
      <c r="W67" s="147">
        <v>0</v>
      </c>
    </row>
    <row r="68" spans="1:23" ht="18.75" customHeight="1">
      <c r="A68" s="191" t="s">
        <v>106</v>
      </c>
      <c r="B68" s="147">
        <v>27088.254000000001</v>
      </c>
      <c r="C68" s="147">
        <v>33442.803999999996</v>
      </c>
      <c r="D68" s="147">
        <v>32422.664000000001</v>
      </c>
      <c r="E68" s="147">
        <v>34887.784</v>
      </c>
      <c r="F68" s="147">
        <v>38263.088000000003</v>
      </c>
      <c r="G68" s="147">
        <v>40656.565000000002</v>
      </c>
      <c r="H68" s="147">
        <v>42469.173999999999</v>
      </c>
      <c r="I68" s="147">
        <v>45495.824999999997</v>
      </c>
      <c r="J68" s="147">
        <v>51796.32</v>
      </c>
      <c r="K68" s="147">
        <v>49286.864000000001</v>
      </c>
      <c r="M68" s="191" t="s">
        <v>291</v>
      </c>
      <c r="N68" s="147">
        <v>0</v>
      </c>
      <c r="O68" s="147">
        <v>0</v>
      </c>
      <c r="P68" s="147">
        <v>0</v>
      </c>
      <c r="Q68" s="147">
        <v>0</v>
      </c>
      <c r="R68" s="147">
        <v>0</v>
      </c>
      <c r="S68" s="147">
        <v>0</v>
      </c>
      <c r="T68" s="147">
        <v>0</v>
      </c>
      <c r="U68" s="147">
        <v>0</v>
      </c>
      <c r="V68" s="147">
        <v>0</v>
      </c>
      <c r="W68" s="147">
        <v>0</v>
      </c>
    </row>
    <row r="69" spans="1:23" ht="18.75" customHeight="1">
      <c r="A69" s="191" t="s">
        <v>107</v>
      </c>
      <c r="B69" s="147">
        <v>42419.866000000002</v>
      </c>
      <c r="C69" s="147">
        <v>46858.091999999997</v>
      </c>
      <c r="D69" s="147">
        <v>48606.726999999999</v>
      </c>
      <c r="E69" s="147">
        <v>47307.023000000001</v>
      </c>
      <c r="F69" s="147">
        <v>41761.396999999997</v>
      </c>
      <c r="G69" s="147">
        <v>44621.462</v>
      </c>
      <c r="H69" s="147">
        <v>49775.807999999997</v>
      </c>
      <c r="I69" s="147">
        <v>53916.832000000002</v>
      </c>
      <c r="J69" s="147">
        <v>54168.498</v>
      </c>
      <c r="K69" s="147">
        <v>52774.720000000001</v>
      </c>
      <c r="M69" s="191" t="s">
        <v>155</v>
      </c>
      <c r="N69" s="147">
        <v>7806.8320000000003</v>
      </c>
      <c r="O69" s="147">
        <v>8056.9160000000002</v>
      </c>
      <c r="P69" s="147">
        <v>7666.3670000000002</v>
      </c>
      <c r="Q69" s="147">
        <v>6892.643</v>
      </c>
      <c r="R69" s="147">
        <v>6297.8209999999999</v>
      </c>
      <c r="S69" s="147">
        <v>5476.6040000000003</v>
      </c>
      <c r="T69" s="147">
        <v>4998.2910000000002</v>
      </c>
      <c r="U69" s="147">
        <v>5435.326</v>
      </c>
      <c r="V69" s="147">
        <v>5222.7920000000004</v>
      </c>
      <c r="W69" s="147">
        <v>4624.7510000000002</v>
      </c>
    </row>
    <row r="70" spans="1:23" ht="18.75" customHeight="1">
      <c r="A70" s="191" t="s">
        <v>121</v>
      </c>
      <c r="B70" s="147">
        <v>23436.19</v>
      </c>
      <c r="C70" s="147">
        <v>26936.621999999999</v>
      </c>
      <c r="D70" s="147">
        <v>27114.047999999999</v>
      </c>
      <c r="E70" s="147">
        <v>27290.191999999999</v>
      </c>
      <c r="F70" s="147">
        <v>24239.014999999999</v>
      </c>
      <c r="G70" s="147">
        <v>22270.901000000002</v>
      </c>
      <c r="H70" s="147">
        <v>22608.27</v>
      </c>
      <c r="I70" s="147">
        <v>23943.753000000001</v>
      </c>
      <c r="J70" s="147">
        <v>24726.041000000001</v>
      </c>
      <c r="K70" s="147">
        <v>23487.195</v>
      </c>
      <c r="M70" s="191" t="s">
        <v>156</v>
      </c>
      <c r="N70" s="147">
        <v>2959.913</v>
      </c>
      <c r="O70" s="147">
        <v>2941.047</v>
      </c>
      <c r="P70" s="147">
        <v>3447.3380000000002</v>
      </c>
      <c r="Q70" s="147">
        <v>3471.53</v>
      </c>
      <c r="R70" s="147">
        <v>3663.9560000000001</v>
      </c>
      <c r="S70" s="147">
        <v>3656.2269999999999</v>
      </c>
      <c r="T70" s="147">
        <v>4343.3620000000001</v>
      </c>
      <c r="U70" s="147">
        <v>3791.5639999999999</v>
      </c>
      <c r="V70" s="147">
        <v>4006.4459999999999</v>
      </c>
      <c r="W70" s="147">
        <v>4502.2640000000001</v>
      </c>
    </row>
    <row r="71" spans="1:23" ht="18.75" customHeight="1">
      <c r="A71" s="191" t="s">
        <v>110</v>
      </c>
      <c r="B71" s="147">
        <v>36296.720999999998</v>
      </c>
      <c r="C71" s="147">
        <v>38780.944000000003</v>
      </c>
      <c r="D71" s="147">
        <v>39429.014999999999</v>
      </c>
      <c r="E71" s="147">
        <v>39362.080999999998</v>
      </c>
      <c r="F71" s="147">
        <v>34036.498</v>
      </c>
      <c r="G71" s="147">
        <v>30930.411</v>
      </c>
      <c r="H71" s="147">
        <v>33042.341999999997</v>
      </c>
      <c r="I71" s="147">
        <v>31191.420999999998</v>
      </c>
      <c r="J71" s="147">
        <v>32054.456999999999</v>
      </c>
      <c r="K71" s="147">
        <v>31900.48</v>
      </c>
      <c r="M71" s="191" t="s">
        <v>157</v>
      </c>
      <c r="N71" s="147">
        <v>156.14599999999999</v>
      </c>
      <c r="O71" s="147">
        <v>133.30699999999999</v>
      </c>
      <c r="P71" s="147">
        <v>121.596</v>
      </c>
      <c r="Q71" s="147">
        <v>86.167000000000002</v>
      </c>
      <c r="R71" s="147">
        <v>62.889000000000003</v>
      </c>
      <c r="S71" s="147">
        <v>47.198999999999998</v>
      </c>
      <c r="T71" s="147">
        <v>69.215000000000003</v>
      </c>
      <c r="U71" s="147">
        <v>61.744999999999997</v>
      </c>
      <c r="V71" s="147">
        <v>73.504999999999995</v>
      </c>
      <c r="W71" s="147">
        <v>61.155000000000001</v>
      </c>
    </row>
    <row r="72" spans="1:23" ht="18.75" customHeight="1">
      <c r="A72" s="191" t="s">
        <v>111</v>
      </c>
      <c r="B72" s="147">
        <v>0</v>
      </c>
      <c r="C72" s="147">
        <v>0</v>
      </c>
      <c r="D72" s="147">
        <v>560.12199999999996</v>
      </c>
      <c r="E72" s="147">
        <v>725.50800000000004</v>
      </c>
      <c r="F72" s="147">
        <v>536.93399999999997</v>
      </c>
      <c r="G72" s="147">
        <v>465.14</v>
      </c>
      <c r="H72" s="147">
        <v>589.12</v>
      </c>
      <c r="I72" s="147">
        <v>694.10299999999995</v>
      </c>
      <c r="J72" s="147">
        <v>696.40200000000004</v>
      </c>
      <c r="K72" s="147">
        <v>563.07000000000005</v>
      </c>
      <c r="M72" s="191" t="s">
        <v>158</v>
      </c>
      <c r="N72" s="147">
        <v>2891.78</v>
      </c>
      <c r="O72" s="147">
        <v>3662.0790000000002</v>
      </c>
      <c r="P72" s="147">
        <v>3606.596</v>
      </c>
      <c r="Q72" s="147">
        <v>3894.69</v>
      </c>
      <c r="R72" s="147">
        <v>3661.8879999999999</v>
      </c>
      <c r="S72" s="147">
        <v>2851.9879999999998</v>
      </c>
      <c r="T72" s="147">
        <v>2653.9859999999999</v>
      </c>
      <c r="U72" s="147">
        <v>2807.9549999999999</v>
      </c>
      <c r="V72" s="147">
        <v>2846.7080000000001</v>
      </c>
      <c r="W72" s="147">
        <v>3453.8330000000001</v>
      </c>
    </row>
    <row r="73" spans="1:23" ht="18.75" customHeight="1">
      <c r="A73" s="191" t="s">
        <v>91</v>
      </c>
      <c r="B73" s="147">
        <v>7930.27</v>
      </c>
      <c r="C73" s="147">
        <v>7684.6360000000004</v>
      </c>
      <c r="D73" s="147">
        <v>8189.5370000000003</v>
      </c>
      <c r="E73" s="147">
        <v>8223.8970000000008</v>
      </c>
      <c r="F73" s="147">
        <v>8350.48</v>
      </c>
      <c r="G73" s="147">
        <v>8077.6450000000004</v>
      </c>
      <c r="H73" s="147">
        <v>8566.9259999999995</v>
      </c>
      <c r="I73" s="147">
        <v>8734.5630000000001</v>
      </c>
      <c r="J73" s="147">
        <v>8829.7579999999998</v>
      </c>
      <c r="K73" s="147">
        <v>9000.9490000000005</v>
      </c>
      <c r="M73" s="191" t="s">
        <v>159</v>
      </c>
      <c r="N73" s="147">
        <v>31113.763999999999</v>
      </c>
      <c r="O73" s="147">
        <v>39095.889000000003</v>
      </c>
      <c r="P73" s="147">
        <v>42827.913</v>
      </c>
      <c r="Q73" s="147">
        <v>49146.027000000002</v>
      </c>
      <c r="R73" s="147">
        <v>49107.557000000001</v>
      </c>
      <c r="S73" s="147">
        <v>36282.525999999998</v>
      </c>
      <c r="T73" s="147">
        <v>32546.955999999998</v>
      </c>
      <c r="U73" s="147">
        <v>37976.192999999999</v>
      </c>
      <c r="V73" s="147">
        <v>40198.798000000003</v>
      </c>
      <c r="W73" s="147">
        <v>30531.967000000001</v>
      </c>
    </row>
    <row r="74" spans="1:23" ht="18.75" customHeight="1">
      <c r="A74" s="191" t="s">
        <v>82</v>
      </c>
      <c r="B74" s="147">
        <v>26577.317999999999</v>
      </c>
      <c r="C74" s="147">
        <v>31359.653999999999</v>
      </c>
      <c r="D74" s="147">
        <v>36059.487999999998</v>
      </c>
      <c r="E74" s="147">
        <v>34441.249000000003</v>
      </c>
      <c r="F74" s="147">
        <v>38679.139000000003</v>
      </c>
      <c r="G74" s="147">
        <v>42588.741000000002</v>
      </c>
      <c r="H74" s="147">
        <v>45736.635999999999</v>
      </c>
      <c r="I74" s="147">
        <v>48753.311999999998</v>
      </c>
      <c r="J74" s="147">
        <v>57330.353999999999</v>
      </c>
      <c r="K74" s="147">
        <v>59058.607000000004</v>
      </c>
      <c r="M74" s="191" t="s">
        <v>160</v>
      </c>
      <c r="N74" s="147">
        <v>2557.9299999999998</v>
      </c>
      <c r="O74" s="147">
        <v>3444.1120000000001</v>
      </c>
      <c r="P74" s="147">
        <v>3828.5619999999999</v>
      </c>
      <c r="Q74" s="147">
        <v>4180.4279999999999</v>
      </c>
      <c r="R74" s="147">
        <v>3318.9589999999998</v>
      </c>
      <c r="S74" s="147">
        <v>2687.6419999999998</v>
      </c>
      <c r="T74" s="147">
        <v>2424.5100000000002</v>
      </c>
      <c r="U74" s="147">
        <v>3840.761</v>
      </c>
      <c r="V74" s="147">
        <v>3295.7190000000001</v>
      </c>
      <c r="W74" s="147">
        <v>2976.6819999999998</v>
      </c>
    </row>
    <row r="75" spans="1:23" ht="18.75" customHeight="1">
      <c r="A75" s="191" t="s">
        <v>116</v>
      </c>
      <c r="B75" s="147">
        <v>25603.29</v>
      </c>
      <c r="C75" s="147">
        <v>27564.341</v>
      </c>
      <c r="D75" s="147">
        <v>26745.507000000001</v>
      </c>
      <c r="E75" s="147">
        <v>29052.077000000001</v>
      </c>
      <c r="F75" s="147">
        <v>30247.473999999998</v>
      </c>
      <c r="G75" s="147">
        <v>29465.418000000001</v>
      </c>
      <c r="H75" s="147">
        <v>24771.752</v>
      </c>
      <c r="I75" s="147">
        <v>27048.282999999999</v>
      </c>
      <c r="J75" s="147">
        <v>31173.812999999998</v>
      </c>
      <c r="K75" s="147">
        <v>31240.605</v>
      </c>
      <c r="M75" s="191" t="s">
        <v>161</v>
      </c>
      <c r="N75" s="147">
        <v>162266.07699999999</v>
      </c>
      <c r="O75" s="147">
        <v>167370.796</v>
      </c>
      <c r="P75" s="147">
        <v>174290.19200000001</v>
      </c>
      <c r="Q75" s="147">
        <v>170868.05799999999</v>
      </c>
      <c r="R75" s="147">
        <v>166542.89799999999</v>
      </c>
      <c r="S75" s="147">
        <v>156186.36199999999</v>
      </c>
      <c r="T75" s="147">
        <v>157584.07999999999</v>
      </c>
      <c r="U75" s="147">
        <v>165995.01300000001</v>
      </c>
      <c r="V75" s="147">
        <v>173883.14300000001</v>
      </c>
      <c r="W75" s="147">
        <v>168573.133</v>
      </c>
    </row>
    <row r="76" spans="1:23" ht="18.75" customHeight="1">
      <c r="A76" s="191" t="s">
        <v>172</v>
      </c>
      <c r="B76" s="147">
        <v>0</v>
      </c>
      <c r="C76" s="147">
        <v>0</v>
      </c>
      <c r="D76" s="147">
        <v>1358.82</v>
      </c>
      <c r="E76" s="147">
        <v>1601.404</v>
      </c>
      <c r="F76" s="147">
        <v>1168.134</v>
      </c>
      <c r="G76" s="147">
        <v>1208.038</v>
      </c>
      <c r="H76" s="147">
        <v>941.63900000000001</v>
      </c>
      <c r="I76" s="147">
        <v>1025.8900000000001</v>
      </c>
      <c r="J76" s="147">
        <v>915.44600000000003</v>
      </c>
      <c r="K76" s="147">
        <v>1099.5809999999999</v>
      </c>
      <c r="M76" s="190" t="s">
        <v>66</v>
      </c>
      <c r="N76" s="146">
        <v>20402.598000000002</v>
      </c>
      <c r="O76" s="146">
        <v>21591.185000000001</v>
      </c>
      <c r="P76" s="146">
        <v>23936.415000000001</v>
      </c>
      <c r="Q76" s="146">
        <v>25288.368999999999</v>
      </c>
      <c r="R76" s="146">
        <v>21629.667000000001</v>
      </c>
      <c r="S76" s="146">
        <v>18975.161</v>
      </c>
      <c r="T76" s="146">
        <v>19284.909</v>
      </c>
      <c r="U76" s="146">
        <v>21319.670999999998</v>
      </c>
      <c r="V76" s="146">
        <v>18474.306</v>
      </c>
      <c r="W76" s="146">
        <v>17110.948</v>
      </c>
    </row>
    <row r="77" spans="1:23" ht="18.75" customHeight="1">
      <c r="A77" s="191" t="s">
        <v>122</v>
      </c>
      <c r="B77" s="147">
        <v>161.54499999999999</v>
      </c>
      <c r="C77" s="147">
        <v>190.27600000000001</v>
      </c>
      <c r="D77" s="147">
        <v>146.584</v>
      </c>
      <c r="E77" s="147">
        <v>126.515</v>
      </c>
      <c r="F77" s="147">
        <v>94.548000000000002</v>
      </c>
      <c r="G77" s="147">
        <v>89.275000000000006</v>
      </c>
      <c r="H77" s="147">
        <v>94.84</v>
      </c>
      <c r="I77" s="147">
        <v>120.619</v>
      </c>
      <c r="J77" s="147">
        <v>124.78400000000001</v>
      </c>
      <c r="K77" s="147">
        <v>111.952</v>
      </c>
      <c r="M77" s="191" t="s">
        <v>162</v>
      </c>
      <c r="N77" s="147">
        <v>16160.406999999999</v>
      </c>
      <c r="O77" s="147">
        <v>15410.521000000001</v>
      </c>
      <c r="P77" s="147">
        <v>15559.914000000001</v>
      </c>
      <c r="Q77" s="147">
        <v>12852.677</v>
      </c>
      <c r="R77" s="147">
        <v>10937.001</v>
      </c>
      <c r="S77" s="147">
        <v>10958.258</v>
      </c>
      <c r="T77" s="147">
        <v>11308.448</v>
      </c>
      <c r="U77" s="147">
        <v>9617.3680000000004</v>
      </c>
      <c r="V77" s="147">
        <v>8910.9740000000002</v>
      </c>
      <c r="W77" s="147">
        <v>6928.4549999999999</v>
      </c>
    </row>
    <row r="78" spans="1:23" ht="18.75" customHeight="1">
      <c r="A78" s="191" t="s">
        <v>97</v>
      </c>
      <c r="B78" s="147">
        <v>22.393999999999998</v>
      </c>
      <c r="C78" s="147">
        <v>19.655000000000001</v>
      </c>
      <c r="D78" s="147">
        <v>9.3450000000000006</v>
      </c>
      <c r="E78" s="147">
        <v>9.9740000000000002</v>
      </c>
      <c r="F78" s="147">
        <v>3.0470000000000002</v>
      </c>
      <c r="G78" s="147">
        <v>0.36</v>
      </c>
      <c r="H78" s="147">
        <v>14.225</v>
      </c>
      <c r="I78" s="147">
        <v>0</v>
      </c>
      <c r="J78" s="147">
        <v>0</v>
      </c>
      <c r="K78" s="147">
        <v>9</v>
      </c>
      <c r="M78" s="191" t="s">
        <v>163</v>
      </c>
      <c r="N78" s="147">
        <v>4242.1909999999998</v>
      </c>
      <c r="O78" s="147">
        <v>6180.6639999999998</v>
      </c>
      <c r="P78" s="147">
        <v>8376.5010000000002</v>
      </c>
      <c r="Q78" s="147">
        <v>12435.691999999999</v>
      </c>
      <c r="R78" s="147">
        <v>10692.665999999999</v>
      </c>
      <c r="S78" s="147">
        <v>8016.9030000000002</v>
      </c>
      <c r="T78" s="147">
        <v>7976.4610000000002</v>
      </c>
      <c r="U78" s="147">
        <v>11702.303</v>
      </c>
      <c r="V78" s="147">
        <v>9563.3320000000003</v>
      </c>
      <c r="W78" s="147">
        <v>10182.493</v>
      </c>
    </row>
    <row r="79" spans="1:23" ht="18.75" customHeight="1">
      <c r="A79" s="191" t="s">
        <v>123</v>
      </c>
      <c r="B79" s="147">
        <v>0</v>
      </c>
      <c r="C79" s="147">
        <v>0</v>
      </c>
      <c r="D79" s="147">
        <v>1.2</v>
      </c>
      <c r="E79" s="147">
        <v>2.2360000000000002</v>
      </c>
      <c r="F79" s="147">
        <v>3</v>
      </c>
      <c r="G79" s="147">
        <v>3</v>
      </c>
      <c r="H79" s="147">
        <v>14.295999999999999</v>
      </c>
      <c r="I79" s="147">
        <v>11</v>
      </c>
      <c r="J79" s="147">
        <v>8.07</v>
      </c>
      <c r="K79" s="147">
        <v>10.183999999999999</v>
      </c>
      <c r="M79" s="191" t="s">
        <v>382</v>
      </c>
      <c r="N79" s="147">
        <v>0</v>
      </c>
      <c r="O79" s="147">
        <v>0</v>
      </c>
      <c r="P79" s="147">
        <v>0</v>
      </c>
      <c r="Q79" s="147">
        <v>0</v>
      </c>
      <c r="R79" s="147">
        <v>0</v>
      </c>
      <c r="S79" s="147">
        <v>0</v>
      </c>
      <c r="T79" s="147">
        <v>0</v>
      </c>
      <c r="U79" s="147">
        <v>0</v>
      </c>
      <c r="V79" s="147">
        <v>0</v>
      </c>
      <c r="W79" s="147">
        <v>0</v>
      </c>
    </row>
    <row r="80" spans="1:23" ht="18.75" customHeight="1">
      <c r="A80" s="191" t="s">
        <v>124</v>
      </c>
      <c r="B80" s="147">
        <v>199371.77499999999</v>
      </c>
      <c r="C80" s="147">
        <v>228819.253</v>
      </c>
      <c r="D80" s="147">
        <v>247754.77600000001</v>
      </c>
      <c r="E80" s="147">
        <v>254001.353</v>
      </c>
      <c r="F80" s="147">
        <v>258053.01</v>
      </c>
      <c r="G80" s="147">
        <v>255534.44200000001</v>
      </c>
      <c r="H80" s="147">
        <v>263645.61</v>
      </c>
      <c r="I80" s="147">
        <v>286065.60600000003</v>
      </c>
      <c r="J80" s="147">
        <v>311169.24099999998</v>
      </c>
      <c r="K80" s="147">
        <v>337476.48200000002</v>
      </c>
      <c r="M80" s="192" t="s">
        <v>164</v>
      </c>
      <c r="N80" s="151">
        <v>2498323.7370000002</v>
      </c>
      <c r="O80" s="151">
        <v>2718489.9419999998</v>
      </c>
      <c r="P80" s="151">
        <v>2859572.1090000002</v>
      </c>
      <c r="Q80" s="151">
        <v>2710701.0070000002</v>
      </c>
      <c r="R80" s="151">
        <v>2671389.7459999998</v>
      </c>
      <c r="S80" s="151">
        <v>2580389.7089999998</v>
      </c>
      <c r="T80" s="151">
        <v>2631309.3119999999</v>
      </c>
      <c r="U80" s="151">
        <v>2752112.1910000001</v>
      </c>
      <c r="V80" s="151">
        <v>2928406.6349999998</v>
      </c>
      <c r="W80" s="151">
        <v>2776897.784</v>
      </c>
    </row>
    <row r="81" spans="1:23" ht="18.75" customHeight="1">
      <c r="A81" s="191" t="s">
        <v>124</v>
      </c>
      <c r="B81" s="147">
        <v>199371.77499999999</v>
      </c>
      <c r="C81" s="147">
        <v>228819.253</v>
      </c>
      <c r="D81" s="147">
        <v>247754.77600000001</v>
      </c>
      <c r="E81" s="147">
        <v>254001.353</v>
      </c>
      <c r="F81" s="147">
        <v>258053.01</v>
      </c>
      <c r="G81" s="147">
        <v>255534.44200000001</v>
      </c>
      <c r="H81" s="147">
        <v>263645.61</v>
      </c>
      <c r="I81" s="147">
        <v>286065.60600000003</v>
      </c>
      <c r="J81" s="147">
        <v>311169.24099999998</v>
      </c>
      <c r="K81" s="147">
        <v>337476.48200000002</v>
      </c>
    </row>
    <row r="82" spans="1:23" ht="18.75" customHeight="1">
      <c r="A82" s="194" t="s">
        <v>165</v>
      </c>
      <c r="B82" s="195">
        <v>1771.508</v>
      </c>
      <c r="C82" s="195">
        <v>1779.991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</row>
    <row r="83" spans="1:23" ht="18.75" customHeight="1">
      <c r="A83" s="193" t="s">
        <v>68</v>
      </c>
    </row>
    <row r="87" spans="1:23" ht="18.75" customHeight="1">
      <c r="A87" s="10" t="s">
        <v>166</v>
      </c>
      <c r="K87" s="8" t="s">
        <v>23</v>
      </c>
      <c r="W87" s="8" t="s">
        <v>23</v>
      </c>
    </row>
    <row r="88" spans="1:23" ht="18.75" customHeight="1">
      <c r="A88" s="189"/>
      <c r="B88" s="150">
        <v>2010</v>
      </c>
      <c r="C88" s="150">
        <v>2011</v>
      </c>
      <c r="D88" s="150">
        <v>2012</v>
      </c>
      <c r="E88" s="150">
        <v>2013</v>
      </c>
      <c r="F88" s="150">
        <v>2014</v>
      </c>
      <c r="G88" s="150">
        <v>2015</v>
      </c>
      <c r="H88" s="150">
        <v>2016</v>
      </c>
      <c r="I88" s="150">
        <v>2017</v>
      </c>
      <c r="J88" s="150">
        <v>2018</v>
      </c>
      <c r="K88" s="150">
        <v>2019</v>
      </c>
      <c r="M88" s="189"/>
      <c r="N88" s="150">
        <v>2010</v>
      </c>
      <c r="O88" s="150">
        <v>2011</v>
      </c>
      <c r="P88" s="150">
        <v>2012</v>
      </c>
      <c r="Q88" s="150">
        <v>2013</v>
      </c>
      <c r="R88" s="150">
        <v>2014</v>
      </c>
      <c r="S88" s="150">
        <v>2015</v>
      </c>
      <c r="T88" s="150">
        <v>2016</v>
      </c>
      <c r="U88" s="150">
        <v>2017</v>
      </c>
      <c r="V88" s="150">
        <v>2018</v>
      </c>
      <c r="W88" s="150">
        <v>2019</v>
      </c>
    </row>
    <row r="89" spans="1:23" ht="18.75" customHeight="1">
      <c r="A89" s="190" t="s">
        <v>27</v>
      </c>
      <c r="B89" s="146">
        <v>85321.244999999995</v>
      </c>
      <c r="C89" s="146">
        <v>87166.544999999998</v>
      </c>
      <c r="D89" s="146">
        <v>97298.994000000006</v>
      </c>
      <c r="E89" s="146">
        <v>105310.83199999999</v>
      </c>
      <c r="F89" s="146">
        <v>105631.337</v>
      </c>
      <c r="G89" s="146">
        <v>109242.66899999999</v>
      </c>
      <c r="H89" s="146">
        <v>109821.18700000001</v>
      </c>
      <c r="I89" s="146">
        <v>106339.39</v>
      </c>
      <c r="J89" s="146">
        <v>112523.302</v>
      </c>
      <c r="K89" s="146">
        <v>98610.070999999996</v>
      </c>
      <c r="M89" s="190" t="s">
        <v>53</v>
      </c>
      <c r="N89" s="146">
        <v>9747.598</v>
      </c>
      <c r="O89" s="146">
        <v>10247.886</v>
      </c>
      <c r="P89" s="146">
        <v>10187.008</v>
      </c>
      <c r="Q89" s="146">
        <v>11512.555</v>
      </c>
      <c r="R89" s="146">
        <v>12273.377</v>
      </c>
      <c r="S89" s="146">
        <v>12709.73</v>
      </c>
      <c r="T89" s="146">
        <v>10508.416999999999</v>
      </c>
      <c r="U89" s="146">
        <v>10435.187</v>
      </c>
      <c r="V89" s="146">
        <v>10216.834999999999</v>
      </c>
      <c r="W89" s="146">
        <v>9504.7950000000001</v>
      </c>
    </row>
    <row r="90" spans="1:23" ht="18.75" customHeight="1">
      <c r="A90" s="191" t="s">
        <v>73</v>
      </c>
      <c r="B90" s="147">
        <v>103.188</v>
      </c>
      <c r="C90" s="147">
        <v>456.86200000000002</v>
      </c>
      <c r="D90" s="147">
        <v>711.3</v>
      </c>
      <c r="E90" s="147">
        <v>835.45100000000002</v>
      </c>
      <c r="F90" s="147">
        <v>1083.316</v>
      </c>
      <c r="G90" s="147">
        <v>1612.1690000000001</v>
      </c>
      <c r="H90" s="147">
        <v>1683.5930000000001</v>
      </c>
      <c r="I90" s="147">
        <v>2644.8620000000001</v>
      </c>
      <c r="J90" s="147">
        <v>1738.7329999999999</v>
      </c>
      <c r="K90" s="147">
        <v>1955.0909999999999</v>
      </c>
      <c r="M90" s="191" t="s">
        <v>93</v>
      </c>
      <c r="N90" s="147">
        <v>1361.7919999999999</v>
      </c>
      <c r="O90" s="147">
        <v>1441.105</v>
      </c>
      <c r="P90" s="147">
        <v>1615.2090000000001</v>
      </c>
      <c r="Q90" s="147">
        <v>1682.806</v>
      </c>
      <c r="R90" s="147">
        <v>1785.904</v>
      </c>
      <c r="S90" s="147">
        <v>1962.075</v>
      </c>
      <c r="T90" s="147">
        <v>1620.9760000000001</v>
      </c>
      <c r="U90" s="147">
        <v>1649.65</v>
      </c>
      <c r="V90" s="147">
        <v>1636.165</v>
      </c>
      <c r="W90" s="147">
        <v>1414.7370000000001</v>
      </c>
    </row>
    <row r="91" spans="1:23" ht="18.75" customHeight="1">
      <c r="A91" s="191" t="s">
        <v>74</v>
      </c>
      <c r="B91" s="147">
        <v>1041.8230000000001</v>
      </c>
      <c r="C91" s="147">
        <v>924.88599999999997</v>
      </c>
      <c r="D91" s="147">
        <v>2205.8960000000002</v>
      </c>
      <c r="E91" s="147">
        <v>3374.38</v>
      </c>
      <c r="F91" s="147">
        <v>3144.902</v>
      </c>
      <c r="G91" s="147">
        <v>2779.259</v>
      </c>
      <c r="H91" s="147">
        <v>2879.1689999999999</v>
      </c>
      <c r="I91" s="147">
        <v>3000.3389999999999</v>
      </c>
      <c r="J91" s="147">
        <v>3771.8960000000002</v>
      </c>
      <c r="K91" s="147">
        <v>3796.8470000000002</v>
      </c>
      <c r="M91" s="191" t="s">
        <v>125</v>
      </c>
      <c r="N91" s="147">
        <v>145.82400000000001</v>
      </c>
      <c r="O91" s="147">
        <v>194.30799999999999</v>
      </c>
      <c r="P91" s="147">
        <v>192.749</v>
      </c>
      <c r="Q91" s="147">
        <v>195.66800000000001</v>
      </c>
      <c r="R91" s="147">
        <v>313.31</v>
      </c>
      <c r="S91" s="147">
        <v>287.34399999999999</v>
      </c>
      <c r="T91" s="147">
        <v>165.74799999999999</v>
      </c>
      <c r="U91" s="147">
        <v>183.65600000000001</v>
      </c>
      <c r="V91" s="147">
        <v>194.77099999999999</v>
      </c>
      <c r="W91" s="147">
        <v>162.494</v>
      </c>
    </row>
    <row r="92" spans="1:23" ht="18.75" customHeight="1">
      <c r="A92" s="191" t="s">
        <v>75</v>
      </c>
      <c r="B92" s="147">
        <v>14398.648999999999</v>
      </c>
      <c r="C92" s="147">
        <v>14048.949000000001</v>
      </c>
      <c r="D92" s="147">
        <v>14510.046</v>
      </c>
      <c r="E92" s="147">
        <v>16616.004000000001</v>
      </c>
      <c r="F92" s="147">
        <v>17315.942999999999</v>
      </c>
      <c r="G92" s="147">
        <v>16785.602999999999</v>
      </c>
      <c r="H92" s="147">
        <v>15230.88</v>
      </c>
      <c r="I92" s="147">
        <v>15044.178</v>
      </c>
      <c r="J92" s="147">
        <v>13842.054</v>
      </c>
      <c r="K92" s="147">
        <v>14137.482</v>
      </c>
      <c r="M92" s="191" t="s">
        <v>126</v>
      </c>
      <c r="N92" s="147">
        <v>397.63099999999997</v>
      </c>
      <c r="O92" s="147">
        <v>357.012</v>
      </c>
      <c r="P92" s="147">
        <v>308.48399999999998</v>
      </c>
      <c r="Q92" s="147">
        <v>271.24700000000001</v>
      </c>
      <c r="R92" s="147">
        <v>199.09299999999999</v>
      </c>
      <c r="S92" s="147">
        <v>222.21100000000001</v>
      </c>
      <c r="T92" s="147">
        <v>251.23699999999999</v>
      </c>
      <c r="U92" s="147">
        <v>209.99199999999999</v>
      </c>
      <c r="V92" s="147">
        <v>181.53899999999999</v>
      </c>
      <c r="W92" s="147">
        <v>128.16800000000001</v>
      </c>
    </row>
    <row r="93" spans="1:23" ht="18.75" customHeight="1">
      <c r="A93" s="191" t="s">
        <v>76</v>
      </c>
      <c r="B93" s="147">
        <v>98.813999999999993</v>
      </c>
      <c r="C93" s="147">
        <v>102.721</v>
      </c>
      <c r="D93" s="147">
        <v>116.104</v>
      </c>
      <c r="E93" s="147">
        <v>141.08099999999999</v>
      </c>
      <c r="F93" s="147">
        <v>134.41999999999999</v>
      </c>
      <c r="G93" s="147">
        <v>137.649</v>
      </c>
      <c r="H93" s="147">
        <v>153.923</v>
      </c>
      <c r="I93" s="147">
        <v>146.99700000000001</v>
      </c>
      <c r="J93" s="147">
        <v>157.958</v>
      </c>
      <c r="K93" s="147">
        <v>176.91900000000001</v>
      </c>
      <c r="M93" s="191" t="s">
        <v>381</v>
      </c>
      <c r="N93" s="147">
        <v>0</v>
      </c>
      <c r="O93" s="147">
        <v>0</v>
      </c>
      <c r="P93" s="147">
        <v>0</v>
      </c>
      <c r="Q93" s="147">
        <v>0</v>
      </c>
      <c r="R93" s="147">
        <v>0</v>
      </c>
      <c r="S93" s="147">
        <v>0</v>
      </c>
      <c r="T93" s="147">
        <v>0</v>
      </c>
      <c r="U93" s="147">
        <v>0</v>
      </c>
      <c r="V93" s="147">
        <v>0</v>
      </c>
      <c r="W93" s="147">
        <v>0</v>
      </c>
    </row>
    <row r="94" spans="1:23" ht="18.75" customHeight="1">
      <c r="A94" s="191" t="s">
        <v>282</v>
      </c>
      <c r="B94" s="147">
        <v>0</v>
      </c>
      <c r="C94" s="147">
        <v>0</v>
      </c>
      <c r="D94" s="147">
        <v>0</v>
      </c>
      <c r="E94" s="147">
        <v>0</v>
      </c>
      <c r="F94" s="147">
        <v>0</v>
      </c>
      <c r="G94" s="147">
        <v>0</v>
      </c>
      <c r="H94" s="147">
        <v>0</v>
      </c>
      <c r="I94" s="147">
        <v>0</v>
      </c>
      <c r="J94" s="147">
        <v>0</v>
      </c>
      <c r="K94" s="147">
        <v>0</v>
      </c>
      <c r="M94" s="191" t="s">
        <v>98</v>
      </c>
      <c r="N94" s="147">
        <v>208.97399999999999</v>
      </c>
      <c r="O94" s="147">
        <v>213.995</v>
      </c>
      <c r="P94" s="147">
        <v>250.14400000000001</v>
      </c>
      <c r="Q94" s="147">
        <v>271.85700000000003</v>
      </c>
      <c r="R94" s="147">
        <v>238.05099999999999</v>
      </c>
      <c r="S94" s="147">
        <v>267.54599999999999</v>
      </c>
      <c r="T94" s="147">
        <v>194.25299999999999</v>
      </c>
      <c r="U94" s="147">
        <v>182.44399999999999</v>
      </c>
      <c r="V94" s="147">
        <v>214.51</v>
      </c>
      <c r="W94" s="147">
        <v>184.298</v>
      </c>
    </row>
    <row r="95" spans="1:23" ht="18.75" customHeight="1">
      <c r="A95" s="191" t="s">
        <v>77</v>
      </c>
      <c r="B95" s="147">
        <v>3564.6129999999998</v>
      </c>
      <c r="C95" s="147">
        <v>3225.25</v>
      </c>
      <c r="D95" s="147">
        <v>3082.0140000000001</v>
      </c>
      <c r="E95" s="147">
        <v>3408.1550000000002</v>
      </c>
      <c r="F95" s="147">
        <v>3260.8809999999999</v>
      </c>
      <c r="G95" s="147">
        <v>4715.92</v>
      </c>
      <c r="H95" s="147">
        <v>5886.9059999999999</v>
      </c>
      <c r="I95" s="147">
        <v>6305.0780000000004</v>
      </c>
      <c r="J95" s="147">
        <v>4890.0720000000001</v>
      </c>
      <c r="K95" s="147">
        <v>5251.2060000000001</v>
      </c>
      <c r="M95" s="191" t="s">
        <v>109</v>
      </c>
      <c r="N95" s="147">
        <v>618.63499999999999</v>
      </c>
      <c r="O95" s="147">
        <v>642.19500000000005</v>
      </c>
      <c r="P95" s="147">
        <v>752.88400000000001</v>
      </c>
      <c r="Q95" s="147">
        <v>788.19100000000003</v>
      </c>
      <c r="R95" s="147">
        <v>864.51099999999997</v>
      </c>
      <c r="S95" s="147">
        <v>1093.2080000000001</v>
      </c>
      <c r="T95" s="147">
        <v>847.28800000000001</v>
      </c>
      <c r="U95" s="147">
        <v>645.61599999999999</v>
      </c>
      <c r="V95" s="147">
        <v>556.40099999999995</v>
      </c>
      <c r="W95" s="147">
        <v>534.07899999999995</v>
      </c>
    </row>
    <row r="96" spans="1:23" ht="18.75" customHeight="1">
      <c r="A96" s="191" t="s">
        <v>283</v>
      </c>
      <c r="B96" s="147">
        <v>0</v>
      </c>
      <c r="C96" s="147">
        <v>0</v>
      </c>
      <c r="D96" s="147">
        <v>0</v>
      </c>
      <c r="E96" s="147">
        <v>0</v>
      </c>
      <c r="F96" s="147">
        <v>0</v>
      </c>
      <c r="G96" s="147">
        <v>0</v>
      </c>
      <c r="H96" s="147">
        <v>0</v>
      </c>
      <c r="I96" s="147">
        <v>0</v>
      </c>
      <c r="J96" s="147">
        <v>0</v>
      </c>
      <c r="K96" s="147">
        <v>0</v>
      </c>
      <c r="M96" s="191" t="s">
        <v>91</v>
      </c>
      <c r="N96" s="147">
        <v>122.303</v>
      </c>
      <c r="O96" s="147">
        <v>143.804</v>
      </c>
      <c r="P96" s="147">
        <v>129.81899999999999</v>
      </c>
      <c r="Q96" s="147">
        <v>153.99</v>
      </c>
      <c r="R96" s="147">
        <v>159.78299999999999</v>
      </c>
      <c r="S96" s="147">
        <v>172.44300000000001</v>
      </c>
      <c r="T96" s="147">
        <v>149.203</v>
      </c>
      <c r="U96" s="147">
        <v>143.703</v>
      </c>
      <c r="V96" s="147">
        <v>164.67699999999999</v>
      </c>
      <c r="W96" s="147">
        <v>200.571</v>
      </c>
    </row>
    <row r="97" spans="1:23" ht="18.75" customHeight="1">
      <c r="A97" s="191" t="s">
        <v>78</v>
      </c>
      <c r="B97" s="147">
        <v>4807.2579999999998</v>
      </c>
      <c r="C97" s="147">
        <v>5053.9589999999998</v>
      </c>
      <c r="D97" s="147">
        <v>5820.982</v>
      </c>
      <c r="E97" s="147">
        <v>6255.1549999999997</v>
      </c>
      <c r="F97" s="147">
        <v>5956.8689999999997</v>
      </c>
      <c r="G97" s="147">
        <v>7381.6729999999998</v>
      </c>
      <c r="H97" s="147">
        <v>8031.6210000000001</v>
      </c>
      <c r="I97" s="147">
        <v>7721.7860000000001</v>
      </c>
      <c r="J97" s="147">
        <v>8628.2090000000007</v>
      </c>
      <c r="K97" s="147">
        <v>7095.3519999999999</v>
      </c>
      <c r="M97" s="191" t="s">
        <v>127</v>
      </c>
      <c r="N97" s="147">
        <v>517.11400000000003</v>
      </c>
      <c r="O97" s="147">
        <v>549.68799999999999</v>
      </c>
      <c r="P97" s="147">
        <v>612.85599999999999</v>
      </c>
      <c r="Q97" s="147">
        <v>664.73800000000006</v>
      </c>
      <c r="R97" s="147">
        <v>542.05499999999995</v>
      </c>
      <c r="S97" s="147">
        <v>623.18200000000002</v>
      </c>
      <c r="T97" s="147">
        <v>459.57</v>
      </c>
      <c r="U97" s="147">
        <v>381.70600000000002</v>
      </c>
      <c r="V97" s="147">
        <v>455.39100000000002</v>
      </c>
      <c r="W97" s="147">
        <v>433.92200000000003</v>
      </c>
    </row>
    <row r="98" spans="1:23" ht="18.75" customHeight="1">
      <c r="A98" s="191" t="s">
        <v>79</v>
      </c>
      <c r="B98" s="147">
        <v>1080.519</v>
      </c>
      <c r="C98" s="147">
        <v>1033.4749999999999</v>
      </c>
      <c r="D98" s="147">
        <v>1060.7739999999999</v>
      </c>
      <c r="E98" s="147">
        <v>1097.4449999999999</v>
      </c>
      <c r="F98" s="147">
        <v>1051.1279999999999</v>
      </c>
      <c r="G98" s="147">
        <v>1069.3599999999999</v>
      </c>
      <c r="H98" s="147">
        <v>1156.914</v>
      </c>
      <c r="I98" s="147">
        <v>1105.8920000000001</v>
      </c>
      <c r="J98" s="147">
        <v>1080.9549999999999</v>
      </c>
      <c r="K98" s="147">
        <v>1075.348</v>
      </c>
      <c r="M98" s="191" t="s">
        <v>113</v>
      </c>
      <c r="N98" s="147">
        <v>1964.414</v>
      </c>
      <c r="O98" s="147">
        <v>2287.6210000000001</v>
      </c>
      <c r="P98" s="147">
        <v>1938.7919999999999</v>
      </c>
      <c r="Q98" s="147">
        <v>2335.7170000000001</v>
      </c>
      <c r="R98" s="147">
        <v>3006.4229999999998</v>
      </c>
      <c r="S98" s="147">
        <v>2852.0140000000001</v>
      </c>
      <c r="T98" s="147">
        <v>2301.3420000000001</v>
      </c>
      <c r="U98" s="147">
        <v>2151.7890000000002</v>
      </c>
      <c r="V98" s="147">
        <v>1861.749</v>
      </c>
      <c r="W98" s="147">
        <v>1826.5060000000001</v>
      </c>
    </row>
    <row r="99" spans="1:23" ht="18.75" customHeight="1">
      <c r="A99" s="191" t="s">
        <v>80</v>
      </c>
      <c r="B99" s="147">
        <v>2.9420000000000002</v>
      </c>
      <c r="C99" s="147">
        <v>2.145</v>
      </c>
      <c r="D99" s="147">
        <v>18.911000000000001</v>
      </c>
      <c r="E99" s="147">
        <v>15.701000000000001</v>
      </c>
      <c r="F99" s="147">
        <v>56.954000000000001</v>
      </c>
      <c r="G99" s="147">
        <v>34.281999999999996</v>
      </c>
      <c r="H99" s="147">
        <v>6.3289999999999997</v>
      </c>
      <c r="I99" s="147">
        <v>0.997</v>
      </c>
      <c r="J99" s="147">
        <v>1.05</v>
      </c>
      <c r="K99" s="147">
        <v>0.20200000000000001</v>
      </c>
      <c r="M99" s="191" t="s">
        <v>116</v>
      </c>
      <c r="N99" s="147">
        <v>0</v>
      </c>
      <c r="O99" s="147">
        <v>0</v>
      </c>
      <c r="P99" s="147">
        <v>0</v>
      </c>
      <c r="Q99" s="147">
        <v>0</v>
      </c>
      <c r="R99" s="147">
        <v>0</v>
      </c>
      <c r="S99" s="147">
        <v>0</v>
      </c>
      <c r="T99" s="147">
        <v>0</v>
      </c>
      <c r="U99" s="147">
        <v>0</v>
      </c>
      <c r="V99" s="147">
        <v>0</v>
      </c>
      <c r="W99" s="147">
        <v>0</v>
      </c>
    </row>
    <row r="100" spans="1:23" ht="18.75" customHeight="1">
      <c r="A100" s="191" t="s">
        <v>284</v>
      </c>
      <c r="B100" s="147">
        <v>0</v>
      </c>
      <c r="C100" s="147">
        <v>0</v>
      </c>
      <c r="D100" s="147">
        <v>0</v>
      </c>
      <c r="E100" s="147">
        <v>0</v>
      </c>
      <c r="F100" s="147">
        <v>0</v>
      </c>
      <c r="G100" s="147">
        <v>0</v>
      </c>
      <c r="H100" s="147">
        <v>0</v>
      </c>
      <c r="I100" s="147">
        <v>0</v>
      </c>
      <c r="J100" s="147">
        <v>0</v>
      </c>
      <c r="K100" s="147">
        <v>0</v>
      </c>
      <c r="M100" s="191" t="s">
        <v>173</v>
      </c>
      <c r="N100" s="147">
        <v>1038.83</v>
      </c>
      <c r="O100" s="147">
        <v>1065.6759999999999</v>
      </c>
      <c r="P100" s="147">
        <v>1004.623</v>
      </c>
      <c r="Q100" s="147">
        <v>1165.4770000000001</v>
      </c>
      <c r="R100" s="147">
        <v>1171.83</v>
      </c>
      <c r="S100" s="147">
        <v>896.48900000000003</v>
      </c>
      <c r="T100" s="147">
        <v>670.47299999999996</v>
      </c>
      <c r="U100" s="147">
        <v>583.10400000000004</v>
      </c>
      <c r="V100" s="147">
        <v>538.59799999999996</v>
      </c>
      <c r="W100" s="147">
        <v>565.76</v>
      </c>
    </row>
    <row r="101" spans="1:23" ht="18.75" customHeight="1">
      <c r="A101" s="191" t="s">
        <v>81</v>
      </c>
      <c r="B101" s="147">
        <v>9.4120000000000008</v>
      </c>
      <c r="C101" s="147">
        <v>20.215</v>
      </c>
      <c r="D101" s="147">
        <v>23.853999999999999</v>
      </c>
      <c r="E101" s="147">
        <v>56.408000000000001</v>
      </c>
      <c r="F101" s="147">
        <v>60.320999999999998</v>
      </c>
      <c r="G101" s="147">
        <v>63.587000000000003</v>
      </c>
      <c r="H101" s="147">
        <v>84.620999999999995</v>
      </c>
      <c r="I101" s="147">
        <v>68.480999999999995</v>
      </c>
      <c r="J101" s="147">
        <v>93.704999999999998</v>
      </c>
      <c r="K101" s="147">
        <v>111.282</v>
      </c>
      <c r="M101" s="191" t="s">
        <v>128</v>
      </c>
      <c r="N101" s="147">
        <v>3372.0810000000001</v>
      </c>
      <c r="O101" s="147">
        <v>3352.482</v>
      </c>
      <c r="P101" s="147">
        <v>3381.4479999999999</v>
      </c>
      <c r="Q101" s="147">
        <v>3982.864</v>
      </c>
      <c r="R101" s="147">
        <v>3992.4169999999999</v>
      </c>
      <c r="S101" s="147">
        <v>4333.2179999999998</v>
      </c>
      <c r="T101" s="147">
        <v>3848.3270000000002</v>
      </c>
      <c r="U101" s="147">
        <v>4303.527</v>
      </c>
      <c r="V101" s="147">
        <v>4413.0339999999997</v>
      </c>
      <c r="W101" s="147">
        <v>4054.26</v>
      </c>
    </row>
    <row r="102" spans="1:23" ht="18.75" customHeight="1">
      <c r="A102" s="191" t="s">
        <v>82</v>
      </c>
      <c r="B102" s="147">
        <v>6025.8419999999996</v>
      </c>
      <c r="C102" s="147">
        <v>5877.6379999999999</v>
      </c>
      <c r="D102" s="147">
        <v>7471.4350000000004</v>
      </c>
      <c r="E102" s="147">
        <v>7236.44</v>
      </c>
      <c r="F102" s="147">
        <v>6452.9679999999998</v>
      </c>
      <c r="G102" s="147">
        <v>4752.085</v>
      </c>
      <c r="H102" s="147">
        <v>5825.5559999999996</v>
      </c>
      <c r="I102" s="147">
        <v>3354.9859999999999</v>
      </c>
      <c r="J102" s="147">
        <v>4258.3090000000002</v>
      </c>
      <c r="K102" s="147">
        <v>2416.42</v>
      </c>
      <c r="M102" s="190" t="s">
        <v>58</v>
      </c>
      <c r="N102" s="146">
        <v>27377.705999999998</v>
      </c>
      <c r="O102" s="146">
        <v>27085.42</v>
      </c>
      <c r="P102" s="146">
        <v>27525.655999999999</v>
      </c>
      <c r="Q102" s="146">
        <v>31934.764999999999</v>
      </c>
      <c r="R102" s="146">
        <v>34433.792000000001</v>
      </c>
      <c r="S102" s="146">
        <v>38967.839999999997</v>
      </c>
      <c r="T102" s="146">
        <v>36136.394</v>
      </c>
      <c r="U102" s="146">
        <v>39844.375999999997</v>
      </c>
      <c r="V102" s="146">
        <v>37536.080000000002</v>
      </c>
      <c r="W102" s="146">
        <v>35562.627999999997</v>
      </c>
    </row>
    <row r="103" spans="1:23" ht="18.75" customHeight="1">
      <c r="A103" s="191" t="s">
        <v>171</v>
      </c>
      <c r="B103" s="147">
        <v>860.19899999999996</v>
      </c>
      <c r="C103" s="147">
        <v>849.07399999999996</v>
      </c>
      <c r="D103" s="147">
        <v>1233.508</v>
      </c>
      <c r="E103" s="147">
        <v>1217.8589999999999</v>
      </c>
      <c r="F103" s="147">
        <v>1367.242</v>
      </c>
      <c r="G103" s="147">
        <v>1328.269</v>
      </c>
      <c r="H103" s="147">
        <v>1029.1659999999999</v>
      </c>
      <c r="I103" s="147">
        <v>1447.3589999999999</v>
      </c>
      <c r="J103" s="147">
        <v>4247.3860000000004</v>
      </c>
      <c r="K103" s="147">
        <v>1131.44</v>
      </c>
      <c r="M103" s="191" t="s">
        <v>73</v>
      </c>
      <c r="N103" s="147">
        <v>111.214</v>
      </c>
      <c r="O103" s="147">
        <v>163.583</v>
      </c>
      <c r="P103" s="147">
        <v>103.703</v>
      </c>
      <c r="Q103" s="147">
        <v>48.984999999999999</v>
      </c>
      <c r="R103" s="147">
        <v>89.022999999999996</v>
      </c>
      <c r="S103" s="147">
        <v>119.435</v>
      </c>
      <c r="T103" s="147">
        <v>57.331000000000003</v>
      </c>
      <c r="U103" s="147">
        <v>37.630000000000003</v>
      </c>
      <c r="V103" s="147">
        <v>43.706000000000003</v>
      </c>
      <c r="W103" s="147">
        <v>26.527000000000001</v>
      </c>
    </row>
    <row r="104" spans="1:23" ht="18.75" customHeight="1">
      <c r="A104" s="191" t="s">
        <v>83</v>
      </c>
      <c r="B104" s="147">
        <v>5.92</v>
      </c>
      <c r="C104" s="147">
        <v>31.466999999999999</v>
      </c>
      <c r="D104" s="147">
        <v>19.457000000000001</v>
      </c>
      <c r="E104" s="147">
        <v>2.4129999999999998</v>
      </c>
      <c r="F104" s="147">
        <v>9.9369999999999994</v>
      </c>
      <c r="G104" s="147">
        <v>38.637</v>
      </c>
      <c r="H104" s="147">
        <v>90.049000000000007</v>
      </c>
      <c r="I104" s="147">
        <v>111.137</v>
      </c>
      <c r="J104" s="147">
        <v>879.43100000000004</v>
      </c>
      <c r="K104" s="147">
        <v>78.953999999999994</v>
      </c>
      <c r="M104" s="191" t="s">
        <v>102</v>
      </c>
      <c r="N104" s="147">
        <v>6366.6940000000004</v>
      </c>
      <c r="O104" s="147">
        <v>5928.8829999999998</v>
      </c>
      <c r="P104" s="147">
        <v>5673.8710000000001</v>
      </c>
      <c r="Q104" s="147">
        <v>6884.4110000000001</v>
      </c>
      <c r="R104" s="147">
        <v>7596.4809999999998</v>
      </c>
      <c r="S104" s="147">
        <v>7959.68</v>
      </c>
      <c r="T104" s="147">
        <v>6285.0730000000003</v>
      </c>
      <c r="U104" s="147">
        <v>6134.3720000000003</v>
      </c>
      <c r="V104" s="147">
        <v>6091.8270000000002</v>
      </c>
      <c r="W104" s="147">
        <v>5805.2479999999996</v>
      </c>
    </row>
    <row r="105" spans="1:23" ht="18.75" customHeight="1">
      <c r="A105" s="191" t="s">
        <v>245</v>
      </c>
      <c r="B105" s="147">
        <v>75.656999999999996</v>
      </c>
      <c r="C105" s="147">
        <v>57.247</v>
      </c>
      <c r="D105" s="147">
        <v>57.668999999999997</v>
      </c>
      <c r="E105" s="147">
        <v>40.271999999999998</v>
      </c>
      <c r="F105" s="147">
        <v>59.845999999999997</v>
      </c>
      <c r="G105" s="147">
        <v>100.76900000000001</v>
      </c>
      <c r="H105" s="147">
        <v>114.4</v>
      </c>
      <c r="I105" s="147">
        <v>106.711</v>
      </c>
      <c r="J105" s="147">
        <v>98.710999999999999</v>
      </c>
      <c r="K105" s="147">
        <v>79.591999999999999</v>
      </c>
      <c r="M105" s="191" t="s">
        <v>129</v>
      </c>
      <c r="N105" s="147">
        <v>1746.837</v>
      </c>
      <c r="O105" s="147">
        <v>1785.9469999999999</v>
      </c>
      <c r="P105" s="147">
        <v>1996.2909999999999</v>
      </c>
      <c r="Q105" s="147">
        <v>2318.7440000000001</v>
      </c>
      <c r="R105" s="147">
        <v>2490.4630000000002</v>
      </c>
      <c r="S105" s="147">
        <v>2616.8939999999998</v>
      </c>
      <c r="T105" s="147">
        <v>2339.2669999999998</v>
      </c>
      <c r="U105" s="147">
        <v>2474.2170000000001</v>
      </c>
      <c r="V105" s="147">
        <v>2654.4720000000002</v>
      </c>
      <c r="W105" s="147">
        <v>2456.8580000000002</v>
      </c>
    </row>
    <row r="106" spans="1:23" ht="18.75" customHeight="1">
      <c r="A106" s="191" t="s">
        <v>84</v>
      </c>
      <c r="B106" s="147">
        <v>622.38900000000001</v>
      </c>
      <c r="C106" s="147">
        <v>631.21600000000001</v>
      </c>
      <c r="D106" s="147">
        <v>1050.778</v>
      </c>
      <c r="E106" s="147">
        <v>1373.1020000000001</v>
      </c>
      <c r="F106" s="147">
        <v>1248.9100000000001</v>
      </c>
      <c r="G106" s="147">
        <v>1329.2650000000001</v>
      </c>
      <c r="H106" s="147">
        <v>2058.62</v>
      </c>
      <c r="I106" s="147">
        <v>1719.412</v>
      </c>
      <c r="J106" s="147">
        <v>2115.3809999999999</v>
      </c>
      <c r="K106" s="147">
        <v>1104.5509999999999</v>
      </c>
      <c r="M106" s="191" t="s">
        <v>130</v>
      </c>
      <c r="N106" s="147">
        <v>334.89699999999999</v>
      </c>
      <c r="O106" s="147">
        <v>310.12700000000001</v>
      </c>
      <c r="P106" s="147">
        <v>419.625</v>
      </c>
      <c r="Q106" s="147">
        <v>462.92399999999998</v>
      </c>
      <c r="R106" s="147">
        <v>528.23</v>
      </c>
      <c r="S106" s="147">
        <v>467.15499999999997</v>
      </c>
      <c r="T106" s="147">
        <v>473.98899999999998</v>
      </c>
      <c r="U106" s="147">
        <v>421.76299999999998</v>
      </c>
      <c r="V106" s="147">
        <v>666.97900000000004</v>
      </c>
      <c r="W106" s="147">
        <v>600.875</v>
      </c>
    </row>
    <row r="107" spans="1:23" ht="18.75" customHeight="1">
      <c r="A107" s="191" t="s">
        <v>85</v>
      </c>
      <c r="B107" s="147">
        <v>32.005000000000003</v>
      </c>
      <c r="C107" s="147">
        <v>65.126999999999995</v>
      </c>
      <c r="D107" s="147">
        <v>118.375</v>
      </c>
      <c r="E107" s="147">
        <v>191.72</v>
      </c>
      <c r="F107" s="147">
        <v>125.91</v>
      </c>
      <c r="G107" s="147">
        <v>133.57</v>
      </c>
      <c r="H107" s="147">
        <v>181.91300000000001</v>
      </c>
      <c r="I107" s="147">
        <v>287.92200000000003</v>
      </c>
      <c r="J107" s="147">
        <v>213.55099999999999</v>
      </c>
      <c r="K107" s="147">
        <v>5.7930000000000001</v>
      </c>
      <c r="M107" s="191" t="s">
        <v>75</v>
      </c>
      <c r="N107" s="147">
        <v>1943.732</v>
      </c>
      <c r="O107" s="147">
        <v>1907.6969999999999</v>
      </c>
      <c r="P107" s="147">
        <v>1669.6590000000001</v>
      </c>
      <c r="Q107" s="147">
        <v>1987.538</v>
      </c>
      <c r="R107" s="147">
        <v>2779.0590000000002</v>
      </c>
      <c r="S107" s="147">
        <v>2851.7339999999999</v>
      </c>
      <c r="T107" s="147">
        <v>2675.7289999999998</v>
      </c>
      <c r="U107" s="147">
        <v>3142.6860000000001</v>
      </c>
      <c r="V107" s="147">
        <v>3101.7559999999999</v>
      </c>
      <c r="W107" s="147">
        <v>2894.2310000000002</v>
      </c>
    </row>
    <row r="108" spans="1:23" ht="18.75" customHeight="1">
      <c r="A108" s="191" t="s">
        <v>86</v>
      </c>
      <c r="B108" s="147">
        <v>197.64599999999999</v>
      </c>
      <c r="C108" s="147">
        <v>196.68100000000001</v>
      </c>
      <c r="D108" s="147">
        <v>224.17500000000001</v>
      </c>
      <c r="E108" s="147">
        <v>298.52499999999998</v>
      </c>
      <c r="F108" s="147">
        <v>253.94399999999999</v>
      </c>
      <c r="G108" s="147">
        <v>333.03500000000003</v>
      </c>
      <c r="H108" s="147">
        <v>218.33500000000001</v>
      </c>
      <c r="I108" s="147">
        <v>195.14699999999999</v>
      </c>
      <c r="J108" s="147">
        <v>216.69300000000001</v>
      </c>
      <c r="K108" s="147">
        <v>179.87</v>
      </c>
      <c r="M108" s="191" t="s">
        <v>122</v>
      </c>
      <c r="N108" s="147">
        <v>2662.6410000000001</v>
      </c>
      <c r="O108" s="147">
        <v>2210.585</v>
      </c>
      <c r="P108" s="147">
        <v>2697.3220000000001</v>
      </c>
      <c r="Q108" s="147">
        <v>2833.3159999999998</v>
      </c>
      <c r="R108" s="147">
        <v>3152.212</v>
      </c>
      <c r="S108" s="147">
        <v>3968.7950000000001</v>
      </c>
      <c r="T108" s="147">
        <v>3648.5210000000002</v>
      </c>
      <c r="U108" s="147">
        <v>3808.3359999999998</v>
      </c>
      <c r="V108" s="147">
        <v>3271.5729999999999</v>
      </c>
      <c r="W108" s="147">
        <v>3398.5790000000002</v>
      </c>
    </row>
    <row r="109" spans="1:23" ht="18.75" customHeight="1">
      <c r="A109" s="191" t="s">
        <v>87</v>
      </c>
      <c r="B109" s="147">
        <v>592.64200000000005</v>
      </c>
      <c r="C109" s="147">
        <v>537.51700000000005</v>
      </c>
      <c r="D109" s="147">
        <v>595.77499999999998</v>
      </c>
      <c r="E109" s="147">
        <v>801.74800000000005</v>
      </c>
      <c r="F109" s="147">
        <v>971.78</v>
      </c>
      <c r="G109" s="147">
        <v>1236.2339999999999</v>
      </c>
      <c r="H109" s="147">
        <v>1197.4110000000001</v>
      </c>
      <c r="I109" s="147">
        <v>1189.271</v>
      </c>
      <c r="J109" s="147">
        <v>1145.864</v>
      </c>
      <c r="K109" s="147">
        <v>1111.3320000000001</v>
      </c>
      <c r="M109" s="191" t="s">
        <v>131</v>
      </c>
      <c r="N109" s="147">
        <v>436.392</v>
      </c>
      <c r="O109" s="147">
        <v>557.23299999999995</v>
      </c>
      <c r="P109" s="147">
        <v>390.166</v>
      </c>
      <c r="Q109" s="147">
        <v>355.3</v>
      </c>
      <c r="R109" s="147">
        <v>318.31400000000002</v>
      </c>
      <c r="S109" s="147">
        <v>352.06200000000001</v>
      </c>
      <c r="T109" s="147">
        <v>207.161</v>
      </c>
      <c r="U109" s="147">
        <v>154.375</v>
      </c>
      <c r="V109" s="147">
        <v>122.532</v>
      </c>
      <c r="W109" s="147">
        <v>154.82400000000001</v>
      </c>
    </row>
    <row r="110" spans="1:23" ht="18.75" customHeight="1">
      <c r="A110" s="191" t="s">
        <v>88</v>
      </c>
      <c r="B110" s="147">
        <v>2800.3249999999998</v>
      </c>
      <c r="C110" s="147">
        <v>3552.8780000000002</v>
      </c>
      <c r="D110" s="147">
        <v>3774.0529999999999</v>
      </c>
      <c r="E110" s="147">
        <v>4551.6549999999997</v>
      </c>
      <c r="F110" s="147">
        <v>3501.71</v>
      </c>
      <c r="G110" s="147">
        <v>4080.9740000000002</v>
      </c>
      <c r="H110" s="147">
        <v>4469.2870000000003</v>
      </c>
      <c r="I110" s="147">
        <v>0</v>
      </c>
      <c r="J110" s="147">
        <v>0</v>
      </c>
      <c r="K110" s="147">
        <v>0</v>
      </c>
      <c r="M110" s="191" t="s">
        <v>132</v>
      </c>
      <c r="N110" s="147">
        <v>956.20699999999999</v>
      </c>
      <c r="O110" s="147">
        <v>868.96699999999998</v>
      </c>
      <c r="P110" s="147">
        <v>953.14499999999998</v>
      </c>
      <c r="Q110" s="147">
        <v>1194.7329999999999</v>
      </c>
      <c r="R110" s="147">
        <v>1053.3589999999999</v>
      </c>
      <c r="S110" s="147">
        <v>1322.2090000000001</v>
      </c>
      <c r="T110" s="147">
        <v>1130.6279999999999</v>
      </c>
      <c r="U110" s="147">
        <v>1194.204</v>
      </c>
      <c r="V110" s="147">
        <v>1459.854</v>
      </c>
      <c r="W110" s="147">
        <v>1269.0360000000001</v>
      </c>
    </row>
    <row r="111" spans="1:23" ht="18.75" customHeight="1">
      <c r="A111" s="191" t="s">
        <v>89</v>
      </c>
      <c r="B111" s="147">
        <v>0</v>
      </c>
      <c r="C111" s="147">
        <v>0</v>
      </c>
      <c r="D111" s="147">
        <v>0</v>
      </c>
      <c r="E111" s="147">
        <v>0</v>
      </c>
      <c r="F111" s="147">
        <v>0</v>
      </c>
      <c r="G111" s="147">
        <v>0</v>
      </c>
      <c r="H111" s="147">
        <v>0</v>
      </c>
      <c r="I111" s="147">
        <v>3735.828</v>
      </c>
      <c r="J111" s="147">
        <v>6084.3320000000003</v>
      </c>
      <c r="K111" s="147">
        <v>3243.8040000000001</v>
      </c>
      <c r="M111" s="191" t="s">
        <v>133</v>
      </c>
      <c r="N111" s="147">
        <v>818.76599999999996</v>
      </c>
      <c r="O111" s="147">
        <v>1062.8019999999999</v>
      </c>
      <c r="P111" s="147">
        <v>1482.432</v>
      </c>
      <c r="Q111" s="147">
        <v>1462.0029999999999</v>
      </c>
      <c r="R111" s="147">
        <v>1238.087</v>
      </c>
      <c r="S111" s="147">
        <v>1345.1559999999999</v>
      </c>
      <c r="T111" s="147">
        <v>1081.0640000000001</v>
      </c>
      <c r="U111" s="147">
        <v>1040.2449999999999</v>
      </c>
      <c r="V111" s="147">
        <v>1070.6690000000001</v>
      </c>
      <c r="W111" s="147">
        <v>1060.511</v>
      </c>
    </row>
    <row r="112" spans="1:23" ht="18.75" customHeight="1">
      <c r="A112" s="191" t="s">
        <v>90</v>
      </c>
      <c r="B112" s="147">
        <v>0</v>
      </c>
      <c r="C112" s="147">
        <v>0</v>
      </c>
      <c r="D112" s="147">
        <v>0</v>
      </c>
      <c r="E112" s="147">
        <v>0</v>
      </c>
      <c r="F112" s="147">
        <v>0</v>
      </c>
      <c r="G112" s="147">
        <v>0</v>
      </c>
      <c r="H112" s="147">
        <v>0</v>
      </c>
      <c r="I112" s="147">
        <v>0</v>
      </c>
      <c r="J112" s="147">
        <v>0</v>
      </c>
      <c r="K112" s="147">
        <v>0</v>
      </c>
      <c r="M112" s="191" t="s">
        <v>134</v>
      </c>
      <c r="N112" s="147">
        <v>27.111000000000001</v>
      </c>
      <c r="O112" s="147">
        <v>32.011000000000003</v>
      </c>
      <c r="P112" s="147">
        <v>50.506</v>
      </c>
      <c r="Q112" s="147">
        <v>28.067</v>
      </c>
      <c r="R112" s="147">
        <v>35.198</v>
      </c>
      <c r="S112" s="147">
        <v>53.088999999999999</v>
      </c>
      <c r="T112" s="147">
        <v>36.552999999999997</v>
      </c>
      <c r="U112" s="147">
        <v>65.022999999999996</v>
      </c>
      <c r="V112" s="147">
        <v>63.789000000000001</v>
      </c>
      <c r="W112" s="147">
        <v>73.058999999999997</v>
      </c>
    </row>
    <row r="113" spans="1:23" ht="18.75" customHeight="1">
      <c r="A113" s="191" t="s">
        <v>91</v>
      </c>
      <c r="B113" s="147">
        <v>2270.1219999999998</v>
      </c>
      <c r="C113" s="147">
        <v>3223.4389999999999</v>
      </c>
      <c r="D113" s="147">
        <v>2362.3130000000001</v>
      </c>
      <c r="E113" s="147">
        <v>2576.268</v>
      </c>
      <c r="F113" s="147">
        <v>3345.5479999999998</v>
      </c>
      <c r="G113" s="147">
        <v>2616.1570000000002</v>
      </c>
      <c r="H113" s="147">
        <v>2918.1779999999999</v>
      </c>
      <c r="I113" s="147">
        <v>2685.9850000000001</v>
      </c>
      <c r="J113" s="147">
        <v>3238.9160000000002</v>
      </c>
      <c r="K113" s="147">
        <v>3082.8020000000001</v>
      </c>
      <c r="M113" s="191" t="s">
        <v>186</v>
      </c>
      <c r="N113" s="147">
        <v>1169.0889999999999</v>
      </c>
      <c r="O113" s="147">
        <v>1131.556</v>
      </c>
      <c r="P113" s="147">
        <v>1354.4839999999999</v>
      </c>
      <c r="Q113" s="147">
        <v>1618.193</v>
      </c>
      <c r="R113" s="147">
        <v>1330.9690000000001</v>
      </c>
      <c r="S113" s="147">
        <v>1460.175</v>
      </c>
      <c r="T113" s="147">
        <v>1472.576</v>
      </c>
      <c r="U113" s="147">
        <v>1707.4880000000001</v>
      </c>
      <c r="V113" s="147">
        <v>1699.2239999999999</v>
      </c>
      <c r="W113" s="147">
        <v>1935.027</v>
      </c>
    </row>
    <row r="114" spans="1:23" ht="18.75" customHeight="1">
      <c r="A114" s="191" t="s">
        <v>92</v>
      </c>
      <c r="B114" s="147">
        <v>140.54400000000001</v>
      </c>
      <c r="C114" s="147">
        <v>165.417</v>
      </c>
      <c r="D114" s="147">
        <v>419.09399999999999</v>
      </c>
      <c r="E114" s="147">
        <v>291.49299999999999</v>
      </c>
      <c r="F114" s="147">
        <v>264.14100000000002</v>
      </c>
      <c r="G114" s="147">
        <v>288.30399999999997</v>
      </c>
      <c r="H114" s="147">
        <v>400.346</v>
      </c>
      <c r="I114" s="147">
        <v>428.25</v>
      </c>
      <c r="J114" s="147">
        <v>1130.277</v>
      </c>
      <c r="K114" s="147">
        <v>537.23199999999997</v>
      </c>
      <c r="M114" s="191" t="s">
        <v>135</v>
      </c>
      <c r="N114" s="147">
        <v>0</v>
      </c>
      <c r="O114" s="147">
        <v>0</v>
      </c>
      <c r="P114" s="147">
        <v>273.60700000000003</v>
      </c>
      <c r="Q114" s="147">
        <v>436.15199999999999</v>
      </c>
      <c r="R114" s="147">
        <v>573.63599999999997</v>
      </c>
      <c r="S114" s="147">
        <v>700.21500000000003</v>
      </c>
      <c r="T114" s="147">
        <v>702.47199999999998</v>
      </c>
      <c r="U114" s="147">
        <v>882.10900000000004</v>
      </c>
      <c r="V114" s="147">
        <v>572.08000000000004</v>
      </c>
      <c r="W114" s="147">
        <v>656.51</v>
      </c>
    </row>
    <row r="115" spans="1:23" ht="18.75" customHeight="1">
      <c r="A115" s="191" t="s">
        <v>93</v>
      </c>
      <c r="B115" s="147">
        <v>4.6609999999999996</v>
      </c>
      <c r="C115" s="147">
        <v>1.0549999999999999</v>
      </c>
      <c r="D115" s="147">
        <v>25.661000000000001</v>
      </c>
      <c r="E115" s="147">
        <v>0.318</v>
      </c>
      <c r="F115" s="147">
        <v>5.976</v>
      </c>
      <c r="G115" s="147">
        <v>6.4</v>
      </c>
      <c r="H115" s="147">
        <v>6.875</v>
      </c>
      <c r="I115" s="147">
        <v>2.7450000000000001</v>
      </c>
      <c r="J115" s="147">
        <v>8.2889999999999997</v>
      </c>
      <c r="K115" s="147">
        <v>15.038</v>
      </c>
      <c r="M115" s="191" t="s">
        <v>136</v>
      </c>
      <c r="N115" s="147">
        <v>10804.126</v>
      </c>
      <c r="O115" s="147">
        <v>11126.029</v>
      </c>
      <c r="P115" s="147">
        <v>10460.844999999999</v>
      </c>
      <c r="Q115" s="147">
        <v>12304.398999999999</v>
      </c>
      <c r="R115" s="147">
        <v>13248.761</v>
      </c>
      <c r="S115" s="147">
        <v>15751.241</v>
      </c>
      <c r="T115" s="147">
        <v>16026.03</v>
      </c>
      <c r="U115" s="147">
        <v>18781.928</v>
      </c>
      <c r="V115" s="147">
        <v>16717.618999999999</v>
      </c>
      <c r="W115" s="147">
        <v>15231.343000000001</v>
      </c>
    </row>
    <row r="116" spans="1:23" ht="18.75" customHeight="1">
      <c r="A116" s="191" t="s">
        <v>94</v>
      </c>
      <c r="B116" s="147">
        <v>582.45000000000005</v>
      </c>
      <c r="C116" s="147">
        <v>603.87599999999998</v>
      </c>
      <c r="D116" s="147">
        <v>896.75599999999997</v>
      </c>
      <c r="E116" s="147">
        <v>676.47900000000004</v>
      </c>
      <c r="F116" s="147">
        <v>244.167</v>
      </c>
      <c r="G116" s="147">
        <v>346.036</v>
      </c>
      <c r="H116" s="147">
        <v>489.565</v>
      </c>
      <c r="I116" s="147">
        <v>403.07600000000002</v>
      </c>
      <c r="J116" s="147">
        <v>551.48699999999997</v>
      </c>
      <c r="K116" s="147">
        <v>543.57600000000002</v>
      </c>
      <c r="M116" s="190" t="s">
        <v>60</v>
      </c>
      <c r="N116" s="146">
        <v>5684.134</v>
      </c>
      <c r="O116" s="146">
        <v>6765.1409999999996</v>
      </c>
      <c r="P116" s="146">
        <v>6795.8339999999998</v>
      </c>
      <c r="Q116" s="146">
        <v>8028.82</v>
      </c>
      <c r="R116" s="146">
        <v>9446.6450000000004</v>
      </c>
      <c r="S116" s="146">
        <v>10492.232</v>
      </c>
      <c r="T116" s="146">
        <v>8242.02</v>
      </c>
      <c r="U116" s="146">
        <v>8553.527</v>
      </c>
      <c r="V116" s="146">
        <v>8135.3850000000002</v>
      </c>
      <c r="W116" s="146">
        <v>7839.2110000000002</v>
      </c>
    </row>
    <row r="117" spans="1:23" ht="18.75" customHeight="1">
      <c r="A117" s="191" t="s">
        <v>95</v>
      </c>
      <c r="B117" s="147">
        <v>496.53500000000003</v>
      </c>
      <c r="C117" s="147">
        <v>465.15300000000002</v>
      </c>
      <c r="D117" s="147">
        <v>677.84199999999998</v>
      </c>
      <c r="E117" s="147">
        <v>539.95100000000002</v>
      </c>
      <c r="F117" s="147">
        <v>419.39400000000001</v>
      </c>
      <c r="G117" s="147">
        <v>487.774</v>
      </c>
      <c r="H117" s="147">
        <v>586.60299999999995</v>
      </c>
      <c r="I117" s="147">
        <v>525.74800000000005</v>
      </c>
      <c r="J117" s="147">
        <v>574.49599999999998</v>
      </c>
      <c r="K117" s="147">
        <v>515.41899999999998</v>
      </c>
      <c r="M117" s="191" t="s">
        <v>93</v>
      </c>
      <c r="N117" s="147">
        <v>627.48599999999999</v>
      </c>
      <c r="O117" s="147">
        <v>592.43200000000002</v>
      </c>
      <c r="P117" s="147">
        <v>667.05600000000004</v>
      </c>
      <c r="Q117" s="147">
        <v>827.524</v>
      </c>
      <c r="R117" s="147">
        <v>809.56</v>
      </c>
      <c r="S117" s="147">
        <v>881.66200000000003</v>
      </c>
      <c r="T117" s="147">
        <v>728.31700000000001</v>
      </c>
      <c r="U117" s="147">
        <v>753.80100000000004</v>
      </c>
      <c r="V117" s="147">
        <v>756.44799999999998</v>
      </c>
      <c r="W117" s="147">
        <v>721.71</v>
      </c>
    </row>
    <row r="118" spans="1:23" ht="18.75" customHeight="1">
      <c r="A118" s="191" t="s">
        <v>120</v>
      </c>
      <c r="B118" s="147">
        <v>258.137</v>
      </c>
      <c r="C118" s="147">
        <v>196.42699999999999</v>
      </c>
      <c r="D118" s="147">
        <v>232.54599999999999</v>
      </c>
      <c r="E118" s="147">
        <v>201.67400000000001</v>
      </c>
      <c r="F118" s="147">
        <v>162.358</v>
      </c>
      <c r="G118" s="147">
        <v>200.63499999999999</v>
      </c>
      <c r="H118" s="147">
        <v>147.68700000000001</v>
      </c>
      <c r="I118" s="147">
        <v>199.048</v>
      </c>
      <c r="J118" s="147">
        <v>143.72800000000001</v>
      </c>
      <c r="K118" s="147">
        <v>130.203</v>
      </c>
      <c r="M118" s="191" t="s">
        <v>75</v>
      </c>
      <c r="N118" s="147">
        <v>0</v>
      </c>
      <c r="O118" s="147">
        <v>0</v>
      </c>
      <c r="P118" s="147">
        <v>0</v>
      </c>
      <c r="Q118" s="147">
        <v>0</v>
      </c>
      <c r="R118" s="147">
        <v>0</v>
      </c>
      <c r="S118" s="147">
        <v>0</v>
      </c>
      <c r="T118" s="147">
        <v>0</v>
      </c>
      <c r="U118" s="147">
        <v>0</v>
      </c>
      <c r="V118" s="147">
        <v>0</v>
      </c>
      <c r="W118" s="147">
        <v>0</v>
      </c>
    </row>
    <row r="119" spans="1:23" ht="18.75" customHeight="1">
      <c r="A119" s="191" t="s">
        <v>96</v>
      </c>
      <c r="B119" s="147">
        <v>2.9620000000000002</v>
      </c>
      <c r="C119" s="147">
        <v>1.569</v>
      </c>
      <c r="D119" s="147">
        <v>1.123</v>
      </c>
      <c r="E119" s="147">
        <v>6.8860000000000001</v>
      </c>
      <c r="F119" s="147">
        <v>6.7350000000000003</v>
      </c>
      <c r="G119" s="147">
        <v>14.771000000000001</v>
      </c>
      <c r="H119" s="147">
        <v>10.106</v>
      </c>
      <c r="I119" s="147">
        <v>9.8550000000000004</v>
      </c>
      <c r="J119" s="147">
        <v>8.7590000000000003</v>
      </c>
      <c r="K119" s="147">
        <v>8.5030000000000001</v>
      </c>
      <c r="M119" s="191" t="s">
        <v>107</v>
      </c>
      <c r="N119" s="147">
        <v>0</v>
      </c>
      <c r="O119" s="147">
        <v>0</v>
      </c>
      <c r="P119" s="147">
        <v>0</v>
      </c>
      <c r="Q119" s="147">
        <v>0</v>
      </c>
      <c r="R119" s="147">
        <v>0</v>
      </c>
      <c r="S119" s="147">
        <v>0</v>
      </c>
      <c r="T119" s="147">
        <v>0</v>
      </c>
      <c r="U119" s="147">
        <v>0</v>
      </c>
      <c r="V119" s="147">
        <v>0</v>
      </c>
      <c r="W119" s="147">
        <v>0</v>
      </c>
    </row>
    <row r="120" spans="1:23" ht="18.75" customHeight="1">
      <c r="A120" s="191" t="s">
        <v>97</v>
      </c>
      <c r="B120" s="147">
        <v>6562.7640000000001</v>
      </c>
      <c r="C120" s="147">
        <v>6569.0940000000001</v>
      </c>
      <c r="D120" s="147">
        <v>7663.5969999999998</v>
      </c>
      <c r="E120" s="147">
        <v>7107.201</v>
      </c>
      <c r="F120" s="147">
        <v>7536.6530000000002</v>
      </c>
      <c r="G120" s="147">
        <v>6833.6220000000003</v>
      </c>
      <c r="H120" s="147">
        <v>7708.6639999999998</v>
      </c>
      <c r="I120" s="147">
        <v>7258.06</v>
      </c>
      <c r="J120" s="147">
        <v>7401.991</v>
      </c>
      <c r="K120" s="147">
        <v>6627.5209999999997</v>
      </c>
      <c r="M120" s="191" t="s">
        <v>123</v>
      </c>
      <c r="N120" s="147">
        <v>0</v>
      </c>
      <c r="O120" s="147">
        <v>0</v>
      </c>
      <c r="P120" s="147">
        <v>0</v>
      </c>
      <c r="Q120" s="147">
        <v>0</v>
      </c>
      <c r="R120" s="147">
        <v>1.103</v>
      </c>
      <c r="S120" s="147">
        <v>1.444</v>
      </c>
      <c r="T120" s="147">
        <v>0.248</v>
      </c>
      <c r="U120" s="147">
        <v>0</v>
      </c>
      <c r="V120" s="147">
        <v>0</v>
      </c>
      <c r="W120" s="147">
        <v>0</v>
      </c>
    </row>
    <row r="121" spans="1:23" ht="18.75" customHeight="1">
      <c r="A121" s="191" t="s">
        <v>98</v>
      </c>
      <c r="B121" s="147">
        <v>19.562000000000001</v>
      </c>
      <c r="C121" s="147">
        <v>17.568000000000001</v>
      </c>
      <c r="D121" s="147">
        <v>21.262</v>
      </c>
      <c r="E121" s="147">
        <v>15.035</v>
      </c>
      <c r="F121" s="147">
        <v>10.452</v>
      </c>
      <c r="G121" s="147">
        <v>8.7910000000000004</v>
      </c>
      <c r="H121" s="147">
        <v>10.071999999999999</v>
      </c>
      <c r="I121" s="147">
        <v>8.67</v>
      </c>
      <c r="J121" s="147">
        <v>12.592000000000001</v>
      </c>
      <c r="K121" s="147">
        <v>17.213000000000001</v>
      </c>
      <c r="M121" s="191" t="s">
        <v>113</v>
      </c>
      <c r="N121" s="147">
        <v>2356.875</v>
      </c>
      <c r="O121" s="147">
        <v>3201.297</v>
      </c>
      <c r="P121" s="147">
        <v>3048.5639999999999</v>
      </c>
      <c r="Q121" s="147">
        <v>3570.5329999999999</v>
      </c>
      <c r="R121" s="147">
        <v>4474.28</v>
      </c>
      <c r="S121" s="147">
        <v>5249.9120000000003</v>
      </c>
      <c r="T121" s="147">
        <v>3458.002</v>
      </c>
      <c r="U121" s="147">
        <v>3536.7950000000001</v>
      </c>
      <c r="V121" s="147">
        <v>3655.6669999999999</v>
      </c>
      <c r="W121" s="147">
        <v>3642.4769999999999</v>
      </c>
    </row>
    <row r="122" spans="1:23" ht="18.75" customHeight="1">
      <c r="A122" s="191" t="s">
        <v>99</v>
      </c>
      <c r="B122" s="147">
        <v>354.22399999999999</v>
      </c>
      <c r="C122" s="147">
        <v>463.26</v>
      </c>
      <c r="D122" s="147">
        <v>660.83399999999995</v>
      </c>
      <c r="E122" s="147">
        <v>856.54600000000005</v>
      </c>
      <c r="F122" s="147">
        <v>971.61</v>
      </c>
      <c r="G122" s="147">
        <v>883.65499999999997</v>
      </c>
      <c r="H122" s="147">
        <v>783.96100000000001</v>
      </c>
      <c r="I122" s="147">
        <v>799.45600000000002</v>
      </c>
      <c r="J122" s="147">
        <v>877.005</v>
      </c>
      <c r="K122" s="147">
        <v>742.33100000000002</v>
      </c>
      <c r="M122" s="191" t="s">
        <v>137</v>
      </c>
      <c r="N122" s="147">
        <v>2699.7730000000001</v>
      </c>
      <c r="O122" s="147">
        <v>2971.4119999999998</v>
      </c>
      <c r="P122" s="147">
        <v>3080.2139999999999</v>
      </c>
      <c r="Q122" s="147">
        <v>3630.7629999999999</v>
      </c>
      <c r="R122" s="147">
        <v>4161.7020000000002</v>
      </c>
      <c r="S122" s="147">
        <v>4359.2139999999999</v>
      </c>
      <c r="T122" s="147">
        <v>4055.453</v>
      </c>
      <c r="U122" s="147">
        <v>4262.9309999999996</v>
      </c>
      <c r="V122" s="147">
        <v>3723.27</v>
      </c>
      <c r="W122" s="147">
        <v>3475.0239999999999</v>
      </c>
    </row>
    <row r="123" spans="1:23" ht="18.75" customHeight="1">
      <c r="A123" s="191" t="s">
        <v>100</v>
      </c>
      <c r="B123" s="147">
        <v>35.787999999999997</v>
      </c>
      <c r="C123" s="147">
        <v>2.032</v>
      </c>
      <c r="D123" s="147">
        <v>2.2210000000000001</v>
      </c>
      <c r="E123" s="147">
        <v>1.3859999999999999</v>
      </c>
      <c r="F123" s="147">
        <v>17.376000000000001</v>
      </c>
      <c r="G123" s="147">
        <v>15.483000000000001</v>
      </c>
      <c r="H123" s="147">
        <v>6.0519999999999996</v>
      </c>
      <c r="I123" s="147">
        <v>3.9089999999999998</v>
      </c>
      <c r="J123" s="147">
        <v>0.20200000000000001</v>
      </c>
      <c r="K123" s="147">
        <v>17.945</v>
      </c>
      <c r="M123" s="190" t="s">
        <v>63</v>
      </c>
      <c r="N123" s="146">
        <v>21667.141</v>
      </c>
      <c r="O123" s="146">
        <v>21985.93</v>
      </c>
      <c r="P123" s="146">
        <v>25365.955000000002</v>
      </c>
      <c r="Q123" s="146">
        <v>31482.308000000001</v>
      </c>
      <c r="R123" s="146">
        <v>32586.491000000002</v>
      </c>
      <c r="S123" s="146">
        <v>33530.428</v>
      </c>
      <c r="T123" s="146">
        <v>27143.874</v>
      </c>
      <c r="U123" s="146">
        <v>30430.298999999999</v>
      </c>
      <c r="V123" s="146">
        <v>31358.017</v>
      </c>
      <c r="W123" s="146">
        <v>31554.127</v>
      </c>
    </row>
    <row r="124" spans="1:23" ht="18.75" customHeight="1">
      <c r="A124" s="191" t="s">
        <v>285</v>
      </c>
      <c r="B124" s="147">
        <v>0</v>
      </c>
      <c r="C124" s="147">
        <v>0</v>
      </c>
      <c r="D124" s="147">
        <v>0</v>
      </c>
      <c r="E124" s="147">
        <v>0</v>
      </c>
      <c r="F124" s="147">
        <v>0</v>
      </c>
      <c r="G124" s="147">
        <v>0</v>
      </c>
      <c r="H124" s="147">
        <v>0</v>
      </c>
      <c r="I124" s="147">
        <v>0</v>
      </c>
      <c r="J124" s="147">
        <v>0</v>
      </c>
      <c r="K124" s="147">
        <v>0</v>
      </c>
      <c r="M124" s="191" t="s">
        <v>138</v>
      </c>
      <c r="N124" s="147">
        <v>3112.5410000000002</v>
      </c>
      <c r="O124" s="147">
        <v>2826.989</v>
      </c>
      <c r="P124" s="147">
        <v>2829.1860000000001</v>
      </c>
      <c r="Q124" s="147">
        <v>3728.36</v>
      </c>
      <c r="R124" s="147">
        <v>3769.3980000000001</v>
      </c>
      <c r="S124" s="147">
        <v>5216.0640000000003</v>
      </c>
      <c r="T124" s="147">
        <v>3631.5169999999998</v>
      </c>
      <c r="U124" s="147">
        <v>4080.6669999999999</v>
      </c>
      <c r="V124" s="147">
        <v>4029.223</v>
      </c>
      <c r="W124" s="147">
        <v>3871.605</v>
      </c>
    </row>
    <row r="125" spans="1:23" ht="18.75" customHeight="1">
      <c r="A125" s="191" t="s">
        <v>101</v>
      </c>
      <c r="B125" s="147">
        <v>6316.51</v>
      </c>
      <c r="C125" s="147">
        <v>5714.6689999999999</v>
      </c>
      <c r="D125" s="147">
        <v>5628.5829999999996</v>
      </c>
      <c r="E125" s="147">
        <v>5841.06</v>
      </c>
      <c r="F125" s="147">
        <v>5434.1459999999997</v>
      </c>
      <c r="G125" s="147">
        <v>5025.6080000000002</v>
      </c>
      <c r="H125" s="147">
        <v>4701.6289999999999</v>
      </c>
      <c r="I125" s="147">
        <v>4959.3559999999998</v>
      </c>
      <c r="J125" s="147">
        <v>4416.7690000000002</v>
      </c>
      <c r="K125" s="147">
        <v>4269.0029999999997</v>
      </c>
      <c r="M125" s="191" t="s">
        <v>139</v>
      </c>
      <c r="N125" s="147">
        <v>7049.7759999999998</v>
      </c>
      <c r="O125" s="147">
        <v>7483.3680000000004</v>
      </c>
      <c r="P125" s="147">
        <v>9775.76</v>
      </c>
      <c r="Q125" s="147">
        <v>12104.939</v>
      </c>
      <c r="R125" s="147">
        <v>12351.956</v>
      </c>
      <c r="S125" s="147">
        <v>12323.422</v>
      </c>
      <c r="T125" s="147">
        <v>9944.7459999999992</v>
      </c>
      <c r="U125" s="147">
        <v>12402.209000000001</v>
      </c>
      <c r="V125" s="147">
        <v>12522.578</v>
      </c>
      <c r="W125" s="147">
        <v>11829.244000000001</v>
      </c>
    </row>
    <row r="126" spans="1:23" ht="18.75" customHeight="1">
      <c r="A126" s="191" t="s">
        <v>102</v>
      </c>
      <c r="B126" s="147">
        <v>1422.943</v>
      </c>
      <c r="C126" s="147">
        <v>1381.79</v>
      </c>
      <c r="D126" s="147">
        <v>1400.008</v>
      </c>
      <c r="E126" s="147">
        <v>1377.433</v>
      </c>
      <c r="F126" s="147">
        <v>1047.7449999999999</v>
      </c>
      <c r="G126" s="147">
        <v>917.16200000000003</v>
      </c>
      <c r="H126" s="147">
        <v>684.80499999999995</v>
      </c>
      <c r="I126" s="147">
        <v>682.05399999999997</v>
      </c>
      <c r="J126" s="147">
        <v>639.226</v>
      </c>
      <c r="K126" s="147">
        <v>576.96</v>
      </c>
      <c r="M126" s="191" t="s">
        <v>140</v>
      </c>
      <c r="N126" s="147">
        <v>623.83799999999997</v>
      </c>
      <c r="O126" s="147">
        <v>663.31899999999996</v>
      </c>
      <c r="P126" s="147">
        <v>586.18399999999997</v>
      </c>
      <c r="Q126" s="147">
        <v>747.82</v>
      </c>
      <c r="R126" s="147">
        <v>671.22699999999998</v>
      </c>
      <c r="S126" s="147">
        <v>754.78099999999995</v>
      </c>
      <c r="T126" s="147">
        <v>705.22900000000004</v>
      </c>
      <c r="U126" s="147">
        <v>661.81</v>
      </c>
      <c r="V126" s="147">
        <v>686.60799999999995</v>
      </c>
      <c r="W126" s="147">
        <v>851.10900000000004</v>
      </c>
    </row>
    <row r="127" spans="1:23" ht="18.75" customHeight="1">
      <c r="A127" s="191" t="s">
        <v>246</v>
      </c>
      <c r="B127" s="147">
        <v>267.185</v>
      </c>
      <c r="C127" s="147">
        <v>328.30399999999997</v>
      </c>
      <c r="D127" s="147">
        <v>292.101</v>
      </c>
      <c r="E127" s="147">
        <v>310.92700000000002</v>
      </c>
      <c r="F127" s="147">
        <v>301.49299999999999</v>
      </c>
      <c r="G127" s="147">
        <v>271.36</v>
      </c>
      <c r="H127" s="147">
        <v>226.30699999999999</v>
      </c>
      <c r="I127" s="147">
        <v>234.512</v>
      </c>
      <c r="J127" s="147">
        <v>214.548</v>
      </c>
      <c r="K127" s="147">
        <v>240.81100000000001</v>
      </c>
      <c r="M127" s="191" t="s">
        <v>141</v>
      </c>
      <c r="N127" s="147">
        <v>62.712000000000003</v>
      </c>
      <c r="O127" s="147">
        <v>58.719000000000001</v>
      </c>
      <c r="P127" s="147">
        <v>96.346999999999994</v>
      </c>
      <c r="Q127" s="147">
        <v>102.80500000000001</v>
      </c>
      <c r="R127" s="147">
        <v>112.086</v>
      </c>
      <c r="S127" s="147">
        <v>47.756999999999998</v>
      </c>
      <c r="T127" s="147">
        <v>10.455</v>
      </c>
      <c r="U127" s="147">
        <v>36.728000000000002</v>
      </c>
      <c r="V127" s="147">
        <v>8.1229999999999993</v>
      </c>
      <c r="W127" s="147">
        <v>6.4279999999999999</v>
      </c>
    </row>
    <row r="128" spans="1:23" ht="18.75" customHeight="1">
      <c r="A128" s="191" t="s">
        <v>103</v>
      </c>
      <c r="B128" s="147">
        <v>445.66500000000002</v>
      </c>
      <c r="C128" s="147">
        <v>562.23500000000001</v>
      </c>
      <c r="D128" s="147">
        <v>623.85599999999999</v>
      </c>
      <c r="E128" s="147">
        <v>740.89499999999998</v>
      </c>
      <c r="F128" s="147">
        <v>775.77700000000004</v>
      </c>
      <c r="G128" s="147">
        <v>939.96500000000003</v>
      </c>
      <c r="H128" s="147">
        <v>1007.419</v>
      </c>
      <c r="I128" s="147">
        <v>1362.04</v>
      </c>
      <c r="J128" s="147">
        <v>1319.2550000000001</v>
      </c>
      <c r="K128" s="147">
        <v>1346.0619999999999</v>
      </c>
      <c r="M128" s="191" t="s">
        <v>287</v>
      </c>
      <c r="N128" s="147">
        <v>0</v>
      </c>
      <c r="O128" s="147">
        <v>0</v>
      </c>
      <c r="P128" s="147">
        <v>0</v>
      </c>
      <c r="Q128" s="147">
        <v>0</v>
      </c>
      <c r="R128" s="147">
        <v>0</v>
      </c>
      <c r="S128" s="147">
        <v>0</v>
      </c>
      <c r="T128" s="147">
        <v>0</v>
      </c>
      <c r="U128" s="147">
        <v>0</v>
      </c>
      <c r="V128" s="147">
        <v>0</v>
      </c>
      <c r="W128" s="147">
        <v>0</v>
      </c>
    </row>
    <row r="129" spans="1:23" ht="18.75" customHeight="1">
      <c r="A129" s="191" t="s">
        <v>286</v>
      </c>
      <c r="B129" s="147">
        <v>0</v>
      </c>
      <c r="C129" s="147">
        <v>0</v>
      </c>
      <c r="D129" s="147">
        <v>0</v>
      </c>
      <c r="E129" s="147">
        <v>0</v>
      </c>
      <c r="F129" s="147">
        <v>0</v>
      </c>
      <c r="G129" s="147">
        <v>0</v>
      </c>
      <c r="H129" s="147">
        <v>0</v>
      </c>
      <c r="I129" s="147">
        <v>0</v>
      </c>
      <c r="J129" s="147">
        <v>0</v>
      </c>
      <c r="K129" s="147">
        <v>0</v>
      </c>
      <c r="M129" s="191" t="s">
        <v>142</v>
      </c>
      <c r="N129" s="147">
        <v>30.733000000000001</v>
      </c>
      <c r="O129" s="147">
        <v>74.733000000000004</v>
      </c>
      <c r="P129" s="147">
        <v>213.81100000000001</v>
      </c>
      <c r="Q129" s="147">
        <v>248.64099999999999</v>
      </c>
      <c r="R129" s="147">
        <v>210.93899999999999</v>
      </c>
      <c r="S129" s="147">
        <v>166.483</v>
      </c>
      <c r="T129" s="147">
        <v>211.26499999999999</v>
      </c>
      <c r="U129" s="147">
        <v>346.16300000000001</v>
      </c>
      <c r="V129" s="147">
        <v>413.31299999999999</v>
      </c>
      <c r="W129" s="147">
        <v>429.755</v>
      </c>
    </row>
    <row r="130" spans="1:23" ht="18.75" customHeight="1">
      <c r="A130" s="191" t="s">
        <v>104</v>
      </c>
      <c r="B130" s="147">
        <v>9441.7180000000008</v>
      </c>
      <c r="C130" s="147">
        <v>9848.7999999999993</v>
      </c>
      <c r="D130" s="147">
        <v>12457.357</v>
      </c>
      <c r="E130" s="147">
        <v>14656.058000000001</v>
      </c>
      <c r="F130" s="147">
        <v>13784.084999999999</v>
      </c>
      <c r="G130" s="147">
        <v>15853.357</v>
      </c>
      <c r="H130" s="147">
        <v>15471.916999999999</v>
      </c>
      <c r="I130" s="147">
        <v>14751.547</v>
      </c>
      <c r="J130" s="147">
        <v>14635.823</v>
      </c>
      <c r="K130" s="147">
        <v>13844.504999999999</v>
      </c>
      <c r="M130" s="191" t="s">
        <v>143</v>
      </c>
      <c r="N130" s="147">
        <v>463.178</v>
      </c>
      <c r="O130" s="147">
        <v>978.37</v>
      </c>
      <c r="P130" s="147">
        <v>1066.6410000000001</v>
      </c>
      <c r="Q130" s="147">
        <v>1377.367</v>
      </c>
      <c r="R130" s="147">
        <v>1158.6959999999999</v>
      </c>
      <c r="S130" s="147">
        <v>1235.2170000000001</v>
      </c>
      <c r="T130" s="147">
        <v>1142.9110000000001</v>
      </c>
      <c r="U130" s="147">
        <v>844.154</v>
      </c>
      <c r="V130" s="147">
        <v>1524.808</v>
      </c>
      <c r="W130" s="147">
        <v>2706.2689999999998</v>
      </c>
    </row>
    <row r="131" spans="1:23" ht="18.75" customHeight="1">
      <c r="A131" s="191" t="s">
        <v>105</v>
      </c>
      <c r="B131" s="147">
        <v>280.25900000000001</v>
      </c>
      <c r="C131" s="147">
        <v>287.61799999999999</v>
      </c>
      <c r="D131" s="147">
        <v>356.79199999999997</v>
      </c>
      <c r="E131" s="147">
        <v>248.59299999999999</v>
      </c>
      <c r="F131" s="147">
        <v>194.07</v>
      </c>
      <c r="G131" s="147">
        <v>121.026</v>
      </c>
      <c r="H131" s="147">
        <v>231.04300000000001</v>
      </c>
      <c r="I131" s="147">
        <v>356.32299999999998</v>
      </c>
      <c r="J131" s="147">
        <v>343.77100000000002</v>
      </c>
      <c r="K131" s="147">
        <v>183.41800000000001</v>
      </c>
      <c r="M131" s="191" t="s">
        <v>144</v>
      </c>
      <c r="N131" s="147">
        <v>10324.362999999999</v>
      </c>
      <c r="O131" s="147">
        <v>9900.4320000000007</v>
      </c>
      <c r="P131" s="147">
        <v>10798.026</v>
      </c>
      <c r="Q131" s="147">
        <v>13172.376</v>
      </c>
      <c r="R131" s="147">
        <v>14312.189</v>
      </c>
      <c r="S131" s="147">
        <v>13786.704</v>
      </c>
      <c r="T131" s="147">
        <v>11497.751</v>
      </c>
      <c r="U131" s="147">
        <v>12058.567999999999</v>
      </c>
      <c r="V131" s="147">
        <v>12173.364</v>
      </c>
      <c r="W131" s="147">
        <v>11859.717000000001</v>
      </c>
    </row>
    <row r="132" spans="1:23" ht="18.75" customHeight="1">
      <c r="A132" s="191" t="s">
        <v>106</v>
      </c>
      <c r="B132" s="147">
        <v>0</v>
      </c>
      <c r="C132" s="147">
        <v>0</v>
      </c>
      <c r="D132" s="147">
        <v>10.096</v>
      </c>
      <c r="E132" s="147">
        <v>8.9920000000000009</v>
      </c>
      <c r="F132" s="147">
        <v>0</v>
      </c>
      <c r="G132" s="147">
        <v>10.635999999999999</v>
      </c>
      <c r="H132" s="147">
        <v>21.039000000000001</v>
      </c>
      <c r="I132" s="147">
        <v>0</v>
      </c>
      <c r="J132" s="147">
        <v>0</v>
      </c>
      <c r="K132" s="147">
        <v>0</v>
      </c>
      <c r="M132" s="190" t="s">
        <v>64</v>
      </c>
      <c r="N132" s="146">
        <v>72174.126999999993</v>
      </c>
      <c r="O132" s="146">
        <v>79943.115999999995</v>
      </c>
      <c r="P132" s="146">
        <v>82006.167000000001</v>
      </c>
      <c r="Q132" s="146">
        <v>97117.134000000005</v>
      </c>
      <c r="R132" s="146">
        <v>100674.899</v>
      </c>
      <c r="S132" s="146">
        <v>102840.893</v>
      </c>
      <c r="T132" s="146">
        <v>90138.642999999996</v>
      </c>
      <c r="U132" s="146">
        <v>98597.668999999994</v>
      </c>
      <c r="V132" s="146">
        <v>101504.51300000001</v>
      </c>
      <c r="W132" s="146">
        <v>95949.843999999997</v>
      </c>
    </row>
    <row r="133" spans="1:23" ht="18.75" customHeight="1">
      <c r="A133" s="191" t="s">
        <v>107</v>
      </c>
      <c r="B133" s="147">
        <v>13.414</v>
      </c>
      <c r="C133" s="147">
        <v>5.5439999999999996</v>
      </c>
      <c r="D133" s="147">
        <v>18.190999999999999</v>
      </c>
      <c r="E133" s="147">
        <v>7.6630000000000003</v>
      </c>
      <c r="F133" s="147">
        <v>8.2370000000000001</v>
      </c>
      <c r="G133" s="147">
        <v>7.6749999999999998</v>
      </c>
      <c r="H133" s="147">
        <v>6.2140000000000004</v>
      </c>
      <c r="I133" s="147">
        <v>4.3090000000000002</v>
      </c>
      <c r="J133" s="147">
        <v>1.6870000000000001</v>
      </c>
      <c r="K133" s="147">
        <v>6.6779999999999999</v>
      </c>
      <c r="M133" s="191" t="s">
        <v>145</v>
      </c>
      <c r="N133" s="147">
        <v>0</v>
      </c>
      <c r="O133" s="147">
        <v>0</v>
      </c>
      <c r="P133" s="147">
        <v>0.42099999999999999</v>
      </c>
      <c r="Q133" s="147">
        <v>0.48799999999999999</v>
      </c>
      <c r="R133" s="147">
        <v>0</v>
      </c>
      <c r="S133" s="147">
        <v>0</v>
      </c>
      <c r="T133" s="147">
        <v>0</v>
      </c>
      <c r="U133" s="147">
        <v>0</v>
      </c>
      <c r="V133" s="147">
        <v>0</v>
      </c>
      <c r="W133" s="147">
        <v>0</v>
      </c>
    </row>
    <row r="134" spans="1:23" ht="18.75" customHeight="1">
      <c r="A134" s="191" t="s">
        <v>108</v>
      </c>
      <c r="B134" s="147">
        <v>8284.9439999999995</v>
      </c>
      <c r="C134" s="147">
        <v>7997.9110000000001</v>
      </c>
      <c r="D134" s="147">
        <v>9164.5229999999992</v>
      </c>
      <c r="E134" s="147">
        <v>8318.7330000000002</v>
      </c>
      <c r="F134" s="147">
        <v>8985.3250000000007</v>
      </c>
      <c r="G134" s="147">
        <v>11252.953</v>
      </c>
      <c r="H134" s="147">
        <v>10010.911</v>
      </c>
      <c r="I134" s="147">
        <v>9217.3870000000006</v>
      </c>
      <c r="J134" s="147">
        <v>8707.1630000000005</v>
      </c>
      <c r="K134" s="147">
        <v>8247.66</v>
      </c>
      <c r="M134" s="191" t="s">
        <v>73</v>
      </c>
      <c r="N134" s="147">
        <v>1734.61</v>
      </c>
      <c r="O134" s="147">
        <v>3566.3980000000001</v>
      </c>
      <c r="P134" s="147">
        <v>2473.5709999999999</v>
      </c>
      <c r="Q134" s="147">
        <v>2927</v>
      </c>
      <c r="R134" s="147">
        <v>2477.1970000000001</v>
      </c>
      <c r="S134" s="147">
        <v>2407.2579999999998</v>
      </c>
      <c r="T134" s="147">
        <v>2331.6689999999999</v>
      </c>
      <c r="U134" s="147">
        <v>3554.2379999999998</v>
      </c>
      <c r="V134" s="147">
        <v>3055.605</v>
      </c>
      <c r="W134" s="147">
        <v>3252.8589999999999</v>
      </c>
    </row>
    <row r="135" spans="1:23" ht="18.75" customHeight="1">
      <c r="A135" s="191" t="s">
        <v>109</v>
      </c>
      <c r="B135" s="147">
        <v>0</v>
      </c>
      <c r="C135" s="147">
        <v>0</v>
      </c>
      <c r="D135" s="147">
        <v>0</v>
      </c>
      <c r="E135" s="147">
        <v>0</v>
      </c>
      <c r="F135" s="147">
        <v>0</v>
      </c>
      <c r="G135" s="147">
        <v>0</v>
      </c>
      <c r="H135" s="147">
        <v>0</v>
      </c>
      <c r="I135" s="147">
        <v>0</v>
      </c>
      <c r="J135" s="147">
        <v>0</v>
      </c>
      <c r="K135" s="147">
        <v>0</v>
      </c>
      <c r="M135" s="191" t="s">
        <v>146</v>
      </c>
      <c r="N135" s="147">
        <v>63.246000000000002</v>
      </c>
      <c r="O135" s="147">
        <v>75.358000000000004</v>
      </c>
      <c r="P135" s="147">
        <v>67.367000000000004</v>
      </c>
      <c r="Q135" s="147">
        <v>89.817999999999998</v>
      </c>
      <c r="R135" s="147">
        <v>97.36</v>
      </c>
      <c r="S135" s="147">
        <v>116.845</v>
      </c>
      <c r="T135" s="147">
        <v>106.916</v>
      </c>
      <c r="U135" s="147">
        <v>101.35299999999999</v>
      </c>
      <c r="V135" s="147">
        <v>110.91</v>
      </c>
      <c r="W135" s="147">
        <v>109.94799999999999</v>
      </c>
    </row>
    <row r="136" spans="1:23" ht="18.75" customHeight="1">
      <c r="A136" s="191" t="s">
        <v>110</v>
      </c>
      <c r="B136" s="147">
        <v>539.35799999999995</v>
      </c>
      <c r="C136" s="147">
        <v>800.50400000000002</v>
      </c>
      <c r="D136" s="147">
        <v>530.86400000000003</v>
      </c>
      <c r="E136" s="147">
        <v>468.339</v>
      </c>
      <c r="F136" s="147">
        <v>572.21</v>
      </c>
      <c r="G136" s="147">
        <v>423.61</v>
      </c>
      <c r="H136" s="147">
        <v>432.65800000000002</v>
      </c>
      <c r="I136" s="147">
        <v>398.846</v>
      </c>
      <c r="J136" s="147">
        <v>437.31099999999998</v>
      </c>
      <c r="K136" s="147">
        <v>418.767</v>
      </c>
      <c r="M136" s="191" t="s">
        <v>147</v>
      </c>
      <c r="N136" s="147">
        <v>0</v>
      </c>
      <c r="O136" s="147">
        <v>0.79200000000000004</v>
      </c>
      <c r="P136" s="147">
        <v>0</v>
      </c>
      <c r="Q136" s="147">
        <v>6.6340000000000003</v>
      </c>
      <c r="R136" s="147">
        <v>48.784999999999997</v>
      </c>
      <c r="S136" s="147">
        <v>15.048999999999999</v>
      </c>
      <c r="T136" s="147">
        <v>2.1619999999999999</v>
      </c>
      <c r="U136" s="147">
        <v>1.0549999999999999</v>
      </c>
      <c r="V136" s="147">
        <v>3.472</v>
      </c>
      <c r="W136" s="147">
        <v>1.639</v>
      </c>
    </row>
    <row r="137" spans="1:23" ht="18.75" customHeight="1">
      <c r="A137" s="191" t="s">
        <v>165</v>
      </c>
      <c r="B137" s="147">
        <v>503.33699999999999</v>
      </c>
      <c r="C137" s="147">
        <v>641.51</v>
      </c>
      <c r="D137" s="147">
        <v>0</v>
      </c>
      <c r="E137" s="147">
        <v>0</v>
      </c>
      <c r="F137" s="147">
        <v>0</v>
      </c>
      <c r="G137" s="147">
        <v>0</v>
      </c>
      <c r="H137" s="147">
        <v>0</v>
      </c>
      <c r="I137" s="147">
        <v>0</v>
      </c>
      <c r="J137" s="147">
        <v>0</v>
      </c>
      <c r="K137" s="147">
        <v>0</v>
      </c>
      <c r="M137" s="191" t="s">
        <v>94</v>
      </c>
      <c r="N137" s="147">
        <v>19.914000000000001</v>
      </c>
      <c r="O137" s="147">
        <v>30.655000000000001</v>
      </c>
      <c r="P137" s="147">
        <v>26.986000000000001</v>
      </c>
      <c r="Q137" s="147">
        <v>49.987000000000002</v>
      </c>
      <c r="R137" s="147">
        <v>25.341999999999999</v>
      </c>
      <c r="S137" s="147">
        <v>37.554000000000002</v>
      </c>
      <c r="T137" s="147">
        <v>38.338000000000001</v>
      </c>
      <c r="U137" s="147">
        <v>46.109000000000002</v>
      </c>
      <c r="V137" s="147">
        <v>44.683999999999997</v>
      </c>
      <c r="W137" s="147">
        <v>25.463000000000001</v>
      </c>
    </row>
    <row r="138" spans="1:23" ht="18.75" customHeight="1">
      <c r="A138" s="191" t="s">
        <v>111</v>
      </c>
      <c r="B138" s="147">
        <v>0</v>
      </c>
      <c r="C138" s="147">
        <v>0</v>
      </c>
      <c r="D138" s="147">
        <v>302.85599999999999</v>
      </c>
      <c r="E138" s="147">
        <v>504.67500000000001</v>
      </c>
      <c r="F138" s="147">
        <v>278.89</v>
      </c>
      <c r="G138" s="147">
        <v>402.11700000000002</v>
      </c>
      <c r="H138" s="147">
        <v>383.97</v>
      </c>
      <c r="I138" s="147">
        <v>418.23899999999998</v>
      </c>
      <c r="J138" s="147">
        <v>439.38600000000002</v>
      </c>
      <c r="K138" s="147">
        <v>424.36200000000002</v>
      </c>
      <c r="M138" s="191" t="s">
        <v>148</v>
      </c>
      <c r="N138" s="147">
        <v>39.145000000000003</v>
      </c>
      <c r="O138" s="147">
        <v>46.375</v>
      </c>
      <c r="P138" s="147">
        <v>87.42</v>
      </c>
      <c r="Q138" s="147">
        <v>160.28</v>
      </c>
      <c r="R138" s="147">
        <v>109.086</v>
      </c>
      <c r="S138" s="147">
        <v>88.218999999999994</v>
      </c>
      <c r="T138" s="147">
        <v>108.42100000000001</v>
      </c>
      <c r="U138" s="147">
        <v>98.867000000000004</v>
      </c>
      <c r="V138" s="147">
        <v>87.588999999999999</v>
      </c>
      <c r="W138" s="147">
        <v>62.12</v>
      </c>
    </row>
    <row r="139" spans="1:23" ht="18.75" customHeight="1">
      <c r="A139" s="191" t="s">
        <v>112</v>
      </c>
      <c r="B139" s="147">
        <v>0</v>
      </c>
      <c r="C139" s="147">
        <v>0</v>
      </c>
      <c r="D139" s="147">
        <v>219.309</v>
      </c>
      <c r="E139" s="147">
        <v>173.38399999999999</v>
      </c>
      <c r="F139" s="147">
        <v>221.03</v>
      </c>
      <c r="G139" s="147">
        <v>252.61099999999999</v>
      </c>
      <c r="H139" s="147">
        <v>275.35300000000001</v>
      </c>
      <c r="I139" s="147">
        <v>141.49700000000001</v>
      </c>
      <c r="J139" s="147">
        <v>203.87</v>
      </c>
      <c r="K139" s="147">
        <v>184.249</v>
      </c>
      <c r="M139" s="191" t="s">
        <v>97</v>
      </c>
      <c r="N139" s="147">
        <v>328.03500000000003</v>
      </c>
      <c r="O139" s="147">
        <v>315.529</v>
      </c>
      <c r="P139" s="147">
        <v>406.48399999999998</v>
      </c>
      <c r="Q139" s="147">
        <v>427.08800000000002</v>
      </c>
      <c r="R139" s="147">
        <v>422.67500000000001</v>
      </c>
      <c r="S139" s="147">
        <v>472.52600000000001</v>
      </c>
      <c r="T139" s="147">
        <v>360.19</v>
      </c>
      <c r="U139" s="147">
        <v>345.8</v>
      </c>
      <c r="V139" s="147">
        <v>342.72899999999998</v>
      </c>
      <c r="W139" s="147">
        <v>366.79</v>
      </c>
    </row>
    <row r="140" spans="1:23" ht="18.75" customHeight="1">
      <c r="A140" s="191" t="s">
        <v>113</v>
      </c>
      <c r="B140" s="147">
        <v>2309.2049999999999</v>
      </c>
      <c r="C140" s="147">
        <v>2062.0329999999999</v>
      </c>
      <c r="D140" s="147">
        <v>1435.8820000000001</v>
      </c>
      <c r="E140" s="147">
        <v>1946.8520000000001</v>
      </c>
      <c r="F140" s="147">
        <v>3917.607</v>
      </c>
      <c r="G140" s="147">
        <v>3157.7350000000001</v>
      </c>
      <c r="H140" s="147">
        <v>2077.0509999999999</v>
      </c>
      <c r="I140" s="147">
        <v>2496.7779999999998</v>
      </c>
      <c r="J140" s="147">
        <v>2691.6869999999999</v>
      </c>
      <c r="K140" s="147">
        <v>2822.9340000000002</v>
      </c>
      <c r="M140" s="191" t="s">
        <v>107</v>
      </c>
      <c r="N140" s="147">
        <v>6729.0290000000005</v>
      </c>
      <c r="O140" s="147">
        <v>6929.393</v>
      </c>
      <c r="P140" s="147">
        <v>7834.8389999999999</v>
      </c>
      <c r="Q140" s="147">
        <v>9015.17</v>
      </c>
      <c r="R140" s="147">
        <v>9693.0990000000002</v>
      </c>
      <c r="S140" s="147">
        <v>11048.166999999999</v>
      </c>
      <c r="T140" s="147">
        <v>9418.2129999999997</v>
      </c>
      <c r="U140" s="147">
        <v>11042.485000000001</v>
      </c>
      <c r="V140" s="147">
        <v>11098.736000000001</v>
      </c>
      <c r="W140" s="147">
        <v>10572.025</v>
      </c>
    </row>
    <row r="141" spans="1:23" ht="18.75" customHeight="1">
      <c r="A141" s="191" t="s">
        <v>380</v>
      </c>
      <c r="B141" s="147">
        <v>0</v>
      </c>
      <c r="C141" s="147">
        <v>0</v>
      </c>
      <c r="D141" s="147">
        <v>0</v>
      </c>
      <c r="E141" s="147">
        <v>0</v>
      </c>
      <c r="F141" s="147">
        <v>0</v>
      </c>
      <c r="G141" s="147">
        <v>0</v>
      </c>
      <c r="H141" s="147">
        <v>0</v>
      </c>
      <c r="I141" s="147">
        <v>0</v>
      </c>
      <c r="J141" s="147">
        <v>0</v>
      </c>
      <c r="K141" s="147">
        <v>0</v>
      </c>
      <c r="M141" s="191" t="s">
        <v>122</v>
      </c>
      <c r="N141" s="147">
        <v>11929.018</v>
      </c>
      <c r="O141" s="147">
        <v>12156.200999999999</v>
      </c>
      <c r="P141" s="147">
        <v>12798.69</v>
      </c>
      <c r="Q141" s="147">
        <v>13986.101000000001</v>
      </c>
      <c r="R141" s="147">
        <v>15085.492</v>
      </c>
      <c r="S141" s="147">
        <v>16154.638000000001</v>
      </c>
      <c r="T141" s="147">
        <v>14382.644</v>
      </c>
      <c r="U141" s="147">
        <v>14603.347</v>
      </c>
      <c r="V141" s="147">
        <v>15217.072</v>
      </c>
      <c r="W141" s="147">
        <v>14395.664000000001</v>
      </c>
    </row>
    <row r="142" spans="1:23" ht="18.75" customHeight="1">
      <c r="A142" s="191" t="s">
        <v>114</v>
      </c>
      <c r="B142" s="147">
        <v>2752.0740000000001</v>
      </c>
      <c r="C142" s="147">
        <v>3046.299</v>
      </c>
      <c r="D142" s="147">
        <v>2889.59</v>
      </c>
      <c r="E142" s="147">
        <v>3266.241</v>
      </c>
      <c r="F142" s="147">
        <v>3128.9859999999999</v>
      </c>
      <c r="G142" s="147">
        <v>2787.982</v>
      </c>
      <c r="H142" s="147">
        <v>3111.5039999999999</v>
      </c>
      <c r="I142" s="147">
        <v>2758.0230000000001</v>
      </c>
      <c r="J142" s="147">
        <v>2619.21</v>
      </c>
      <c r="K142" s="147">
        <v>2499.6529999999998</v>
      </c>
      <c r="M142" s="191" t="s">
        <v>123</v>
      </c>
      <c r="N142" s="147">
        <v>383.03</v>
      </c>
      <c r="O142" s="147">
        <v>424.10300000000001</v>
      </c>
      <c r="P142" s="147">
        <v>478.61</v>
      </c>
      <c r="Q142" s="147">
        <v>677.39499999999998</v>
      </c>
      <c r="R142" s="147">
        <v>632.31100000000004</v>
      </c>
      <c r="S142" s="147">
        <v>724.99</v>
      </c>
      <c r="T142" s="147">
        <v>655.14200000000005</v>
      </c>
      <c r="U142" s="147">
        <v>690.18799999999999</v>
      </c>
      <c r="V142" s="147">
        <v>721.90300000000002</v>
      </c>
      <c r="W142" s="147">
        <v>615.452</v>
      </c>
    </row>
    <row r="143" spans="1:23" ht="18.75" customHeight="1">
      <c r="A143" s="191" t="s">
        <v>115</v>
      </c>
      <c r="B143" s="147">
        <v>100.961</v>
      </c>
      <c r="C143" s="147">
        <v>297.661</v>
      </c>
      <c r="D143" s="147">
        <v>149.786</v>
      </c>
      <c r="E143" s="147">
        <v>133.012</v>
      </c>
      <c r="F143" s="147">
        <v>87.397999999999996</v>
      </c>
      <c r="G143" s="147">
        <v>36.25</v>
      </c>
      <c r="H143" s="147">
        <v>34.375</v>
      </c>
      <c r="I143" s="147">
        <v>24.734999999999999</v>
      </c>
      <c r="J143" s="147">
        <v>42.005000000000003</v>
      </c>
      <c r="K143" s="147">
        <v>28.971</v>
      </c>
      <c r="M143" s="191" t="s">
        <v>288</v>
      </c>
      <c r="N143" s="147">
        <v>0</v>
      </c>
      <c r="O143" s="147">
        <v>0</v>
      </c>
      <c r="P143" s="147">
        <v>0</v>
      </c>
      <c r="Q143" s="147">
        <v>0</v>
      </c>
      <c r="R143" s="147">
        <v>0</v>
      </c>
      <c r="S143" s="147">
        <v>0</v>
      </c>
      <c r="T143" s="147">
        <v>0</v>
      </c>
      <c r="U143" s="147">
        <v>0</v>
      </c>
      <c r="V143" s="147">
        <v>0</v>
      </c>
      <c r="W143" s="147">
        <v>0</v>
      </c>
    </row>
    <row r="144" spans="1:23" ht="18.75" customHeight="1">
      <c r="A144" s="191" t="s">
        <v>116</v>
      </c>
      <c r="B144" s="147">
        <v>2666.2620000000002</v>
      </c>
      <c r="C144" s="147">
        <v>2728.1950000000002</v>
      </c>
      <c r="D144" s="147">
        <v>2891.2069999999999</v>
      </c>
      <c r="E144" s="147">
        <v>3382.098</v>
      </c>
      <c r="F144" s="147">
        <v>3436.3760000000002</v>
      </c>
      <c r="G144" s="147">
        <v>3534.7139999999999</v>
      </c>
      <c r="H144" s="147">
        <v>2929.12</v>
      </c>
      <c r="I144" s="147">
        <v>3404.0129999999999</v>
      </c>
      <c r="J144" s="147">
        <v>3706.761</v>
      </c>
      <c r="K144" s="147">
        <v>3638.2550000000001</v>
      </c>
      <c r="M144" s="191" t="s">
        <v>289</v>
      </c>
      <c r="N144" s="147">
        <v>0</v>
      </c>
      <c r="O144" s="147">
        <v>0</v>
      </c>
      <c r="P144" s="147">
        <v>0</v>
      </c>
      <c r="Q144" s="147">
        <v>0</v>
      </c>
      <c r="R144" s="147">
        <v>0</v>
      </c>
      <c r="S144" s="147">
        <v>0</v>
      </c>
      <c r="T144" s="147">
        <v>0</v>
      </c>
      <c r="U144" s="147">
        <v>0</v>
      </c>
      <c r="V144" s="147">
        <v>0</v>
      </c>
      <c r="W144" s="147">
        <v>0</v>
      </c>
    </row>
    <row r="145" spans="1:23" ht="18.75" customHeight="1">
      <c r="A145" s="191" t="s">
        <v>117</v>
      </c>
      <c r="B145" s="147">
        <v>2929.8180000000002</v>
      </c>
      <c r="C145" s="147">
        <v>3087.2750000000001</v>
      </c>
      <c r="D145" s="147">
        <v>3869.6379999999999</v>
      </c>
      <c r="E145" s="147">
        <v>4139.1260000000002</v>
      </c>
      <c r="F145" s="147">
        <v>4416.5709999999999</v>
      </c>
      <c r="G145" s="147">
        <v>4633.9399999999996</v>
      </c>
      <c r="H145" s="147">
        <v>4849.07</v>
      </c>
      <c r="I145" s="147">
        <v>4618.5460000000003</v>
      </c>
      <c r="J145" s="147">
        <v>4692.7979999999998</v>
      </c>
      <c r="K145" s="147">
        <v>4688.5150000000003</v>
      </c>
      <c r="M145" s="191" t="s">
        <v>149</v>
      </c>
      <c r="N145" s="147">
        <v>4852.8879999999999</v>
      </c>
      <c r="O145" s="147">
        <v>5136.2129999999997</v>
      </c>
      <c r="P145" s="147">
        <v>5313.1989999999996</v>
      </c>
      <c r="Q145" s="147">
        <v>6544.8739999999998</v>
      </c>
      <c r="R145" s="147">
        <v>6375.1779999999999</v>
      </c>
      <c r="S145" s="147">
        <v>5917.7039999999997</v>
      </c>
      <c r="T145" s="147">
        <v>5181.018</v>
      </c>
      <c r="U145" s="147">
        <v>5023.402</v>
      </c>
      <c r="V145" s="147">
        <v>5345.5169999999998</v>
      </c>
      <c r="W145" s="147">
        <v>5738.3190000000004</v>
      </c>
    </row>
    <row r="146" spans="1:23" ht="18.75" customHeight="1">
      <c r="A146" s="190" t="s">
        <v>44</v>
      </c>
      <c r="B146" s="146">
        <v>115443.803</v>
      </c>
      <c r="C146" s="146">
        <v>124012.30899999999</v>
      </c>
      <c r="D146" s="146">
        <v>136834.17800000001</v>
      </c>
      <c r="E146" s="146">
        <v>161902.889</v>
      </c>
      <c r="F146" s="146">
        <v>172588.08900000001</v>
      </c>
      <c r="G146" s="146">
        <v>194260.93900000001</v>
      </c>
      <c r="H146" s="146">
        <v>174499.43100000001</v>
      </c>
      <c r="I146" s="146">
        <v>192525.894</v>
      </c>
      <c r="J146" s="146">
        <v>202119.33499999999</v>
      </c>
      <c r="K146" s="146">
        <v>207373.033</v>
      </c>
      <c r="M146" s="191" t="s">
        <v>290</v>
      </c>
      <c r="N146" s="147">
        <v>0</v>
      </c>
      <c r="O146" s="147">
        <v>0</v>
      </c>
      <c r="P146" s="147">
        <v>0</v>
      </c>
      <c r="Q146" s="147">
        <v>0</v>
      </c>
      <c r="R146" s="147">
        <v>0</v>
      </c>
      <c r="S146" s="147">
        <v>0</v>
      </c>
      <c r="T146" s="147">
        <v>0</v>
      </c>
      <c r="U146" s="147">
        <v>0</v>
      </c>
      <c r="V146" s="147">
        <v>0</v>
      </c>
      <c r="W146" s="147">
        <v>0</v>
      </c>
    </row>
    <row r="147" spans="1:23" ht="18.75" customHeight="1">
      <c r="A147" s="191" t="s">
        <v>73</v>
      </c>
      <c r="B147" s="147">
        <v>37463.697999999997</v>
      </c>
      <c r="C147" s="147">
        <v>37091.771999999997</v>
      </c>
      <c r="D147" s="147">
        <v>40745.366000000002</v>
      </c>
      <c r="E147" s="147">
        <v>45028.97</v>
      </c>
      <c r="F147" s="147">
        <v>44300.877999999997</v>
      </c>
      <c r="G147" s="147">
        <v>52029.284</v>
      </c>
      <c r="H147" s="147">
        <v>46221.504999999997</v>
      </c>
      <c r="I147" s="147">
        <v>52332.446000000004</v>
      </c>
      <c r="J147" s="147">
        <v>52960.836000000003</v>
      </c>
      <c r="K147" s="147">
        <v>55707.775000000001</v>
      </c>
      <c r="M147" s="191" t="s">
        <v>150</v>
      </c>
      <c r="N147" s="147">
        <v>40.664000000000001</v>
      </c>
      <c r="O147" s="147">
        <v>41.27</v>
      </c>
      <c r="P147" s="147">
        <v>43.374000000000002</v>
      </c>
      <c r="Q147" s="147">
        <v>45.162999999999997</v>
      </c>
      <c r="R147" s="147">
        <v>61.674999999999997</v>
      </c>
      <c r="S147" s="147">
        <v>51.408999999999999</v>
      </c>
      <c r="T147" s="147">
        <v>51.112000000000002</v>
      </c>
      <c r="U147" s="147">
        <v>55.62</v>
      </c>
      <c r="V147" s="147">
        <v>51.636000000000003</v>
      </c>
      <c r="W147" s="147">
        <v>46.502000000000002</v>
      </c>
    </row>
    <row r="148" spans="1:23" ht="18.75" customHeight="1">
      <c r="A148" s="191" t="s">
        <v>94</v>
      </c>
      <c r="B148" s="147">
        <v>2008.93</v>
      </c>
      <c r="C148" s="147">
        <v>1878.3340000000001</v>
      </c>
      <c r="D148" s="147">
        <v>1955.9459999999999</v>
      </c>
      <c r="E148" s="147">
        <v>2251.7350000000001</v>
      </c>
      <c r="F148" s="147">
        <v>2545.1390000000001</v>
      </c>
      <c r="G148" s="147">
        <v>2739.4430000000002</v>
      </c>
      <c r="H148" s="147">
        <v>2646.348</v>
      </c>
      <c r="I148" s="147">
        <v>2807.056</v>
      </c>
      <c r="J148" s="147">
        <v>2436.9949999999999</v>
      </c>
      <c r="K148" s="147">
        <v>2496.9250000000002</v>
      </c>
      <c r="M148" s="191" t="s">
        <v>151</v>
      </c>
      <c r="N148" s="147">
        <v>1305.268</v>
      </c>
      <c r="O148" s="147">
        <v>1571.038</v>
      </c>
      <c r="P148" s="147">
        <v>1570.6389999999999</v>
      </c>
      <c r="Q148" s="147">
        <v>1742.6559999999999</v>
      </c>
      <c r="R148" s="147">
        <v>1892.759</v>
      </c>
      <c r="S148" s="147">
        <v>1801.63</v>
      </c>
      <c r="T148" s="147">
        <v>1384.4059999999999</v>
      </c>
      <c r="U148" s="147">
        <v>1527.6130000000001</v>
      </c>
      <c r="V148" s="147">
        <v>1487.9290000000001</v>
      </c>
      <c r="W148" s="147">
        <v>1292.434</v>
      </c>
    </row>
    <row r="149" spans="1:23" ht="18.75" customHeight="1">
      <c r="A149" s="191" t="s">
        <v>118</v>
      </c>
      <c r="B149" s="147">
        <v>2847.1790000000001</v>
      </c>
      <c r="C149" s="147">
        <v>3058.8270000000002</v>
      </c>
      <c r="D149" s="147">
        <v>3478.951</v>
      </c>
      <c r="E149" s="147">
        <v>4035.21</v>
      </c>
      <c r="F149" s="147">
        <v>4281.47</v>
      </c>
      <c r="G149" s="147">
        <v>4761.5169999999998</v>
      </c>
      <c r="H149" s="147">
        <v>4444.0959999999995</v>
      </c>
      <c r="I149" s="147">
        <v>4729.1790000000001</v>
      </c>
      <c r="J149" s="147">
        <v>4606.2209999999995</v>
      </c>
      <c r="K149" s="147">
        <v>4435.6850000000004</v>
      </c>
      <c r="M149" s="191" t="s">
        <v>152</v>
      </c>
      <c r="N149" s="147">
        <v>2.0790000000000002</v>
      </c>
      <c r="O149" s="147">
        <v>18.545999999999999</v>
      </c>
      <c r="P149" s="147">
        <v>43.802999999999997</v>
      </c>
      <c r="Q149" s="147">
        <v>66.826999999999998</v>
      </c>
      <c r="R149" s="147">
        <v>98.786000000000001</v>
      </c>
      <c r="S149" s="147">
        <v>266.68599999999998</v>
      </c>
      <c r="T149" s="147">
        <v>361.39</v>
      </c>
      <c r="U149" s="147">
        <v>469.74200000000002</v>
      </c>
      <c r="V149" s="147">
        <v>543.76800000000003</v>
      </c>
      <c r="W149" s="147">
        <v>643.947</v>
      </c>
    </row>
    <row r="150" spans="1:23" ht="18.75" customHeight="1">
      <c r="A150" s="191" t="s">
        <v>119</v>
      </c>
      <c r="B150" s="147">
        <v>10954.548000000001</v>
      </c>
      <c r="C150" s="147">
        <v>11090.674000000001</v>
      </c>
      <c r="D150" s="147">
        <v>11887.118</v>
      </c>
      <c r="E150" s="147">
        <v>14443.619000000001</v>
      </c>
      <c r="F150" s="147">
        <v>15429.183000000001</v>
      </c>
      <c r="G150" s="147">
        <v>18525.82</v>
      </c>
      <c r="H150" s="147">
        <v>16710.092000000001</v>
      </c>
      <c r="I150" s="147">
        <v>17539.133999999998</v>
      </c>
      <c r="J150" s="147">
        <v>17408.097000000002</v>
      </c>
      <c r="K150" s="147">
        <v>17551.445</v>
      </c>
      <c r="M150" s="191" t="s">
        <v>153</v>
      </c>
      <c r="N150" s="147">
        <v>4198.6930000000002</v>
      </c>
      <c r="O150" s="147">
        <v>5478.9520000000002</v>
      </c>
      <c r="P150" s="147">
        <v>4500.8119999999999</v>
      </c>
      <c r="Q150" s="147">
        <v>4978.3909999999996</v>
      </c>
      <c r="R150" s="147">
        <v>6311.0079999999998</v>
      </c>
      <c r="S150" s="147">
        <v>7271.5690000000004</v>
      </c>
      <c r="T150" s="147">
        <v>5269.7669999999998</v>
      </c>
      <c r="U150" s="147">
        <v>5218.4759999999997</v>
      </c>
      <c r="V150" s="147">
        <v>5374.0330000000004</v>
      </c>
      <c r="W150" s="147">
        <v>5448.66</v>
      </c>
    </row>
    <row r="151" spans="1:23" ht="18.75" customHeight="1">
      <c r="A151" s="191" t="s">
        <v>120</v>
      </c>
      <c r="B151" s="147">
        <v>1291.4069999999999</v>
      </c>
      <c r="C151" s="147">
        <v>1191.8409999999999</v>
      </c>
      <c r="D151" s="147">
        <v>1216.146</v>
      </c>
      <c r="E151" s="147">
        <v>1580.105</v>
      </c>
      <c r="F151" s="147">
        <v>1454.7529999999999</v>
      </c>
      <c r="G151" s="147">
        <v>1439.4760000000001</v>
      </c>
      <c r="H151" s="147">
        <v>1393.4280000000001</v>
      </c>
      <c r="I151" s="147">
        <v>1357.7570000000001</v>
      </c>
      <c r="J151" s="147">
        <v>1502.5</v>
      </c>
      <c r="K151" s="147">
        <v>1434.566</v>
      </c>
      <c r="M151" s="191" t="s">
        <v>154</v>
      </c>
      <c r="N151" s="147">
        <v>0</v>
      </c>
      <c r="O151" s="147">
        <v>0</v>
      </c>
      <c r="P151" s="147">
        <v>2.7389999999999999</v>
      </c>
      <c r="Q151" s="147">
        <v>0</v>
      </c>
      <c r="R151" s="147">
        <v>0</v>
      </c>
      <c r="S151" s="147">
        <v>0</v>
      </c>
      <c r="T151" s="147">
        <v>0</v>
      </c>
      <c r="U151" s="147">
        <v>2.4169999999999998</v>
      </c>
      <c r="V151" s="147">
        <v>0</v>
      </c>
      <c r="W151" s="147">
        <v>0</v>
      </c>
    </row>
    <row r="152" spans="1:23" ht="18.75" customHeight="1">
      <c r="A152" s="191" t="s">
        <v>106</v>
      </c>
      <c r="B152" s="147">
        <v>3225.9789999999998</v>
      </c>
      <c r="C152" s="147">
        <v>4135.393</v>
      </c>
      <c r="D152" s="147">
        <v>4109.8609999999999</v>
      </c>
      <c r="E152" s="147">
        <v>5277.2830000000004</v>
      </c>
      <c r="F152" s="147">
        <v>6179.6409999999996</v>
      </c>
      <c r="G152" s="147">
        <v>7318.2539999999999</v>
      </c>
      <c r="H152" s="147">
        <v>6652.6509999999998</v>
      </c>
      <c r="I152" s="147">
        <v>7344.6139999999996</v>
      </c>
      <c r="J152" s="147">
        <v>8468.9590000000007</v>
      </c>
      <c r="K152" s="147">
        <v>7766.1419999999998</v>
      </c>
      <c r="M152" s="191" t="s">
        <v>291</v>
      </c>
      <c r="N152" s="147">
        <v>0</v>
      </c>
      <c r="O152" s="147">
        <v>0</v>
      </c>
      <c r="P152" s="147">
        <v>0</v>
      </c>
      <c r="Q152" s="147">
        <v>0</v>
      </c>
      <c r="R152" s="147">
        <v>0</v>
      </c>
      <c r="S152" s="147">
        <v>0</v>
      </c>
      <c r="T152" s="147">
        <v>0</v>
      </c>
      <c r="U152" s="147">
        <v>0</v>
      </c>
      <c r="V152" s="147">
        <v>0</v>
      </c>
      <c r="W152" s="147">
        <v>0</v>
      </c>
    </row>
    <row r="153" spans="1:23" ht="18.75" customHeight="1">
      <c r="A153" s="191" t="s">
        <v>107</v>
      </c>
      <c r="B153" s="147">
        <v>5562.9759999999997</v>
      </c>
      <c r="C153" s="147">
        <v>5519.9179999999997</v>
      </c>
      <c r="D153" s="147">
        <v>6166.2030000000004</v>
      </c>
      <c r="E153" s="147">
        <v>7394.19</v>
      </c>
      <c r="F153" s="147">
        <v>7024.7039999999997</v>
      </c>
      <c r="G153" s="147">
        <v>8343.7369999999992</v>
      </c>
      <c r="H153" s="147">
        <v>8047.0389999999998</v>
      </c>
      <c r="I153" s="147">
        <v>9351.0229999999992</v>
      </c>
      <c r="J153" s="147">
        <v>9321.5059999999994</v>
      </c>
      <c r="K153" s="147">
        <v>9050.2990000000009</v>
      </c>
      <c r="M153" s="191" t="s">
        <v>155</v>
      </c>
      <c r="N153" s="147">
        <v>2211.8009999999999</v>
      </c>
      <c r="O153" s="147">
        <v>2390.7649999999999</v>
      </c>
      <c r="P153" s="147">
        <v>2298.8670000000002</v>
      </c>
      <c r="Q153" s="147">
        <v>2605.0659999999998</v>
      </c>
      <c r="R153" s="147">
        <v>2553.404</v>
      </c>
      <c r="S153" s="147">
        <v>2368.7379999999998</v>
      </c>
      <c r="T153" s="147">
        <v>1943.5129999999999</v>
      </c>
      <c r="U153" s="147">
        <v>2232.7310000000002</v>
      </c>
      <c r="V153" s="147">
        <v>2134.8130000000001</v>
      </c>
      <c r="W153" s="147">
        <v>1922.796</v>
      </c>
    </row>
    <row r="154" spans="1:23" ht="18.75" customHeight="1">
      <c r="A154" s="191" t="s">
        <v>121</v>
      </c>
      <c r="B154" s="147">
        <v>3701.0610000000001</v>
      </c>
      <c r="C154" s="147">
        <v>4192.009</v>
      </c>
      <c r="D154" s="147">
        <v>4381.9409999999998</v>
      </c>
      <c r="E154" s="147">
        <v>5457.3980000000001</v>
      </c>
      <c r="F154" s="147">
        <v>5289.0870000000004</v>
      </c>
      <c r="G154" s="147">
        <v>5518.5749999999998</v>
      </c>
      <c r="H154" s="147">
        <v>4898.6710000000003</v>
      </c>
      <c r="I154" s="147">
        <v>5554.2219999999998</v>
      </c>
      <c r="J154" s="147">
        <v>5668.4219999999996</v>
      </c>
      <c r="K154" s="147">
        <v>5271.8990000000003</v>
      </c>
      <c r="M154" s="191" t="s">
        <v>156</v>
      </c>
      <c r="N154" s="147">
        <v>901.15899999999999</v>
      </c>
      <c r="O154" s="147">
        <v>911.81100000000004</v>
      </c>
      <c r="P154" s="147">
        <v>1195.3910000000001</v>
      </c>
      <c r="Q154" s="147">
        <v>1651.1959999999999</v>
      </c>
      <c r="R154" s="147">
        <v>2079.5419999999999</v>
      </c>
      <c r="S154" s="147">
        <v>2617.0500000000002</v>
      </c>
      <c r="T154" s="147">
        <v>2679.9209999999998</v>
      </c>
      <c r="U154" s="147">
        <v>2578.7060000000001</v>
      </c>
      <c r="V154" s="147">
        <v>2481.0590000000002</v>
      </c>
      <c r="W154" s="147">
        <v>2785.7170000000001</v>
      </c>
    </row>
    <row r="155" spans="1:23" ht="18.75" customHeight="1">
      <c r="A155" s="191" t="s">
        <v>110</v>
      </c>
      <c r="B155" s="147">
        <v>5429.8580000000002</v>
      </c>
      <c r="C155" s="147">
        <v>6055.8670000000002</v>
      </c>
      <c r="D155" s="147">
        <v>5933.6859999999997</v>
      </c>
      <c r="E155" s="147">
        <v>7349.9229999999998</v>
      </c>
      <c r="F155" s="147">
        <v>9154.2669999999998</v>
      </c>
      <c r="G155" s="147">
        <v>8996.1560000000009</v>
      </c>
      <c r="H155" s="147">
        <v>6174.1940000000004</v>
      </c>
      <c r="I155" s="147">
        <v>6050.2169999999996</v>
      </c>
      <c r="J155" s="147">
        <v>5984.3010000000004</v>
      </c>
      <c r="K155" s="147">
        <v>6146.0510000000004</v>
      </c>
      <c r="M155" s="191" t="s">
        <v>157</v>
      </c>
      <c r="N155" s="147">
        <v>70.88</v>
      </c>
      <c r="O155" s="147">
        <v>95.852000000000004</v>
      </c>
      <c r="P155" s="147">
        <v>68.436000000000007</v>
      </c>
      <c r="Q155" s="147">
        <v>57.165999999999997</v>
      </c>
      <c r="R155" s="147">
        <v>53.006</v>
      </c>
      <c r="S155" s="147">
        <v>38.664000000000001</v>
      </c>
      <c r="T155" s="147">
        <v>45.75</v>
      </c>
      <c r="U155" s="147">
        <v>63.05</v>
      </c>
      <c r="V155" s="147">
        <v>69.192999999999998</v>
      </c>
      <c r="W155" s="147">
        <v>45.487000000000002</v>
      </c>
    </row>
    <row r="156" spans="1:23" ht="18.75" customHeight="1">
      <c r="A156" s="191" t="s">
        <v>111</v>
      </c>
      <c r="B156" s="147">
        <v>0</v>
      </c>
      <c r="C156" s="147">
        <v>0</v>
      </c>
      <c r="D156" s="147">
        <v>152.73500000000001</v>
      </c>
      <c r="E156" s="147">
        <v>247.44399999999999</v>
      </c>
      <c r="F156" s="147">
        <v>202.5</v>
      </c>
      <c r="G156" s="147">
        <v>207.80600000000001</v>
      </c>
      <c r="H156" s="147">
        <v>223.089</v>
      </c>
      <c r="I156" s="147">
        <v>229.173</v>
      </c>
      <c r="J156" s="147">
        <v>243.21799999999999</v>
      </c>
      <c r="K156" s="147">
        <v>207.28200000000001</v>
      </c>
      <c r="M156" s="191" t="s">
        <v>158</v>
      </c>
      <c r="N156" s="147">
        <v>562.029</v>
      </c>
      <c r="O156" s="147">
        <v>572.73599999999999</v>
      </c>
      <c r="P156" s="147">
        <v>559.28899999999999</v>
      </c>
      <c r="Q156" s="147">
        <v>732.56799999999998</v>
      </c>
      <c r="R156" s="147">
        <v>800.96799999999996</v>
      </c>
      <c r="S156" s="147">
        <v>619.31299999999999</v>
      </c>
      <c r="T156" s="147">
        <v>495.78399999999999</v>
      </c>
      <c r="U156" s="147">
        <v>549.76900000000001</v>
      </c>
      <c r="V156" s="147">
        <v>548.30799999999999</v>
      </c>
      <c r="W156" s="147">
        <v>586.25099999999998</v>
      </c>
    </row>
    <row r="157" spans="1:23" ht="18.75" customHeight="1">
      <c r="A157" s="191" t="s">
        <v>91</v>
      </c>
      <c r="B157" s="147">
        <v>1002.449</v>
      </c>
      <c r="C157" s="147">
        <v>1380.075</v>
      </c>
      <c r="D157" s="147">
        <v>1219.056</v>
      </c>
      <c r="E157" s="147">
        <v>1374.4290000000001</v>
      </c>
      <c r="F157" s="147">
        <v>1572.4570000000001</v>
      </c>
      <c r="G157" s="147">
        <v>1618.357</v>
      </c>
      <c r="H157" s="147">
        <v>1497.9010000000001</v>
      </c>
      <c r="I157" s="147">
        <v>1552.6489999999999</v>
      </c>
      <c r="J157" s="147">
        <v>1551.4670000000001</v>
      </c>
      <c r="K157" s="147">
        <v>1754.663</v>
      </c>
      <c r="M157" s="191" t="s">
        <v>159</v>
      </c>
      <c r="N157" s="147">
        <v>6561.6880000000001</v>
      </c>
      <c r="O157" s="147">
        <v>8357.375</v>
      </c>
      <c r="P157" s="147">
        <v>8475.1170000000002</v>
      </c>
      <c r="Q157" s="147">
        <v>12248.205</v>
      </c>
      <c r="R157" s="147">
        <v>13087.529</v>
      </c>
      <c r="S157" s="147">
        <v>10396.492</v>
      </c>
      <c r="T157" s="147">
        <v>7773.58</v>
      </c>
      <c r="U157" s="147">
        <v>9940.5360000000001</v>
      </c>
      <c r="V157" s="147">
        <v>10838.668</v>
      </c>
      <c r="W157" s="147">
        <v>7354.8149999999996</v>
      </c>
    </row>
    <row r="158" spans="1:23" ht="18.75" customHeight="1">
      <c r="A158" s="191" t="s">
        <v>82</v>
      </c>
      <c r="B158" s="147">
        <v>3857.69</v>
      </c>
      <c r="C158" s="147">
        <v>4497.1400000000003</v>
      </c>
      <c r="D158" s="147">
        <v>5266.7529999999997</v>
      </c>
      <c r="E158" s="147">
        <v>6110.2340000000004</v>
      </c>
      <c r="F158" s="147">
        <v>7546.4539999999997</v>
      </c>
      <c r="G158" s="147">
        <v>9580.1720000000005</v>
      </c>
      <c r="H158" s="147">
        <v>9117.7150000000001</v>
      </c>
      <c r="I158" s="147">
        <v>10171.307000000001</v>
      </c>
      <c r="J158" s="147">
        <v>11973.334999999999</v>
      </c>
      <c r="K158" s="147">
        <v>12287.144</v>
      </c>
      <c r="M158" s="191" t="s">
        <v>160</v>
      </c>
      <c r="N158" s="147">
        <v>1372.9290000000001</v>
      </c>
      <c r="O158" s="147">
        <v>1684.838</v>
      </c>
      <c r="P158" s="147">
        <v>1869.6890000000001</v>
      </c>
      <c r="Q158" s="147">
        <v>2500.2939999999999</v>
      </c>
      <c r="R158" s="147">
        <v>2151.201</v>
      </c>
      <c r="S158" s="147">
        <v>1871.905</v>
      </c>
      <c r="T158" s="147">
        <v>1527.66</v>
      </c>
      <c r="U158" s="147">
        <v>2476.7829999999999</v>
      </c>
      <c r="V158" s="147">
        <v>2163.2570000000001</v>
      </c>
      <c r="W158" s="147">
        <v>1845.124</v>
      </c>
    </row>
    <row r="159" spans="1:23" ht="18.75" customHeight="1">
      <c r="A159" s="191" t="s">
        <v>116</v>
      </c>
      <c r="B159" s="147">
        <v>3895.596</v>
      </c>
      <c r="C159" s="147">
        <v>4235.4560000000001</v>
      </c>
      <c r="D159" s="147">
        <v>4407.67</v>
      </c>
      <c r="E159" s="147">
        <v>6088.585</v>
      </c>
      <c r="F159" s="147">
        <v>7156.2150000000001</v>
      </c>
      <c r="G159" s="147">
        <v>7835.4840000000004</v>
      </c>
      <c r="H159" s="147">
        <v>6025.4859999999999</v>
      </c>
      <c r="I159" s="147">
        <v>7071.1660000000002</v>
      </c>
      <c r="J159" s="147">
        <v>8310.4869999999992</v>
      </c>
      <c r="K159" s="147">
        <v>7935.2160000000003</v>
      </c>
      <c r="M159" s="191" t="s">
        <v>161</v>
      </c>
      <c r="N159" s="147">
        <v>28868.022000000001</v>
      </c>
      <c r="O159" s="147">
        <v>30138.916000000001</v>
      </c>
      <c r="P159" s="147">
        <v>31890.423999999999</v>
      </c>
      <c r="Q159" s="147">
        <v>36604.767</v>
      </c>
      <c r="R159" s="147">
        <v>36618.495999999999</v>
      </c>
      <c r="S159" s="147">
        <v>38554.487000000001</v>
      </c>
      <c r="T159" s="147">
        <v>36021.046999999999</v>
      </c>
      <c r="U159" s="147">
        <v>37975.381999999998</v>
      </c>
      <c r="V159" s="147">
        <v>39783.631999999998</v>
      </c>
      <c r="W159" s="147">
        <v>38837.832000000002</v>
      </c>
    </row>
    <row r="160" spans="1:23" ht="18.75" customHeight="1">
      <c r="A160" s="191" t="s">
        <v>172</v>
      </c>
      <c r="B160" s="147">
        <v>0</v>
      </c>
      <c r="C160" s="147">
        <v>0</v>
      </c>
      <c r="D160" s="147">
        <v>248.505</v>
      </c>
      <c r="E160" s="147">
        <v>355.19799999999998</v>
      </c>
      <c r="F160" s="147">
        <v>274.47800000000001</v>
      </c>
      <c r="G160" s="147">
        <v>332.60899999999998</v>
      </c>
      <c r="H160" s="147">
        <v>242.726</v>
      </c>
      <c r="I160" s="147">
        <v>272.87599999999998</v>
      </c>
      <c r="J160" s="147">
        <v>243.66900000000001</v>
      </c>
      <c r="K160" s="147">
        <v>289.74799999999999</v>
      </c>
      <c r="M160" s="190" t="s">
        <v>66</v>
      </c>
      <c r="N160" s="146">
        <v>1567.47</v>
      </c>
      <c r="O160" s="146">
        <v>2058.8629999999998</v>
      </c>
      <c r="P160" s="146">
        <v>2549.982</v>
      </c>
      <c r="Q160" s="146">
        <v>3142.0749999999998</v>
      </c>
      <c r="R160" s="146">
        <v>3073.8049999999998</v>
      </c>
      <c r="S160" s="146">
        <v>3062.34</v>
      </c>
      <c r="T160" s="146">
        <v>2907.1660000000002</v>
      </c>
      <c r="U160" s="146">
        <v>3721.3270000000002</v>
      </c>
      <c r="V160" s="146">
        <v>3398.2669999999998</v>
      </c>
      <c r="W160" s="146">
        <v>3307.6239999999998</v>
      </c>
    </row>
    <row r="161" spans="1:23" ht="18.75" customHeight="1">
      <c r="A161" s="191" t="s">
        <v>122</v>
      </c>
      <c r="B161" s="147">
        <v>62.649000000000001</v>
      </c>
      <c r="C161" s="147">
        <v>65.102999999999994</v>
      </c>
      <c r="D161" s="147">
        <v>51.338999999999999</v>
      </c>
      <c r="E161" s="147">
        <v>50.731000000000002</v>
      </c>
      <c r="F161" s="147">
        <v>45.905999999999999</v>
      </c>
      <c r="G161" s="147">
        <v>61.67</v>
      </c>
      <c r="H161" s="147">
        <v>46.805999999999997</v>
      </c>
      <c r="I161" s="147">
        <v>57.987000000000002</v>
      </c>
      <c r="J161" s="147">
        <v>57.436999999999998</v>
      </c>
      <c r="K161" s="147">
        <v>52.134</v>
      </c>
      <c r="M161" s="191" t="s">
        <v>162</v>
      </c>
      <c r="N161" s="147">
        <v>1084.26</v>
      </c>
      <c r="O161" s="147">
        <v>1329.2049999999999</v>
      </c>
      <c r="P161" s="147">
        <v>1474.143</v>
      </c>
      <c r="Q161" s="147">
        <v>1498.316</v>
      </c>
      <c r="R161" s="147">
        <v>1414.35</v>
      </c>
      <c r="S161" s="147">
        <v>1537.4880000000001</v>
      </c>
      <c r="T161" s="147">
        <v>1526.24</v>
      </c>
      <c r="U161" s="147">
        <v>1497.9380000000001</v>
      </c>
      <c r="V161" s="147">
        <v>1537.549</v>
      </c>
      <c r="W161" s="147">
        <v>1270.105</v>
      </c>
    </row>
    <row r="162" spans="1:23" ht="18.75" customHeight="1">
      <c r="A162" s="191" t="s">
        <v>97</v>
      </c>
      <c r="B162" s="147">
        <v>9.1199999999999992</v>
      </c>
      <c r="C162" s="147">
        <v>9.2200000000000006</v>
      </c>
      <c r="D162" s="147">
        <v>4.3040000000000003</v>
      </c>
      <c r="E162" s="147">
        <v>5.2949999999999999</v>
      </c>
      <c r="F162" s="147">
        <v>2.1419999999999999</v>
      </c>
      <c r="G162" s="147">
        <v>0.42599999999999999</v>
      </c>
      <c r="H162" s="147">
        <v>9.92</v>
      </c>
      <c r="I162" s="147">
        <v>0</v>
      </c>
      <c r="J162" s="147">
        <v>0</v>
      </c>
      <c r="K162" s="147">
        <v>5.2949999999999999</v>
      </c>
      <c r="M162" s="191" t="s">
        <v>163</v>
      </c>
      <c r="N162" s="147">
        <v>483.21</v>
      </c>
      <c r="O162" s="147">
        <v>729.65800000000002</v>
      </c>
      <c r="P162" s="147">
        <v>1075.8389999999999</v>
      </c>
      <c r="Q162" s="147">
        <v>1643.759</v>
      </c>
      <c r="R162" s="147">
        <v>1659.4549999999999</v>
      </c>
      <c r="S162" s="147">
        <v>1524.8520000000001</v>
      </c>
      <c r="T162" s="147">
        <v>1380.9259999999999</v>
      </c>
      <c r="U162" s="147">
        <v>2223.3890000000001</v>
      </c>
      <c r="V162" s="147">
        <v>1860.7180000000001</v>
      </c>
      <c r="W162" s="147">
        <v>2037.519</v>
      </c>
    </row>
    <row r="163" spans="1:23" ht="18.75" customHeight="1">
      <c r="A163" s="191" t="s">
        <v>123</v>
      </c>
      <c r="B163" s="147">
        <v>0</v>
      </c>
      <c r="C163" s="147">
        <v>0</v>
      </c>
      <c r="D163" s="147">
        <v>0.70399999999999996</v>
      </c>
      <c r="E163" s="147">
        <v>1.4850000000000001</v>
      </c>
      <c r="F163" s="147">
        <v>1.2490000000000001</v>
      </c>
      <c r="G163" s="147">
        <v>1.5229999999999999</v>
      </c>
      <c r="H163" s="147">
        <v>7.2160000000000002</v>
      </c>
      <c r="I163" s="147">
        <v>5.3929999999999998</v>
      </c>
      <c r="J163" s="147">
        <v>4.5750000000000002</v>
      </c>
      <c r="K163" s="147">
        <v>6.2590000000000003</v>
      </c>
      <c r="M163" s="191" t="s">
        <v>382</v>
      </c>
      <c r="N163" s="147">
        <v>0</v>
      </c>
      <c r="O163" s="147">
        <v>0</v>
      </c>
      <c r="P163" s="147">
        <v>0</v>
      </c>
      <c r="Q163" s="147">
        <v>0</v>
      </c>
      <c r="R163" s="147">
        <v>0</v>
      </c>
      <c r="S163" s="147">
        <v>0</v>
      </c>
      <c r="T163" s="147">
        <v>0</v>
      </c>
      <c r="U163" s="147">
        <v>0</v>
      </c>
      <c r="V163" s="147">
        <v>0</v>
      </c>
      <c r="W163" s="147">
        <v>0</v>
      </c>
    </row>
    <row r="164" spans="1:23" ht="18.75" customHeight="1">
      <c r="A164" s="191" t="s">
        <v>124</v>
      </c>
      <c r="B164" s="147">
        <v>33801.430999999997</v>
      </c>
      <c r="C164" s="147">
        <v>39281.468999999997</v>
      </c>
      <c r="D164" s="147">
        <v>45607.894</v>
      </c>
      <c r="E164" s="147">
        <v>54851.055</v>
      </c>
      <c r="F164" s="147">
        <v>60127.565999999999</v>
      </c>
      <c r="G164" s="147">
        <v>64950.63</v>
      </c>
      <c r="H164" s="147">
        <v>60140.548000000003</v>
      </c>
      <c r="I164" s="147">
        <v>66099.695000000007</v>
      </c>
      <c r="J164" s="147">
        <v>71377.31</v>
      </c>
      <c r="K164" s="147">
        <v>74974.505000000005</v>
      </c>
      <c r="M164" s="192" t="s">
        <v>164</v>
      </c>
      <c r="N164" s="151">
        <v>338983.22399999999</v>
      </c>
      <c r="O164" s="151">
        <v>359265.21</v>
      </c>
      <c r="P164" s="151">
        <v>388563.77399999998</v>
      </c>
      <c r="Q164" s="151">
        <v>450431.37800000003</v>
      </c>
      <c r="R164" s="151">
        <v>470708.435</v>
      </c>
      <c r="S164" s="151">
        <v>505107.071</v>
      </c>
      <c r="T164" s="151">
        <v>459397.13199999998</v>
      </c>
      <c r="U164" s="151">
        <v>490447.66899999999</v>
      </c>
      <c r="V164" s="151">
        <v>506791.734</v>
      </c>
      <c r="W164" s="151">
        <v>489701.33299999998</v>
      </c>
    </row>
    <row r="165" spans="1:23" ht="18.75" customHeight="1">
      <c r="A165" s="191" t="s">
        <v>124</v>
      </c>
      <c r="B165" s="147">
        <v>33801.430999999997</v>
      </c>
      <c r="C165" s="147">
        <v>39281.468999999997</v>
      </c>
      <c r="D165" s="147">
        <v>45607.894</v>
      </c>
      <c r="E165" s="147">
        <v>54851.055</v>
      </c>
      <c r="F165" s="147">
        <v>60127.565999999999</v>
      </c>
      <c r="G165" s="147">
        <v>64950.63</v>
      </c>
      <c r="H165" s="147">
        <v>60140.548000000003</v>
      </c>
      <c r="I165" s="147">
        <v>66099.695000000007</v>
      </c>
      <c r="J165" s="147">
        <v>71377.31</v>
      </c>
      <c r="K165" s="147">
        <v>74974.505000000005</v>
      </c>
    </row>
    <row r="166" spans="1:23" ht="18.75" customHeight="1">
      <c r="A166" s="194" t="s">
        <v>165</v>
      </c>
      <c r="B166" s="195">
        <v>329.23200000000003</v>
      </c>
      <c r="C166" s="195">
        <v>329.21100000000001</v>
      </c>
      <c r="D166" s="195">
        <v>0</v>
      </c>
      <c r="E166" s="195">
        <v>0</v>
      </c>
      <c r="F166" s="195">
        <v>0</v>
      </c>
      <c r="G166" s="195">
        <v>0</v>
      </c>
      <c r="H166" s="195">
        <v>0</v>
      </c>
      <c r="I166" s="195">
        <v>0</v>
      </c>
      <c r="J166" s="195">
        <v>0</v>
      </c>
      <c r="K166" s="195">
        <v>0</v>
      </c>
    </row>
    <row r="167" spans="1:23" ht="18.75" customHeight="1">
      <c r="A167" s="193" t="s">
        <v>68</v>
      </c>
    </row>
    <row r="171" spans="1:23" ht="18.75" customHeight="1">
      <c r="A171" s="10" t="s">
        <v>167</v>
      </c>
      <c r="K171" s="357" t="s">
        <v>482</v>
      </c>
      <c r="W171" s="357" t="s">
        <v>482</v>
      </c>
    </row>
    <row r="172" spans="1:23" ht="18.75" customHeight="1">
      <c r="A172" s="189"/>
      <c r="B172" s="150">
        <v>2010</v>
      </c>
      <c r="C172" s="150">
        <v>2011</v>
      </c>
      <c r="D172" s="150">
        <v>2012</v>
      </c>
      <c r="E172" s="150">
        <v>2013</v>
      </c>
      <c r="F172" s="150">
        <v>2014</v>
      </c>
      <c r="G172" s="150">
        <v>2015</v>
      </c>
      <c r="H172" s="150">
        <v>2016</v>
      </c>
      <c r="I172" s="150">
        <v>2017</v>
      </c>
      <c r="J172" s="150">
        <v>2018</v>
      </c>
      <c r="K172" s="150">
        <v>2019</v>
      </c>
      <c r="L172" s="141"/>
      <c r="M172" s="189"/>
      <c r="N172" s="150">
        <v>2010</v>
      </c>
      <c r="O172" s="150">
        <v>2011</v>
      </c>
      <c r="P172" s="150">
        <v>2012</v>
      </c>
      <c r="Q172" s="150">
        <v>2013</v>
      </c>
      <c r="R172" s="150">
        <v>2014</v>
      </c>
      <c r="S172" s="150">
        <v>2015</v>
      </c>
      <c r="T172" s="150">
        <v>2016</v>
      </c>
      <c r="U172" s="150">
        <v>2017</v>
      </c>
      <c r="V172" s="150">
        <v>2018</v>
      </c>
      <c r="W172" s="150">
        <v>2019</v>
      </c>
    </row>
    <row r="173" spans="1:23" ht="18.75" customHeight="1">
      <c r="A173" s="190" t="s">
        <v>27</v>
      </c>
      <c r="B173" s="146">
        <v>103.975021752331</v>
      </c>
      <c r="C173" s="146">
        <v>95.265860604300499</v>
      </c>
      <c r="D173" s="146">
        <v>102.62409702543999</v>
      </c>
      <c r="E173" s="146">
        <v>123.25415672998101</v>
      </c>
      <c r="F173" s="146">
        <v>119.393200729295</v>
      </c>
      <c r="G173" s="146">
        <v>132.11989591973699</v>
      </c>
      <c r="H173" s="146">
        <v>127.341306722338</v>
      </c>
      <c r="I173" s="146">
        <v>123.353162756058</v>
      </c>
      <c r="J173" s="146">
        <v>114.41658515681701</v>
      </c>
      <c r="K173" s="146">
        <v>119.957711220877</v>
      </c>
      <c r="L173" s="141"/>
      <c r="M173" s="190" t="s">
        <v>53</v>
      </c>
      <c r="N173" s="146">
        <v>87.641113361370401</v>
      </c>
      <c r="O173" s="146">
        <v>95.544219467066</v>
      </c>
      <c r="P173" s="146">
        <v>93.552400612682803</v>
      </c>
      <c r="Q173" s="146">
        <v>115.383635500542</v>
      </c>
      <c r="R173" s="146">
        <v>132.67023888481501</v>
      </c>
      <c r="S173" s="146">
        <v>147.49422128922501</v>
      </c>
      <c r="T173" s="146">
        <v>122.596646055466</v>
      </c>
      <c r="U173" s="146">
        <v>120.80092343734201</v>
      </c>
      <c r="V173" s="146">
        <v>118.492905486586</v>
      </c>
      <c r="W173" s="146">
        <v>118.966975394608</v>
      </c>
    </row>
    <row r="174" spans="1:23" ht="18.75" customHeight="1">
      <c r="A174" s="191" t="s">
        <v>73</v>
      </c>
      <c r="B174" s="147">
        <v>53.520746887966801</v>
      </c>
      <c r="C174" s="147">
        <v>55.484819042992498</v>
      </c>
      <c r="D174" s="147">
        <v>45.354842823439398</v>
      </c>
      <c r="E174" s="147">
        <v>51.421862497691897</v>
      </c>
      <c r="F174" s="147">
        <v>54.214593133820401</v>
      </c>
      <c r="G174" s="147">
        <v>66.662628183923204</v>
      </c>
      <c r="H174" s="147">
        <v>58.877181325406497</v>
      </c>
      <c r="I174" s="147">
        <v>64.513549771934507</v>
      </c>
      <c r="J174" s="147">
        <v>60.911998598703804</v>
      </c>
      <c r="K174" s="147">
        <v>62.610997245884803</v>
      </c>
      <c r="L174" s="141"/>
      <c r="M174" s="191" t="s">
        <v>93</v>
      </c>
      <c r="N174" s="147">
        <v>55.523891049726998</v>
      </c>
      <c r="O174" s="147">
        <v>55.121317157380901</v>
      </c>
      <c r="P174" s="147">
        <v>62.366836040540399</v>
      </c>
      <c r="Q174" s="147">
        <v>76.341663200727595</v>
      </c>
      <c r="R174" s="147">
        <v>86.7884627926219</v>
      </c>
      <c r="S174" s="147">
        <v>94.826324637353906</v>
      </c>
      <c r="T174" s="147">
        <v>83.968759015055198</v>
      </c>
      <c r="U174" s="147">
        <v>85.760796494852002</v>
      </c>
      <c r="V174" s="147">
        <v>88.650946147759797</v>
      </c>
      <c r="W174" s="147">
        <v>88.093755656717207</v>
      </c>
    </row>
    <row r="175" spans="1:23" ht="18.75" customHeight="1">
      <c r="A175" s="191" t="s">
        <v>74</v>
      </c>
      <c r="B175" s="147">
        <v>350.63092316075102</v>
      </c>
      <c r="C175" s="147">
        <v>312.135220819859</v>
      </c>
      <c r="D175" s="147">
        <v>342.76163921750998</v>
      </c>
      <c r="E175" s="147">
        <v>391.010052716681</v>
      </c>
      <c r="F175" s="147">
        <v>406.544471146077</v>
      </c>
      <c r="G175" s="147">
        <v>394.91736566494302</v>
      </c>
      <c r="H175" s="147">
        <v>389.95170110676702</v>
      </c>
      <c r="I175" s="147">
        <v>390.138947890738</v>
      </c>
      <c r="J175" s="147">
        <v>410.08818661223</v>
      </c>
      <c r="K175" s="147">
        <v>404.88278240432402</v>
      </c>
      <c r="L175" s="141"/>
      <c r="M175" s="191" t="s">
        <v>125</v>
      </c>
      <c r="N175" s="147">
        <v>92.883895131086106</v>
      </c>
      <c r="O175" s="147">
        <v>109.95277827291299</v>
      </c>
      <c r="P175" s="147">
        <v>136.18632505565799</v>
      </c>
      <c r="Q175" s="147">
        <v>166.11949485301901</v>
      </c>
      <c r="R175" s="147">
        <v>219.794944105958</v>
      </c>
      <c r="S175" s="147">
        <v>214.03235393579001</v>
      </c>
      <c r="T175" s="147">
        <v>188.78678396836301</v>
      </c>
      <c r="U175" s="147">
        <v>179.98431987455899</v>
      </c>
      <c r="V175" s="147">
        <v>179.83531723315201</v>
      </c>
      <c r="W175" s="147">
        <v>184.01866301258201</v>
      </c>
    </row>
    <row r="176" spans="1:23" ht="18.75" customHeight="1">
      <c r="A176" s="191" t="s">
        <v>75</v>
      </c>
      <c r="B176" s="147">
        <v>42.414166204357997</v>
      </c>
      <c r="C176" s="147">
        <v>37.652278915469203</v>
      </c>
      <c r="D176" s="147">
        <v>42.390731144978801</v>
      </c>
      <c r="E176" s="147">
        <v>54.978985168118697</v>
      </c>
      <c r="F176" s="147">
        <v>49.487991796146602</v>
      </c>
      <c r="G176" s="147">
        <v>55.321045082695399</v>
      </c>
      <c r="H176" s="147">
        <v>54.586797819276299</v>
      </c>
      <c r="I176" s="147">
        <v>51.6886135959545</v>
      </c>
      <c r="J176" s="147">
        <v>47.040740320082598</v>
      </c>
      <c r="K176" s="147">
        <v>50.4683596467098</v>
      </c>
      <c r="L176" s="141"/>
      <c r="M176" s="191" t="s">
        <v>126</v>
      </c>
      <c r="N176" s="147">
        <v>160.34827058354799</v>
      </c>
      <c r="O176" s="147">
        <v>156.80938329864901</v>
      </c>
      <c r="P176" s="147">
        <v>144.533131429364</v>
      </c>
      <c r="Q176" s="147">
        <v>169.2782084582</v>
      </c>
      <c r="R176" s="147">
        <v>193.62126310466201</v>
      </c>
      <c r="S176" s="147">
        <v>245.249762708871</v>
      </c>
      <c r="T176" s="147">
        <v>228.534393363291</v>
      </c>
      <c r="U176" s="147">
        <v>222.07745510691799</v>
      </c>
      <c r="V176" s="147">
        <v>217.637432789656</v>
      </c>
      <c r="W176" s="147">
        <v>216.06713577191601</v>
      </c>
    </row>
    <row r="177" spans="1:23" ht="18.75" customHeight="1">
      <c r="A177" s="191" t="s">
        <v>76</v>
      </c>
      <c r="B177" s="147">
        <v>225.87347848448499</v>
      </c>
      <c r="C177" s="147">
        <v>272.54251138899298</v>
      </c>
      <c r="D177" s="147">
        <v>278.17936560038902</v>
      </c>
      <c r="E177" s="147">
        <v>323.17926609413598</v>
      </c>
      <c r="F177" s="147">
        <v>301.30028489262202</v>
      </c>
      <c r="G177" s="147">
        <v>321.41456124784003</v>
      </c>
      <c r="H177" s="147">
        <v>322.18382456059601</v>
      </c>
      <c r="I177" s="147">
        <v>320.46086264592702</v>
      </c>
      <c r="J177" s="147">
        <v>326.75309308526602</v>
      </c>
      <c r="K177" s="147">
        <v>344.48723840084699</v>
      </c>
      <c r="L177" s="141"/>
      <c r="M177" s="191" t="s">
        <v>381</v>
      </c>
      <c r="N177" s="147">
        <v>0</v>
      </c>
      <c r="O177" s="147">
        <v>0</v>
      </c>
      <c r="P177" s="147">
        <v>0</v>
      </c>
      <c r="Q177" s="147">
        <v>0</v>
      </c>
      <c r="R177" s="147">
        <v>0</v>
      </c>
      <c r="S177" s="147">
        <v>0</v>
      </c>
      <c r="T177" s="147">
        <v>0</v>
      </c>
      <c r="U177" s="147">
        <v>0</v>
      </c>
      <c r="V177" s="147">
        <v>0</v>
      </c>
      <c r="W177" s="147">
        <v>0</v>
      </c>
    </row>
    <row r="178" spans="1:23" ht="18.75" customHeight="1">
      <c r="A178" s="191" t="s">
        <v>282</v>
      </c>
      <c r="B178" s="147">
        <v>0</v>
      </c>
      <c r="C178" s="147">
        <v>0</v>
      </c>
      <c r="D178" s="147">
        <v>0</v>
      </c>
      <c r="E178" s="147">
        <v>0</v>
      </c>
      <c r="F178" s="147">
        <v>0</v>
      </c>
      <c r="G178" s="147">
        <v>0</v>
      </c>
      <c r="H178" s="147">
        <v>0</v>
      </c>
      <c r="I178" s="147">
        <v>0</v>
      </c>
      <c r="J178" s="147">
        <v>0</v>
      </c>
      <c r="K178" s="147">
        <v>0</v>
      </c>
      <c r="L178" s="141"/>
      <c r="M178" s="191" t="s">
        <v>98</v>
      </c>
      <c r="N178" s="147">
        <v>59.465427507177999</v>
      </c>
      <c r="O178" s="147">
        <v>61.8326647640639</v>
      </c>
      <c r="P178" s="147">
        <v>72.592491988951394</v>
      </c>
      <c r="Q178" s="147">
        <v>87.325237580525197</v>
      </c>
      <c r="R178" s="147">
        <v>101.510692798506</v>
      </c>
      <c r="S178" s="147">
        <v>115.652357346271</v>
      </c>
      <c r="T178" s="147">
        <v>101.264047726038</v>
      </c>
      <c r="U178" s="147">
        <v>100.760491972585</v>
      </c>
      <c r="V178" s="147">
        <v>102.538682049779</v>
      </c>
      <c r="W178" s="147">
        <v>104.27574812861801</v>
      </c>
    </row>
    <row r="179" spans="1:23" ht="18.75" customHeight="1">
      <c r="A179" s="191" t="s">
        <v>77</v>
      </c>
      <c r="B179" s="147">
        <v>192.09273401078701</v>
      </c>
      <c r="C179" s="147">
        <v>167.564543846476</v>
      </c>
      <c r="D179" s="147">
        <v>155.16856228723299</v>
      </c>
      <c r="E179" s="147">
        <v>183.95583015495899</v>
      </c>
      <c r="F179" s="147">
        <v>172.818078882858</v>
      </c>
      <c r="G179" s="147">
        <v>230.09210866308601</v>
      </c>
      <c r="H179" s="147">
        <v>285.80986004900399</v>
      </c>
      <c r="I179" s="147">
        <v>301.43432678260803</v>
      </c>
      <c r="J179" s="147">
        <v>223.604382819151</v>
      </c>
      <c r="K179" s="147">
        <v>235.28465570952</v>
      </c>
      <c r="L179" s="141"/>
      <c r="M179" s="191" t="s">
        <v>109</v>
      </c>
      <c r="N179" s="147">
        <v>86.904306857957707</v>
      </c>
      <c r="O179" s="147">
        <v>85.5545790374196</v>
      </c>
      <c r="P179" s="147">
        <v>101.034061105368</v>
      </c>
      <c r="Q179" s="147">
        <v>120.434731254973</v>
      </c>
      <c r="R179" s="147">
        <v>131.42883291465199</v>
      </c>
      <c r="S179" s="147">
        <v>179.26747176828599</v>
      </c>
      <c r="T179" s="147">
        <v>154.42117756153601</v>
      </c>
      <c r="U179" s="147">
        <v>133.11944576176799</v>
      </c>
      <c r="V179" s="147">
        <v>123.32287617510001</v>
      </c>
      <c r="W179" s="147">
        <v>132.144391176634</v>
      </c>
    </row>
    <row r="180" spans="1:23" ht="18.75" customHeight="1">
      <c r="A180" s="191" t="s">
        <v>283</v>
      </c>
      <c r="B180" s="147">
        <v>0</v>
      </c>
      <c r="C180" s="147">
        <v>0</v>
      </c>
      <c r="D180" s="147">
        <v>0</v>
      </c>
      <c r="E180" s="147">
        <v>0</v>
      </c>
      <c r="F180" s="147">
        <v>0</v>
      </c>
      <c r="G180" s="147">
        <v>0</v>
      </c>
      <c r="H180" s="147">
        <v>0</v>
      </c>
      <c r="I180" s="147">
        <v>0</v>
      </c>
      <c r="J180" s="147">
        <v>0</v>
      </c>
      <c r="K180" s="147">
        <v>0</v>
      </c>
      <c r="L180" s="141"/>
      <c r="M180" s="191" t="s">
        <v>91</v>
      </c>
      <c r="N180" s="147">
        <v>98.878008712046494</v>
      </c>
      <c r="O180" s="147">
        <v>134.16229267464399</v>
      </c>
      <c r="P180" s="147">
        <v>113.08846614201801</v>
      </c>
      <c r="Q180" s="147">
        <v>127.859484925301</v>
      </c>
      <c r="R180" s="147">
        <v>142.42432345705399</v>
      </c>
      <c r="S180" s="147">
        <v>156.267161087218</v>
      </c>
      <c r="T180" s="147">
        <v>131.42616543684699</v>
      </c>
      <c r="U180" s="147">
        <v>131.471665108313</v>
      </c>
      <c r="V180" s="147">
        <v>131.686186452741</v>
      </c>
      <c r="W180" s="147">
        <v>149.97711882657001</v>
      </c>
    </row>
    <row r="181" spans="1:23" ht="18.75" customHeight="1">
      <c r="A181" s="191" t="s">
        <v>78</v>
      </c>
      <c r="B181" s="147">
        <v>95.785905383269494</v>
      </c>
      <c r="C181" s="147">
        <v>96.3040643141061</v>
      </c>
      <c r="D181" s="147">
        <v>111.592186559708</v>
      </c>
      <c r="E181" s="147">
        <v>114.14486845672801</v>
      </c>
      <c r="F181" s="147">
        <v>107.708122181053</v>
      </c>
      <c r="G181" s="147">
        <v>130.04177534864201</v>
      </c>
      <c r="H181" s="147">
        <v>144.66484659903401</v>
      </c>
      <c r="I181" s="147">
        <v>128.53296510830901</v>
      </c>
      <c r="J181" s="147">
        <v>128.96114138308101</v>
      </c>
      <c r="K181" s="147">
        <v>113.841787949086</v>
      </c>
      <c r="L181" s="141"/>
      <c r="M181" s="191" t="s">
        <v>127</v>
      </c>
      <c r="N181" s="147">
        <v>195.75943024986199</v>
      </c>
      <c r="O181" s="147">
        <v>205.091621654596</v>
      </c>
      <c r="P181" s="147">
        <v>216.21629249754301</v>
      </c>
      <c r="Q181" s="147">
        <v>261.381661469741</v>
      </c>
      <c r="R181" s="147">
        <v>271.54914590929201</v>
      </c>
      <c r="S181" s="147">
        <v>281.55295941851699</v>
      </c>
      <c r="T181" s="147">
        <v>230.02077129057301</v>
      </c>
      <c r="U181" s="147">
        <v>232.17180321726499</v>
      </c>
      <c r="V181" s="147">
        <v>234.28078134236199</v>
      </c>
      <c r="W181" s="147">
        <v>240.83617365744399</v>
      </c>
    </row>
    <row r="182" spans="1:23" ht="18.75" customHeight="1">
      <c r="A182" s="191" t="s">
        <v>79</v>
      </c>
      <c r="B182" s="147">
        <v>247.925766296272</v>
      </c>
      <c r="C182" s="147">
        <v>240.472039301086</v>
      </c>
      <c r="D182" s="147">
        <v>249.83860661631601</v>
      </c>
      <c r="E182" s="147">
        <v>310.19926956070498</v>
      </c>
      <c r="F182" s="147">
        <v>329.79254778428998</v>
      </c>
      <c r="G182" s="147">
        <v>375.852985162496</v>
      </c>
      <c r="H182" s="147">
        <v>349.54407845838699</v>
      </c>
      <c r="I182" s="147">
        <v>350.294944838996</v>
      </c>
      <c r="J182" s="147">
        <v>337.21305670936903</v>
      </c>
      <c r="K182" s="147">
        <v>366.54046984484501</v>
      </c>
      <c r="L182" s="141"/>
      <c r="M182" s="191" t="s">
        <v>113</v>
      </c>
      <c r="N182" s="147">
        <v>89.485101729586603</v>
      </c>
      <c r="O182" s="147">
        <v>127.60202322875401</v>
      </c>
      <c r="P182" s="147">
        <v>92.129986310172598</v>
      </c>
      <c r="Q182" s="147">
        <v>109.638649001815</v>
      </c>
      <c r="R182" s="147">
        <v>165.78940054443601</v>
      </c>
      <c r="S182" s="147">
        <v>207.70592481155299</v>
      </c>
      <c r="T182" s="147">
        <v>126.04313813808599</v>
      </c>
      <c r="U182" s="147">
        <v>117.506261699218</v>
      </c>
      <c r="V182" s="147">
        <v>119.263719499012</v>
      </c>
      <c r="W182" s="147">
        <v>118.775947809766</v>
      </c>
    </row>
    <row r="183" spans="1:23" ht="18.75" customHeight="1">
      <c r="A183" s="191" t="s">
        <v>80</v>
      </c>
      <c r="B183" s="147">
        <v>203.28911000552799</v>
      </c>
      <c r="C183" s="147">
        <v>172.17851982661699</v>
      </c>
      <c r="D183" s="147">
        <v>120.16139280721799</v>
      </c>
      <c r="E183" s="147">
        <v>210.35637727759899</v>
      </c>
      <c r="F183" s="147">
        <v>617.62855965471601</v>
      </c>
      <c r="G183" s="147">
        <v>423.88347593847402</v>
      </c>
      <c r="H183" s="147">
        <v>294.89329978566798</v>
      </c>
      <c r="I183" s="147">
        <v>409.95065789473699</v>
      </c>
      <c r="J183" s="147">
        <v>267.78882938025998</v>
      </c>
      <c r="K183" s="147">
        <v>378.986866791745</v>
      </c>
      <c r="L183" s="141"/>
      <c r="M183" s="191" t="s">
        <v>116</v>
      </c>
      <c r="N183" s="147">
        <v>0</v>
      </c>
      <c r="O183" s="147">
        <v>0</v>
      </c>
      <c r="P183" s="147">
        <v>0</v>
      </c>
      <c r="Q183" s="147">
        <v>0</v>
      </c>
      <c r="R183" s="147">
        <v>0</v>
      </c>
      <c r="S183" s="147">
        <v>0</v>
      </c>
      <c r="T183" s="147">
        <v>0</v>
      </c>
      <c r="U183" s="147">
        <v>0</v>
      </c>
      <c r="V183" s="147">
        <v>0</v>
      </c>
      <c r="W183" s="147">
        <v>0</v>
      </c>
    </row>
    <row r="184" spans="1:23" ht="18.75" customHeight="1">
      <c r="A184" s="191" t="s">
        <v>284</v>
      </c>
      <c r="B184" s="147">
        <v>0</v>
      </c>
      <c r="C184" s="147">
        <v>0</v>
      </c>
      <c r="D184" s="147">
        <v>0</v>
      </c>
      <c r="E184" s="147">
        <v>0</v>
      </c>
      <c r="F184" s="147">
        <v>0</v>
      </c>
      <c r="G184" s="147">
        <v>0</v>
      </c>
      <c r="H184" s="147">
        <v>0</v>
      </c>
      <c r="I184" s="147">
        <v>0</v>
      </c>
      <c r="J184" s="147">
        <v>0</v>
      </c>
      <c r="K184" s="147">
        <v>0</v>
      </c>
      <c r="L184" s="141"/>
      <c r="M184" s="191" t="s">
        <v>173</v>
      </c>
      <c r="N184" s="147">
        <v>188.44735689715901</v>
      </c>
      <c r="O184" s="147">
        <v>210.54262028236701</v>
      </c>
      <c r="P184" s="147">
        <v>229.80875710072399</v>
      </c>
      <c r="Q184" s="147">
        <v>287.08486721293099</v>
      </c>
      <c r="R184" s="147">
        <v>327.26511062858299</v>
      </c>
      <c r="S184" s="147">
        <v>318.27680374452899</v>
      </c>
      <c r="T184" s="147">
        <v>261.44078585909102</v>
      </c>
      <c r="U184" s="147">
        <v>280.47910562844697</v>
      </c>
      <c r="V184" s="147">
        <v>256.68486406756</v>
      </c>
      <c r="W184" s="147">
        <v>283.50683360911</v>
      </c>
    </row>
    <row r="185" spans="1:23" ht="18.75" customHeight="1">
      <c r="A185" s="191" t="s">
        <v>81</v>
      </c>
      <c r="B185" s="147">
        <v>558.60881951451097</v>
      </c>
      <c r="C185" s="147">
        <v>544.99622560120804</v>
      </c>
      <c r="D185" s="147">
        <v>551.19347459389496</v>
      </c>
      <c r="E185" s="147">
        <v>590.34442339692998</v>
      </c>
      <c r="F185" s="147">
        <v>626.56196441369798</v>
      </c>
      <c r="G185" s="147">
        <v>619.81070464270704</v>
      </c>
      <c r="H185" s="147">
        <v>545.91023747008205</v>
      </c>
      <c r="I185" s="147">
        <v>580.72640621422397</v>
      </c>
      <c r="J185" s="147">
        <v>608.59258297070903</v>
      </c>
      <c r="K185" s="147">
        <v>556.632653061224</v>
      </c>
      <c r="L185" s="141"/>
      <c r="M185" s="191" t="s">
        <v>128</v>
      </c>
      <c r="N185" s="147">
        <v>82.914253894017904</v>
      </c>
      <c r="O185" s="147">
        <v>85.171980363974001</v>
      </c>
      <c r="P185" s="147">
        <v>86.378166901175803</v>
      </c>
      <c r="Q185" s="147">
        <v>110.07168169045801</v>
      </c>
      <c r="R185" s="147">
        <v>111.75903618235201</v>
      </c>
      <c r="S185" s="147">
        <v>123.96546752727301</v>
      </c>
      <c r="T185" s="147">
        <v>116.361040288159</v>
      </c>
      <c r="U185" s="147">
        <v>121.592159879394</v>
      </c>
      <c r="V185" s="147">
        <v>115.093455400482</v>
      </c>
      <c r="W185" s="147">
        <v>112.501775244082</v>
      </c>
    </row>
    <row r="186" spans="1:23" ht="18.75" customHeight="1">
      <c r="A186" s="191" t="s">
        <v>82</v>
      </c>
      <c r="B186" s="147">
        <v>168.872804168605</v>
      </c>
      <c r="C186" s="147">
        <v>160.67951884919901</v>
      </c>
      <c r="D186" s="147">
        <v>150.22348136391301</v>
      </c>
      <c r="E186" s="147">
        <v>200.376527688132</v>
      </c>
      <c r="F186" s="147">
        <v>212.38053330059699</v>
      </c>
      <c r="G186" s="147">
        <v>266.90979812162198</v>
      </c>
      <c r="H186" s="147">
        <v>223.975261035073</v>
      </c>
      <c r="I186" s="147">
        <v>251.40858711905901</v>
      </c>
      <c r="J186" s="147">
        <v>241.381470231854</v>
      </c>
      <c r="K186" s="147">
        <v>246.24041666093501</v>
      </c>
      <c r="L186" s="141"/>
      <c r="M186" s="190" t="s">
        <v>58</v>
      </c>
      <c r="N186" s="146">
        <v>594.952937735001</v>
      </c>
      <c r="O186" s="146">
        <v>587.49596746721795</v>
      </c>
      <c r="P186" s="146">
        <v>593.52943912405794</v>
      </c>
      <c r="Q186" s="146">
        <v>751.65590885800805</v>
      </c>
      <c r="R186" s="146">
        <v>792.18435953506901</v>
      </c>
      <c r="S186" s="146">
        <v>895.21455452819305</v>
      </c>
      <c r="T186" s="146">
        <v>819.77279682961705</v>
      </c>
      <c r="U186" s="146">
        <v>861.52965824186504</v>
      </c>
      <c r="V186" s="146">
        <v>806.47395068479</v>
      </c>
      <c r="W186" s="146">
        <v>771.290891987956</v>
      </c>
    </row>
    <row r="187" spans="1:23" ht="18.75" customHeight="1">
      <c r="A187" s="191" t="s">
        <v>171</v>
      </c>
      <c r="B187" s="147">
        <v>36.811154109335497</v>
      </c>
      <c r="C187" s="147">
        <v>31.4175770278713</v>
      </c>
      <c r="D187" s="147">
        <v>36.317961439967398</v>
      </c>
      <c r="E187" s="147">
        <v>39.700956551758502</v>
      </c>
      <c r="F187" s="147">
        <v>39.061933289741397</v>
      </c>
      <c r="G187" s="147">
        <v>42.214119473100297</v>
      </c>
      <c r="H187" s="147">
        <v>43.351863511424</v>
      </c>
      <c r="I187" s="147">
        <v>37.900347177433503</v>
      </c>
      <c r="J187" s="147">
        <v>45.988468954866001</v>
      </c>
      <c r="K187" s="147">
        <v>31.7714780895048</v>
      </c>
      <c r="L187" s="141"/>
      <c r="M187" s="191" t="s">
        <v>73</v>
      </c>
      <c r="N187" s="147">
        <v>329.807330172089</v>
      </c>
      <c r="O187" s="147">
        <v>351.87009567731297</v>
      </c>
      <c r="P187" s="147">
        <v>310.59124439559201</v>
      </c>
      <c r="Q187" s="147">
        <v>602.51411421753699</v>
      </c>
      <c r="R187" s="147">
        <v>530.11337922492396</v>
      </c>
      <c r="S187" s="147">
        <v>649.63285286918699</v>
      </c>
      <c r="T187" s="147">
        <v>828.84198351886596</v>
      </c>
      <c r="U187" s="147">
        <v>716.02542147124905</v>
      </c>
      <c r="V187" s="147">
        <v>758.63984308552199</v>
      </c>
      <c r="W187" s="147">
        <v>551.37078838519301</v>
      </c>
    </row>
    <row r="188" spans="1:23" ht="18.75" customHeight="1">
      <c r="A188" s="191" t="s">
        <v>83</v>
      </c>
      <c r="B188" s="147">
        <v>39.660208484068903</v>
      </c>
      <c r="C188" s="147">
        <v>41.551345298585503</v>
      </c>
      <c r="D188" s="147">
        <v>55.877200539904102</v>
      </c>
      <c r="E188" s="147">
        <v>82.276322967812305</v>
      </c>
      <c r="F188" s="147">
        <v>48.3717081244219</v>
      </c>
      <c r="G188" s="147">
        <v>50.349896399390097</v>
      </c>
      <c r="H188" s="147">
        <v>43.671237527128099</v>
      </c>
      <c r="I188" s="147">
        <v>43.373075497102299</v>
      </c>
      <c r="J188" s="147">
        <v>53.456025398315099</v>
      </c>
      <c r="K188" s="147">
        <v>38.000490925104998</v>
      </c>
      <c r="L188" s="141"/>
      <c r="M188" s="191" t="s">
        <v>102</v>
      </c>
      <c r="N188" s="147">
        <v>1039.14061372796</v>
      </c>
      <c r="O188" s="147">
        <v>981.97122232571905</v>
      </c>
      <c r="P188" s="147">
        <v>955.25422815673301</v>
      </c>
      <c r="Q188" s="147">
        <v>1259.2563258579401</v>
      </c>
      <c r="R188" s="147">
        <v>1496.13719315964</v>
      </c>
      <c r="S188" s="147">
        <v>1582.6351696350901</v>
      </c>
      <c r="T188" s="147">
        <v>1224.2311586487799</v>
      </c>
      <c r="U188" s="147">
        <v>1214.8156538931901</v>
      </c>
      <c r="V188" s="147">
        <v>1218.9580574075101</v>
      </c>
      <c r="W188" s="147">
        <v>1192.3896542381999</v>
      </c>
    </row>
    <row r="189" spans="1:23" ht="18.75" customHeight="1">
      <c r="A189" s="191" t="s">
        <v>245</v>
      </c>
      <c r="B189" s="147">
        <v>310.720402153691</v>
      </c>
      <c r="C189" s="147">
        <v>908.40857519160897</v>
      </c>
      <c r="D189" s="147">
        <v>932.069433669511</v>
      </c>
      <c r="E189" s="147">
        <v>994.10036780133805</v>
      </c>
      <c r="F189" s="147">
        <v>1090.1109309823501</v>
      </c>
      <c r="G189" s="147">
        <v>398.92399901821801</v>
      </c>
      <c r="H189" s="147">
        <v>531.51453766598195</v>
      </c>
      <c r="I189" s="147">
        <v>786.89044399053205</v>
      </c>
      <c r="J189" s="147">
        <v>781.98079726218396</v>
      </c>
      <c r="K189" s="147">
        <v>954.68393906681001</v>
      </c>
      <c r="L189" s="141"/>
      <c r="M189" s="191" t="s">
        <v>129</v>
      </c>
      <c r="N189" s="147">
        <v>742.20863149790603</v>
      </c>
      <c r="O189" s="147">
        <v>742.71732820097395</v>
      </c>
      <c r="P189" s="147">
        <v>779.10758352232494</v>
      </c>
      <c r="Q189" s="147">
        <v>929.32725950852</v>
      </c>
      <c r="R189" s="147">
        <v>1001.3847903856</v>
      </c>
      <c r="S189" s="147">
        <v>1091.78408584099</v>
      </c>
      <c r="T189" s="147">
        <v>970.15506608660303</v>
      </c>
      <c r="U189" s="147">
        <v>1000.2498383933701</v>
      </c>
      <c r="V189" s="147">
        <v>994.29971270072599</v>
      </c>
      <c r="W189" s="147">
        <v>970.34260958652806</v>
      </c>
    </row>
    <row r="190" spans="1:23" ht="18.75" customHeight="1">
      <c r="A190" s="191" t="s">
        <v>84</v>
      </c>
      <c r="B190" s="147">
        <v>108.817141660253</v>
      </c>
      <c r="C190" s="147">
        <v>102.182807077696</v>
      </c>
      <c r="D190" s="147">
        <v>99.645467885474702</v>
      </c>
      <c r="E190" s="147">
        <v>114.65509791093599</v>
      </c>
      <c r="F190" s="147">
        <v>117.159580690447</v>
      </c>
      <c r="G190" s="147">
        <v>131.94974203458901</v>
      </c>
      <c r="H190" s="147">
        <v>144.943495398198</v>
      </c>
      <c r="I190" s="147">
        <v>141.28384823160599</v>
      </c>
      <c r="J190" s="147">
        <v>125.61406942469399</v>
      </c>
      <c r="K190" s="147">
        <v>120.66652916379201</v>
      </c>
      <c r="L190" s="141"/>
      <c r="M190" s="191" t="s">
        <v>130</v>
      </c>
      <c r="N190" s="147">
        <v>5376.5893912150004</v>
      </c>
      <c r="O190" s="147">
        <v>3744.3194166083099</v>
      </c>
      <c r="P190" s="147">
        <v>5273.92353517834</v>
      </c>
      <c r="Q190" s="147">
        <v>7489.4677236693096</v>
      </c>
      <c r="R190" s="147">
        <v>7411.6739160937304</v>
      </c>
      <c r="S190" s="147">
        <v>6650.5559272810096</v>
      </c>
      <c r="T190" s="147">
        <v>6768.4673492410302</v>
      </c>
      <c r="U190" s="147">
        <v>5914.0024678893897</v>
      </c>
      <c r="V190" s="147">
        <v>6522.8306259963001</v>
      </c>
      <c r="W190" s="147">
        <v>6070.5481804772598</v>
      </c>
    </row>
    <row r="191" spans="1:23" ht="18.75" customHeight="1">
      <c r="A191" s="191" t="s">
        <v>85</v>
      </c>
      <c r="B191" s="147">
        <v>118.50806839809501</v>
      </c>
      <c r="C191" s="147">
        <v>131.544982457841</v>
      </c>
      <c r="D191" s="147">
        <v>119.81857418174199</v>
      </c>
      <c r="E191" s="147">
        <v>171.20547514609399</v>
      </c>
      <c r="F191" s="147">
        <v>159.31219040027301</v>
      </c>
      <c r="G191" s="147">
        <v>363.45083740357302</v>
      </c>
      <c r="H191" s="147">
        <v>302.59323330782797</v>
      </c>
      <c r="I191" s="147">
        <v>370.83040860353498</v>
      </c>
      <c r="J191" s="147">
        <v>393.48355226185203</v>
      </c>
      <c r="K191" s="147">
        <v>300.59153175591501</v>
      </c>
      <c r="L191" s="141"/>
      <c r="M191" s="191" t="s">
        <v>75</v>
      </c>
      <c r="N191" s="147">
        <v>303.00982937913898</v>
      </c>
      <c r="O191" s="147">
        <v>284.73433783304</v>
      </c>
      <c r="P191" s="147">
        <v>283.26964685347798</v>
      </c>
      <c r="Q191" s="147">
        <v>365.52779273066898</v>
      </c>
      <c r="R191" s="147">
        <v>423.52961078165498</v>
      </c>
      <c r="S191" s="147">
        <v>481.71214980550701</v>
      </c>
      <c r="T191" s="147">
        <v>436.99740616751399</v>
      </c>
      <c r="U191" s="147">
        <v>436.25719174440599</v>
      </c>
      <c r="V191" s="147">
        <v>417.48357391898003</v>
      </c>
      <c r="W191" s="147">
        <v>416.824991834108</v>
      </c>
    </row>
    <row r="192" spans="1:23" ht="18.75" customHeight="1">
      <c r="A192" s="191" t="s">
        <v>86</v>
      </c>
      <c r="B192" s="147">
        <v>426.17061832107203</v>
      </c>
      <c r="C192" s="147">
        <v>418.95334619923398</v>
      </c>
      <c r="D192" s="147">
        <v>379.519571477667</v>
      </c>
      <c r="E192" s="147">
        <v>432.73649206933601</v>
      </c>
      <c r="F192" s="147">
        <v>556.25309401874199</v>
      </c>
      <c r="G192" s="147">
        <v>517.14794156376604</v>
      </c>
      <c r="H192" s="147">
        <v>478.94241547462099</v>
      </c>
      <c r="I192" s="147">
        <v>520.17699350934902</v>
      </c>
      <c r="J192" s="147">
        <v>548.18463313196298</v>
      </c>
      <c r="K192" s="147">
        <v>551.31553136187495</v>
      </c>
      <c r="L192" s="141"/>
      <c r="M192" s="191" t="s">
        <v>122</v>
      </c>
      <c r="N192" s="147">
        <v>1313.75558779123</v>
      </c>
      <c r="O192" s="147">
        <v>1087.3431824162601</v>
      </c>
      <c r="P192" s="147">
        <v>1407.8983218936801</v>
      </c>
      <c r="Q192" s="147">
        <v>1449.2220187615701</v>
      </c>
      <c r="R192" s="147">
        <v>1682.71436883771</v>
      </c>
      <c r="S192" s="147">
        <v>2067.0979549829599</v>
      </c>
      <c r="T192" s="147">
        <v>1919.6477991392301</v>
      </c>
      <c r="U192" s="147">
        <v>1974.8109368323701</v>
      </c>
      <c r="V192" s="147">
        <v>1769.4661269595399</v>
      </c>
      <c r="W192" s="147">
        <v>1660.5042714789299</v>
      </c>
    </row>
    <row r="193" spans="1:23" ht="18.75" customHeight="1">
      <c r="A193" s="191" t="s">
        <v>87</v>
      </c>
      <c r="B193" s="147">
        <v>337.35404750628402</v>
      </c>
      <c r="C193" s="147">
        <v>308.30227465393801</v>
      </c>
      <c r="D193" s="147">
        <v>314.95657138627899</v>
      </c>
      <c r="E193" s="147">
        <v>366.31543549953801</v>
      </c>
      <c r="F193" s="147">
        <v>370.213046411682</v>
      </c>
      <c r="G193" s="147">
        <v>409.66235763116799</v>
      </c>
      <c r="H193" s="147">
        <v>353.27475371452903</v>
      </c>
      <c r="I193" s="147">
        <v>366.10222606540299</v>
      </c>
      <c r="J193" s="147">
        <v>357.20489223040101</v>
      </c>
      <c r="K193" s="147">
        <v>368.823634830976</v>
      </c>
      <c r="L193" s="141"/>
      <c r="M193" s="191" t="s">
        <v>131</v>
      </c>
      <c r="N193" s="147">
        <v>1342.43482273322</v>
      </c>
      <c r="O193" s="147">
        <v>1864.0295711514</v>
      </c>
      <c r="P193" s="147">
        <v>1871.61393998993</v>
      </c>
      <c r="Q193" s="147">
        <v>2131.0541310541298</v>
      </c>
      <c r="R193" s="147">
        <v>2248.3771852375098</v>
      </c>
      <c r="S193" s="147">
        <v>2556.5463655507901</v>
      </c>
      <c r="T193" s="147">
        <v>2219.1620871763598</v>
      </c>
      <c r="U193" s="147">
        <v>2164.0546147807599</v>
      </c>
      <c r="V193" s="147">
        <v>2180.2846975089001</v>
      </c>
      <c r="W193" s="147">
        <v>2176.9403824521901</v>
      </c>
    </row>
    <row r="194" spans="1:23" ht="18.75" customHeight="1">
      <c r="A194" s="191" t="s">
        <v>88</v>
      </c>
      <c r="B194" s="147">
        <v>42.958533611281602</v>
      </c>
      <c r="C194" s="147">
        <v>44.377986069330497</v>
      </c>
      <c r="D194" s="147">
        <v>45.497623692727203</v>
      </c>
      <c r="E194" s="147">
        <v>54.917298017128999</v>
      </c>
      <c r="F194" s="147">
        <v>47.590123717795599</v>
      </c>
      <c r="G194" s="147">
        <v>57.533178958466898</v>
      </c>
      <c r="H194" s="147">
        <v>48.352710338336799</v>
      </c>
      <c r="I194" s="147">
        <v>0</v>
      </c>
      <c r="J194" s="147">
        <v>0</v>
      </c>
      <c r="K194" s="147">
        <v>0</v>
      </c>
      <c r="L194" s="141"/>
      <c r="M194" s="191" t="s">
        <v>132</v>
      </c>
      <c r="N194" s="147">
        <v>308.35141872216599</v>
      </c>
      <c r="O194" s="147">
        <v>233.72465544476799</v>
      </c>
      <c r="P194" s="147">
        <v>258.58322291637501</v>
      </c>
      <c r="Q194" s="147">
        <v>356.12219956838499</v>
      </c>
      <c r="R194" s="147">
        <v>325.21699987218</v>
      </c>
      <c r="S194" s="147">
        <v>389.134160313824</v>
      </c>
      <c r="T194" s="147">
        <v>320.483508235253</v>
      </c>
      <c r="U194" s="147">
        <v>334.909532381818</v>
      </c>
      <c r="V194" s="147">
        <v>360.79844277658702</v>
      </c>
      <c r="W194" s="147">
        <v>361.60465849845099</v>
      </c>
    </row>
    <row r="195" spans="1:23" ht="18.75" customHeight="1">
      <c r="A195" s="191" t="s">
        <v>89</v>
      </c>
      <c r="B195" s="147">
        <v>0</v>
      </c>
      <c r="C195" s="147">
        <v>0</v>
      </c>
      <c r="D195" s="147">
        <v>0</v>
      </c>
      <c r="E195" s="147">
        <v>0</v>
      </c>
      <c r="F195" s="147">
        <v>0</v>
      </c>
      <c r="G195" s="147">
        <v>0</v>
      </c>
      <c r="H195" s="147">
        <v>0</v>
      </c>
      <c r="I195" s="147">
        <v>42.476723480308202</v>
      </c>
      <c r="J195" s="147">
        <v>55.022617094970499</v>
      </c>
      <c r="K195" s="147">
        <v>39.1187522438263</v>
      </c>
      <c r="L195" s="141"/>
      <c r="M195" s="191" t="s">
        <v>133</v>
      </c>
      <c r="N195" s="147">
        <v>472.699161946022</v>
      </c>
      <c r="O195" s="147">
        <v>603.11772917636097</v>
      </c>
      <c r="P195" s="147">
        <v>853.81744459291394</v>
      </c>
      <c r="Q195" s="147">
        <v>916.86923038330303</v>
      </c>
      <c r="R195" s="147">
        <v>913.76117673541501</v>
      </c>
      <c r="S195" s="147">
        <v>1006.09570936854</v>
      </c>
      <c r="T195" s="147">
        <v>856.56716760862298</v>
      </c>
      <c r="U195" s="147">
        <v>960.79494445326998</v>
      </c>
      <c r="V195" s="147">
        <v>976.75052957887306</v>
      </c>
      <c r="W195" s="147">
        <v>960.61301057795595</v>
      </c>
    </row>
    <row r="196" spans="1:23" ht="18.75" customHeight="1">
      <c r="A196" s="191" t="s">
        <v>90</v>
      </c>
      <c r="B196" s="147">
        <v>0</v>
      </c>
      <c r="C196" s="147">
        <v>0</v>
      </c>
      <c r="D196" s="147">
        <v>0</v>
      </c>
      <c r="E196" s="147">
        <v>0</v>
      </c>
      <c r="F196" s="147">
        <v>0</v>
      </c>
      <c r="G196" s="147">
        <v>0</v>
      </c>
      <c r="H196" s="147">
        <v>0</v>
      </c>
      <c r="I196" s="147">
        <v>0</v>
      </c>
      <c r="J196" s="147">
        <v>0</v>
      </c>
      <c r="K196" s="147">
        <v>0</v>
      </c>
      <c r="L196" s="141"/>
      <c r="M196" s="191" t="s">
        <v>134</v>
      </c>
      <c r="N196" s="147">
        <v>1381.94515241105</v>
      </c>
      <c r="O196" s="147">
        <v>1671.8545986316401</v>
      </c>
      <c r="P196" s="147">
        <v>2308.8457142857101</v>
      </c>
      <c r="Q196" s="147">
        <v>1234.90848292855</v>
      </c>
      <c r="R196" s="147">
        <v>1944.5334511905401</v>
      </c>
      <c r="S196" s="147">
        <v>2166.4558253417699</v>
      </c>
      <c r="T196" s="147">
        <v>2465.1335311572702</v>
      </c>
      <c r="U196" s="147">
        <v>2927.5133942641</v>
      </c>
      <c r="V196" s="147">
        <v>4050.6096012192002</v>
      </c>
      <c r="W196" s="147">
        <v>2225.0342622201902</v>
      </c>
    </row>
    <row r="197" spans="1:23" ht="18.75" customHeight="1">
      <c r="A197" s="191" t="s">
        <v>91</v>
      </c>
      <c r="B197" s="147">
        <v>61.577258760318401</v>
      </c>
      <c r="C197" s="147">
        <v>70.738022093678794</v>
      </c>
      <c r="D197" s="147">
        <v>49.002949080526101</v>
      </c>
      <c r="E197" s="147">
        <v>63.325001324869</v>
      </c>
      <c r="F197" s="147">
        <v>70.666080617994794</v>
      </c>
      <c r="G197" s="147">
        <v>59.385490580065202</v>
      </c>
      <c r="H197" s="147">
        <v>59.498901376371499</v>
      </c>
      <c r="I197" s="147">
        <v>55.397161504540897</v>
      </c>
      <c r="J197" s="147">
        <v>65.994264320097798</v>
      </c>
      <c r="K197" s="147">
        <v>69.159425473723104</v>
      </c>
      <c r="L197" s="141"/>
      <c r="M197" s="191" t="s">
        <v>186</v>
      </c>
      <c r="N197" s="147">
        <v>1165.4725387123799</v>
      </c>
      <c r="O197" s="147">
        <v>1069.6530393091</v>
      </c>
      <c r="P197" s="147">
        <v>1095.1998227607</v>
      </c>
      <c r="Q197" s="147">
        <v>1403.4984401168799</v>
      </c>
      <c r="R197" s="147">
        <v>1566.3508001402799</v>
      </c>
      <c r="S197" s="147">
        <v>1715.5923959018701</v>
      </c>
      <c r="T197" s="147">
        <v>1597.3809727846401</v>
      </c>
      <c r="U197" s="147">
        <v>1734.10829645894</v>
      </c>
      <c r="V197" s="147">
        <v>1701.7459875535501</v>
      </c>
      <c r="W197" s="147">
        <v>1739.8443063377999</v>
      </c>
    </row>
    <row r="198" spans="1:23" ht="18.75" customHeight="1">
      <c r="A198" s="191" t="s">
        <v>92</v>
      </c>
      <c r="B198" s="147">
        <v>95.653061641178496</v>
      </c>
      <c r="C198" s="147">
        <v>104.028717528169</v>
      </c>
      <c r="D198" s="147">
        <v>71.050366971668296</v>
      </c>
      <c r="E198" s="147">
        <v>146.55622313280901</v>
      </c>
      <c r="F198" s="147">
        <v>157.83501421549499</v>
      </c>
      <c r="G198" s="147">
        <v>154.15438430267099</v>
      </c>
      <c r="H198" s="147">
        <v>103.825758744753</v>
      </c>
      <c r="I198" s="147">
        <v>116.22788209865401</v>
      </c>
      <c r="J198" s="147">
        <v>61.977059631775397</v>
      </c>
      <c r="K198" s="147">
        <v>92.148907332056993</v>
      </c>
      <c r="L198" s="141"/>
      <c r="M198" s="191" t="s">
        <v>135</v>
      </c>
      <c r="N198" s="147">
        <v>0</v>
      </c>
      <c r="O198" s="147">
        <v>0</v>
      </c>
      <c r="P198" s="147">
        <v>631.64905589812599</v>
      </c>
      <c r="Q198" s="147">
        <v>843.46753201545596</v>
      </c>
      <c r="R198" s="147">
        <v>963.038821325203</v>
      </c>
      <c r="S198" s="147">
        <v>1261.4827238939699</v>
      </c>
      <c r="T198" s="147">
        <v>1154.95796771908</v>
      </c>
      <c r="U198" s="147">
        <v>1182.4469874786</v>
      </c>
      <c r="V198" s="147">
        <v>1050.7060050838199</v>
      </c>
      <c r="W198" s="147">
        <v>1006.06387527143</v>
      </c>
    </row>
    <row r="199" spans="1:23" ht="18.75" customHeight="1">
      <c r="A199" s="191" t="s">
        <v>93</v>
      </c>
      <c r="B199" s="147">
        <v>204.16119141480499</v>
      </c>
      <c r="C199" s="147">
        <v>341.64507772020698</v>
      </c>
      <c r="D199" s="147">
        <v>544.38033009461606</v>
      </c>
      <c r="E199" s="147">
        <v>314.851485148515</v>
      </c>
      <c r="F199" s="147">
        <v>552.055427251732</v>
      </c>
      <c r="G199" s="147">
        <v>350.87719298245599</v>
      </c>
      <c r="H199" s="147">
        <v>428.61596009975102</v>
      </c>
      <c r="I199" s="147">
        <v>392.142857142857</v>
      </c>
      <c r="J199" s="147">
        <v>617.47616209773503</v>
      </c>
      <c r="K199" s="147">
        <v>405.47900881710598</v>
      </c>
      <c r="L199" s="141"/>
      <c r="M199" s="191" t="s">
        <v>136</v>
      </c>
      <c r="N199" s="147">
        <v>479.88007224411598</v>
      </c>
      <c r="O199" s="147">
        <v>516.91013243894395</v>
      </c>
      <c r="P199" s="147">
        <v>468.50284944063202</v>
      </c>
      <c r="Q199" s="147">
        <v>609.75580626886403</v>
      </c>
      <c r="R199" s="147">
        <v>630.01166462745698</v>
      </c>
      <c r="S199" s="147">
        <v>725.68104983723003</v>
      </c>
      <c r="T199" s="147">
        <v>730.28773629270802</v>
      </c>
      <c r="U199" s="147">
        <v>816.73112875092397</v>
      </c>
      <c r="V199" s="147">
        <v>737.09194419683797</v>
      </c>
      <c r="W199" s="147">
        <v>659.71011783514803</v>
      </c>
    </row>
    <row r="200" spans="1:23" ht="18.75" customHeight="1">
      <c r="A200" s="191" t="s">
        <v>94</v>
      </c>
      <c r="B200" s="147">
        <v>293.52565407665298</v>
      </c>
      <c r="C200" s="147">
        <v>293.350316169302</v>
      </c>
      <c r="D200" s="147">
        <v>345.06833596405698</v>
      </c>
      <c r="E200" s="147">
        <v>362.44483461233301</v>
      </c>
      <c r="F200" s="147">
        <v>365.06094889801602</v>
      </c>
      <c r="G200" s="147">
        <v>444.02584320845898</v>
      </c>
      <c r="H200" s="147">
        <v>538.00007033183397</v>
      </c>
      <c r="I200" s="147">
        <v>578.47973191156495</v>
      </c>
      <c r="J200" s="147">
        <v>578.47821503533396</v>
      </c>
      <c r="K200" s="147">
        <v>568.179893947614</v>
      </c>
      <c r="L200" s="141"/>
      <c r="M200" s="190" t="s">
        <v>60</v>
      </c>
      <c r="N200" s="146">
        <v>168.42511297905901</v>
      </c>
      <c r="O200" s="146">
        <v>180.56871313081899</v>
      </c>
      <c r="P200" s="146">
        <v>168.23158539516101</v>
      </c>
      <c r="Q200" s="146">
        <v>204.33495028535501</v>
      </c>
      <c r="R200" s="146">
        <v>248.551175300257</v>
      </c>
      <c r="S200" s="146">
        <v>293.77592129488102</v>
      </c>
      <c r="T200" s="146">
        <v>232.091372478941</v>
      </c>
      <c r="U200" s="146">
        <v>240.10558829922201</v>
      </c>
      <c r="V200" s="146">
        <v>252.569905231625</v>
      </c>
      <c r="W200" s="146">
        <v>240.77906131804099</v>
      </c>
    </row>
    <row r="201" spans="1:23" ht="18.75" customHeight="1">
      <c r="A201" s="191" t="s">
        <v>95</v>
      </c>
      <c r="B201" s="147">
        <v>342.51163008868099</v>
      </c>
      <c r="C201" s="147">
        <v>336.21321483246197</v>
      </c>
      <c r="D201" s="147">
        <v>346.943726737068</v>
      </c>
      <c r="E201" s="147">
        <v>396.77801709092699</v>
      </c>
      <c r="F201" s="147">
        <v>448.45764292252301</v>
      </c>
      <c r="G201" s="147">
        <v>473.72980616639097</v>
      </c>
      <c r="H201" s="147">
        <v>460.90281804567502</v>
      </c>
      <c r="I201" s="147">
        <v>407.13935021628998</v>
      </c>
      <c r="J201" s="147">
        <v>428.29941953655401</v>
      </c>
      <c r="K201" s="147">
        <v>394.96979979432302</v>
      </c>
      <c r="L201" s="141"/>
      <c r="M201" s="191" t="s">
        <v>93</v>
      </c>
      <c r="N201" s="147">
        <v>108.740901302823</v>
      </c>
      <c r="O201" s="147">
        <v>109.417161609136</v>
      </c>
      <c r="P201" s="147">
        <v>111.736245535113</v>
      </c>
      <c r="Q201" s="147">
        <v>149.770644900028</v>
      </c>
      <c r="R201" s="147">
        <v>155.65911123792799</v>
      </c>
      <c r="S201" s="147">
        <v>174.826445002746</v>
      </c>
      <c r="T201" s="147">
        <v>159.64553949858001</v>
      </c>
      <c r="U201" s="147">
        <v>175.04833097048601</v>
      </c>
      <c r="V201" s="147">
        <v>178.67518067747201</v>
      </c>
      <c r="W201" s="147">
        <v>176.17726746668299</v>
      </c>
    </row>
    <row r="202" spans="1:23" ht="18.75" customHeight="1">
      <c r="A202" s="191" t="s">
        <v>120</v>
      </c>
      <c r="B202" s="147">
        <v>236.43704449343701</v>
      </c>
      <c r="C202" s="147">
        <v>222.41206929153799</v>
      </c>
      <c r="D202" s="147">
        <v>224.13640218983701</v>
      </c>
      <c r="E202" s="147">
        <v>249.92657382954999</v>
      </c>
      <c r="F202" s="147">
        <v>280.78737651844301</v>
      </c>
      <c r="G202" s="147">
        <v>318.385877939517</v>
      </c>
      <c r="H202" s="147">
        <v>342.07314107300402</v>
      </c>
      <c r="I202" s="147">
        <v>340.438632348238</v>
      </c>
      <c r="J202" s="147">
        <v>301.051485065561</v>
      </c>
      <c r="K202" s="147">
        <v>313.82383849290898</v>
      </c>
      <c r="L202" s="141"/>
      <c r="M202" s="191" t="s">
        <v>75</v>
      </c>
      <c r="N202" s="147">
        <v>0</v>
      </c>
      <c r="O202" s="147">
        <v>0</v>
      </c>
      <c r="P202" s="147">
        <v>0</v>
      </c>
      <c r="Q202" s="147">
        <v>0</v>
      </c>
      <c r="R202" s="147">
        <v>0</v>
      </c>
      <c r="S202" s="147">
        <v>0</v>
      </c>
      <c r="T202" s="147">
        <v>0</v>
      </c>
      <c r="U202" s="147">
        <v>0</v>
      </c>
      <c r="V202" s="147">
        <v>0</v>
      </c>
      <c r="W202" s="147">
        <v>0</v>
      </c>
    </row>
    <row r="203" spans="1:23" ht="18.75" customHeight="1">
      <c r="A203" s="191" t="s">
        <v>96</v>
      </c>
      <c r="B203" s="147">
        <v>1259.3537414965999</v>
      </c>
      <c r="C203" s="147">
        <v>1108.05084745763</v>
      </c>
      <c r="D203" s="147">
        <v>1023.70100273473</v>
      </c>
      <c r="E203" s="147">
        <v>728.21489001691998</v>
      </c>
      <c r="F203" s="147">
        <v>848.98525148115402</v>
      </c>
      <c r="G203" s="147">
        <v>1226.9291469391101</v>
      </c>
      <c r="H203" s="147">
        <v>1070.2107381128901</v>
      </c>
      <c r="I203" s="147">
        <v>1030.96558217387</v>
      </c>
      <c r="J203" s="147">
        <v>1335.21341463415</v>
      </c>
      <c r="K203" s="147">
        <v>1194.5771284068601</v>
      </c>
      <c r="L203" s="141"/>
      <c r="M203" s="191" t="s">
        <v>107</v>
      </c>
      <c r="N203" s="147">
        <v>0</v>
      </c>
      <c r="O203" s="147">
        <v>0</v>
      </c>
      <c r="P203" s="147">
        <v>0</v>
      </c>
      <c r="Q203" s="147">
        <v>0</v>
      </c>
      <c r="R203" s="147">
        <v>0</v>
      </c>
      <c r="S203" s="147">
        <v>0</v>
      </c>
      <c r="T203" s="147">
        <v>0</v>
      </c>
      <c r="U203" s="147">
        <v>0</v>
      </c>
      <c r="V203" s="147">
        <v>0</v>
      </c>
      <c r="W203" s="147">
        <v>0</v>
      </c>
    </row>
    <row r="204" spans="1:23" ht="18.75" customHeight="1">
      <c r="A204" s="191" t="s">
        <v>97</v>
      </c>
      <c r="B204" s="147">
        <v>523.42576015710199</v>
      </c>
      <c r="C204" s="147">
        <v>533.70629138825302</v>
      </c>
      <c r="D204" s="147">
        <v>502.76515696229899</v>
      </c>
      <c r="E204" s="147">
        <v>630.89380130416498</v>
      </c>
      <c r="F204" s="147">
        <v>641.93574214408</v>
      </c>
      <c r="G204" s="147">
        <v>765.53992538429497</v>
      </c>
      <c r="H204" s="147">
        <v>713.62582991895397</v>
      </c>
      <c r="I204" s="147">
        <v>719.92072010521201</v>
      </c>
      <c r="J204" s="147">
        <v>683.64984118190796</v>
      </c>
      <c r="K204" s="147">
        <v>675.49910587746001</v>
      </c>
      <c r="L204" s="141"/>
      <c r="M204" s="191" t="s">
        <v>123</v>
      </c>
      <c r="N204" s="147">
        <v>0</v>
      </c>
      <c r="O204" s="147">
        <v>0</v>
      </c>
      <c r="P204" s="147">
        <v>0</v>
      </c>
      <c r="Q204" s="147">
        <v>0</v>
      </c>
      <c r="R204" s="147">
        <v>224.36940602115499</v>
      </c>
      <c r="S204" s="147">
        <v>261.26289126108202</v>
      </c>
      <c r="T204" s="147">
        <v>236.19047619047601</v>
      </c>
      <c r="U204" s="147">
        <v>0</v>
      </c>
      <c r="V204" s="147">
        <v>0</v>
      </c>
      <c r="W204" s="147">
        <v>0</v>
      </c>
    </row>
    <row r="205" spans="1:23" ht="18.75" customHeight="1">
      <c r="A205" s="191" t="s">
        <v>98</v>
      </c>
      <c r="B205" s="147">
        <v>250.76272272785499</v>
      </c>
      <c r="C205" s="147">
        <v>256.99239321240498</v>
      </c>
      <c r="D205" s="147">
        <v>246.54452690167</v>
      </c>
      <c r="E205" s="147">
        <v>271.48790176959199</v>
      </c>
      <c r="F205" s="147">
        <v>261.69253880821202</v>
      </c>
      <c r="G205" s="147">
        <v>261.71479607025901</v>
      </c>
      <c r="H205" s="147">
        <v>247.469287469287</v>
      </c>
      <c r="I205" s="147">
        <v>272.29899497487401</v>
      </c>
      <c r="J205" s="147">
        <v>287.90927382476701</v>
      </c>
      <c r="K205" s="147">
        <v>231.88737707126501</v>
      </c>
      <c r="L205" s="141"/>
      <c r="M205" s="191" t="s">
        <v>113</v>
      </c>
      <c r="N205" s="147">
        <v>161.495089418688</v>
      </c>
      <c r="O205" s="147">
        <v>186.506816625753</v>
      </c>
      <c r="P205" s="147">
        <v>154.956264976207</v>
      </c>
      <c r="Q205" s="147">
        <v>183.413463291911</v>
      </c>
      <c r="R205" s="147">
        <v>255.68093016775899</v>
      </c>
      <c r="S205" s="147">
        <v>311.71898982354003</v>
      </c>
      <c r="T205" s="147">
        <v>201.53848727210601</v>
      </c>
      <c r="U205" s="147">
        <v>198.38638630396099</v>
      </c>
      <c r="V205" s="147">
        <v>214.77845634603301</v>
      </c>
      <c r="W205" s="147">
        <v>204.08144169979701</v>
      </c>
    </row>
    <row r="206" spans="1:23" ht="18.75" customHeight="1">
      <c r="A206" s="191" t="s">
        <v>99</v>
      </c>
      <c r="B206" s="147">
        <v>71.613238696509001</v>
      </c>
      <c r="C206" s="147">
        <v>69.540014554677299</v>
      </c>
      <c r="D206" s="147">
        <v>66.339696784557503</v>
      </c>
      <c r="E206" s="147">
        <v>92.889785383522593</v>
      </c>
      <c r="F206" s="147">
        <v>91.635870188506104</v>
      </c>
      <c r="G206" s="147">
        <v>113.038606114527</v>
      </c>
      <c r="H206" s="147">
        <v>99.945588138928201</v>
      </c>
      <c r="I206" s="147">
        <v>112.85123793117</v>
      </c>
      <c r="J206" s="147">
        <v>109.90806124037201</v>
      </c>
      <c r="K206" s="147">
        <v>142.945309094046</v>
      </c>
      <c r="L206" s="141"/>
      <c r="M206" s="191" t="s">
        <v>137</v>
      </c>
      <c r="N206" s="147">
        <v>201.71395064884899</v>
      </c>
      <c r="O206" s="147">
        <v>199.60038436722999</v>
      </c>
      <c r="P206" s="147">
        <v>208.79853872869199</v>
      </c>
      <c r="Q206" s="147">
        <v>253.89871150755101</v>
      </c>
      <c r="R206" s="147">
        <v>271.97811785246603</v>
      </c>
      <c r="S206" s="147">
        <v>315.321195907782</v>
      </c>
      <c r="T206" s="147">
        <v>294.06943077490598</v>
      </c>
      <c r="U206" s="147">
        <v>316.00751877302599</v>
      </c>
      <c r="V206" s="147">
        <v>339.83413317410401</v>
      </c>
      <c r="W206" s="147">
        <v>327.429621726704</v>
      </c>
    </row>
    <row r="207" spans="1:23" ht="18.75" customHeight="1">
      <c r="A207" s="191" t="s">
        <v>100</v>
      </c>
      <c r="B207" s="147">
        <v>652.93462991005401</v>
      </c>
      <c r="C207" s="147">
        <v>1026.26262626263</v>
      </c>
      <c r="D207" s="147">
        <v>763.23024054982795</v>
      </c>
      <c r="E207" s="147">
        <v>1404.2553191489401</v>
      </c>
      <c r="F207" s="147">
        <v>1565.54644562573</v>
      </c>
      <c r="G207" s="147">
        <v>1071.48788927336</v>
      </c>
      <c r="H207" s="147">
        <v>1019.88540613414</v>
      </c>
      <c r="I207" s="147">
        <v>798.08084932625604</v>
      </c>
      <c r="J207" s="147">
        <v>1122.2222222222199</v>
      </c>
      <c r="K207" s="147">
        <v>1045.07600023295</v>
      </c>
      <c r="L207" s="141"/>
      <c r="M207" s="190" t="s">
        <v>63</v>
      </c>
      <c r="N207" s="146">
        <v>103.39711597938501</v>
      </c>
      <c r="O207" s="146">
        <v>93.922634680717294</v>
      </c>
      <c r="P207" s="146">
        <v>93.963833180139005</v>
      </c>
      <c r="Q207" s="146">
        <v>117.97263554772201</v>
      </c>
      <c r="R207" s="146">
        <v>132.34643112752201</v>
      </c>
      <c r="S207" s="146">
        <v>138.936827859202</v>
      </c>
      <c r="T207" s="146">
        <v>117.85747250455</v>
      </c>
      <c r="U207" s="146">
        <v>118.23852792823899</v>
      </c>
      <c r="V207" s="146">
        <v>120.85224410621601</v>
      </c>
      <c r="W207" s="146">
        <v>120.02061285060999</v>
      </c>
    </row>
    <row r="208" spans="1:23" ht="18.75" customHeight="1">
      <c r="A208" s="191" t="s">
        <v>285</v>
      </c>
      <c r="B208" s="147">
        <v>0</v>
      </c>
      <c r="C208" s="147">
        <v>0</v>
      </c>
      <c r="D208" s="147">
        <v>0</v>
      </c>
      <c r="E208" s="147">
        <v>0</v>
      </c>
      <c r="F208" s="147">
        <v>0</v>
      </c>
      <c r="G208" s="147">
        <v>0</v>
      </c>
      <c r="H208" s="147">
        <v>0</v>
      </c>
      <c r="I208" s="147">
        <v>0</v>
      </c>
      <c r="J208" s="147">
        <v>0</v>
      </c>
      <c r="K208" s="147">
        <v>0</v>
      </c>
      <c r="L208" s="141"/>
      <c r="M208" s="191" t="s">
        <v>138</v>
      </c>
      <c r="N208" s="147">
        <v>93.368298363053995</v>
      </c>
      <c r="O208" s="147">
        <v>75.426457970157003</v>
      </c>
      <c r="P208" s="147">
        <v>74.037704617772704</v>
      </c>
      <c r="Q208" s="147">
        <v>95.447235281162406</v>
      </c>
      <c r="R208" s="147">
        <v>111.793821405435</v>
      </c>
      <c r="S208" s="147">
        <v>133.291768754191</v>
      </c>
      <c r="T208" s="147">
        <v>111.77100614886901</v>
      </c>
      <c r="U208" s="147">
        <v>106.611043260732</v>
      </c>
      <c r="V208" s="147">
        <v>104.327170749865</v>
      </c>
      <c r="W208" s="147">
        <v>103.131310927635</v>
      </c>
    </row>
    <row r="209" spans="1:23" ht="18.75" customHeight="1">
      <c r="A209" s="191" t="s">
        <v>101</v>
      </c>
      <c r="B209" s="147">
        <v>3090.0045250528901</v>
      </c>
      <c r="C209" s="147">
        <v>4703.5357987379102</v>
      </c>
      <c r="D209" s="147">
        <v>3918.3926786276202</v>
      </c>
      <c r="E209" s="147">
        <v>4780.9627799199998</v>
      </c>
      <c r="F209" s="147">
        <v>5062.6346793269504</v>
      </c>
      <c r="G209" s="147">
        <v>5600.9424047592802</v>
      </c>
      <c r="H209" s="147">
        <v>4793.6674143556302</v>
      </c>
      <c r="I209" s="147">
        <v>6303.5823232734101</v>
      </c>
      <c r="J209" s="147">
        <v>5536.1163685589299</v>
      </c>
      <c r="K209" s="147">
        <v>5029.1902526374097</v>
      </c>
      <c r="L209" s="141"/>
      <c r="M209" s="191" t="s">
        <v>139</v>
      </c>
      <c r="N209" s="147">
        <v>108.3857373244</v>
      </c>
      <c r="O209" s="147">
        <v>96.392123505895697</v>
      </c>
      <c r="P209" s="147">
        <v>93.662424058374398</v>
      </c>
      <c r="Q209" s="147">
        <v>118.826838552494</v>
      </c>
      <c r="R209" s="147">
        <v>136.93685184249</v>
      </c>
      <c r="S209" s="147">
        <v>151.274149836904</v>
      </c>
      <c r="T209" s="147">
        <v>126.199533728718</v>
      </c>
      <c r="U209" s="147">
        <v>123.07311871861501</v>
      </c>
      <c r="V209" s="147">
        <v>123.872619045346</v>
      </c>
      <c r="W209" s="147">
        <v>121.776588763342</v>
      </c>
    </row>
    <row r="210" spans="1:23" ht="18.75" customHeight="1">
      <c r="A210" s="191" t="s">
        <v>102</v>
      </c>
      <c r="B210" s="147">
        <v>253.362980779075</v>
      </c>
      <c r="C210" s="147">
        <v>259.66750742570298</v>
      </c>
      <c r="D210" s="147">
        <v>279.16661266152897</v>
      </c>
      <c r="E210" s="147">
        <v>359.595009753265</v>
      </c>
      <c r="F210" s="147">
        <v>374.33528597172898</v>
      </c>
      <c r="G210" s="147">
        <v>384.08775587891802</v>
      </c>
      <c r="H210" s="147">
        <v>339.88514070536598</v>
      </c>
      <c r="I210" s="147">
        <v>323.50576596258401</v>
      </c>
      <c r="J210" s="147">
        <v>329.104031154464</v>
      </c>
      <c r="K210" s="147">
        <v>314.48182937551098</v>
      </c>
      <c r="L210" s="141"/>
      <c r="M210" s="191" t="s">
        <v>140</v>
      </c>
      <c r="N210" s="147">
        <v>101.393894209929</v>
      </c>
      <c r="O210" s="147">
        <v>94.032222372960604</v>
      </c>
      <c r="P210" s="147">
        <v>97.153709750424795</v>
      </c>
      <c r="Q210" s="147">
        <v>115.60182527896001</v>
      </c>
      <c r="R210" s="147">
        <v>121.326307824925</v>
      </c>
      <c r="S210" s="147">
        <v>122.844311260296</v>
      </c>
      <c r="T210" s="147">
        <v>107.806558472182</v>
      </c>
      <c r="U210" s="147">
        <v>108.076974203994</v>
      </c>
      <c r="V210" s="147">
        <v>107.23665632941901</v>
      </c>
      <c r="W210" s="147">
        <v>116.07021580567501</v>
      </c>
    </row>
    <row r="211" spans="1:23" ht="18.75" customHeight="1">
      <c r="A211" s="191" t="s">
        <v>246</v>
      </c>
      <c r="B211" s="147">
        <v>674.62611949531504</v>
      </c>
      <c r="C211" s="147">
        <v>538.79949124030702</v>
      </c>
      <c r="D211" s="147">
        <v>611.11552784635398</v>
      </c>
      <c r="E211" s="147">
        <v>572.919776085026</v>
      </c>
      <c r="F211" s="147">
        <v>751.49867020282204</v>
      </c>
      <c r="G211" s="147">
        <v>975.05587455354203</v>
      </c>
      <c r="H211" s="147">
        <v>1132.24265165729</v>
      </c>
      <c r="I211" s="147">
        <v>1217.91516058</v>
      </c>
      <c r="J211" s="147">
        <v>1329.31015254216</v>
      </c>
      <c r="K211" s="147">
        <v>1157.32788657936</v>
      </c>
      <c r="L211" s="141"/>
      <c r="M211" s="191" t="s">
        <v>141</v>
      </c>
      <c r="N211" s="147">
        <v>107.933765100521</v>
      </c>
      <c r="O211" s="147">
        <v>113.939156385708</v>
      </c>
      <c r="P211" s="147">
        <v>103.00503976000699</v>
      </c>
      <c r="Q211" s="147">
        <v>116.74095102909899</v>
      </c>
      <c r="R211" s="147">
        <v>115.56913825795699</v>
      </c>
      <c r="S211" s="147">
        <v>233.86563633959699</v>
      </c>
      <c r="T211" s="147">
        <v>279.13496195434499</v>
      </c>
      <c r="U211" s="147">
        <v>297.83162230980099</v>
      </c>
      <c r="V211" s="147">
        <v>698.69258558403601</v>
      </c>
      <c r="W211" s="147">
        <v>340.55629139072801</v>
      </c>
    </row>
    <row r="212" spans="1:23" ht="18.75" customHeight="1">
      <c r="A212" s="191" t="s">
        <v>103</v>
      </c>
      <c r="B212" s="147">
        <v>30754.606307363199</v>
      </c>
      <c r="C212" s="147">
        <v>32652.012311981001</v>
      </c>
      <c r="D212" s="147">
        <v>44969.0766236575</v>
      </c>
      <c r="E212" s="147">
        <v>42648.802670964797</v>
      </c>
      <c r="F212" s="147">
        <v>51328.371046711698</v>
      </c>
      <c r="G212" s="147">
        <v>63246.198358228998</v>
      </c>
      <c r="H212" s="147">
        <v>56583.857560098899</v>
      </c>
      <c r="I212" s="147">
        <v>67884.768740031897</v>
      </c>
      <c r="J212" s="147">
        <v>60882.135769993998</v>
      </c>
      <c r="K212" s="147">
        <v>58532.069400356602</v>
      </c>
      <c r="L212" s="141"/>
      <c r="M212" s="191" t="s">
        <v>287</v>
      </c>
      <c r="N212" s="147">
        <v>0</v>
      </c>
      <c r="O212" s="147">
        <v>0</v>
      </c>
      <c r="P212" s="147">
        <v>0</v>
      </c>
      <c r="Q212" s="147">
        <v>0</v>
      </c>
      <c r="R212" s="147">
        <v>0</v>
      </c>
      <c r="S212" s="147">
        <v>0</v>
      </c>
      <c r="T212" s="147">
        <v>0</v>
      </c>
      <c r="U212" s="147">
        <v>0</v>
      </c>
      <c r="V212" s="147">
        <v>0</v>
      </c>
      <c r="W212" s="147">
        <v>0</v>
      </c>
    </row>
    <row r="213" spans="1:23" ht="18.75" customHeight="1">
      <c r="A213" s="191" t="s">
        <v>286</v>
      </c>
      <c r="B213" s="147">
        <v>0</v>
      </c>
      <c r="C213" s="147">
        <v>0</v>
      </c>
      <c r="D213" s="147">
        <v>0</v>
      </c>
      <c r="E213" s="147">
        <v>0</v>
      </c>
      <c r="F213" s="147">
        <v>0</v>
      </c>
      <c r="G213" s="147">
        <v>0</v>
      </c>
      <c r="H213" s="147">
        <v>0</v>
      </c>
      <c r="I213" s="147">
        <v>0</v>
      </c>
      <c r="J213" s="147">
        <v>0</v>
      </c>
      <c r="K213" s="147">
        <v>0</v>
      </c>
      <c r="L213" s="141"/>
      <c r="M213" s="191" t="s">
        <v>142</v>
      </c>
      <c r="N213" s="147">
        <v>72.213711041768505</v>
      </c>
      <c r="O213" s="147">
        <v>68.760339399114102</v>
      </c>
      <c r="P213" s="147">
        <v>72.151349410535602</v>
      </c>
      <c r="Q213" s="147">
        <v>101.386101955744</v>
      </c>
      <c r="R213" s="147">
        <v>142.101199923472</v>
      </c>
      <c r="S213" s="147">
        <v>133.075574661422</v>
      </c>
      <c r="T213" s="147">
        <v>138.63879169368201</v>
      </c>
      <c r="U213" s="147">
        <v>113.10886241558001</v>
      </c>
      <c r="V213" s="147">
        <v>106.62353016747301</v>
      </c>
      <c r="W213" s="147">
        <v>97.087477340871004</v>
      </c>
    </row>
    <row r="214" spans="1:23" ht="18.75" customHeight="1">
      <c r="A214" s="191" t="s">
        <v>104</v>
      </c>
      <c r="B214" s="147">
        <v>371.56756570836598</v>
      </c>
      <c r="C214" s="147">
        <v>367.97737496594902</v>
      </c>
      <c r="D214" s="147">
        <v>378.718617941932</v>
      </c>
      <c r="E214" s="147">
        <v>433.98133869861999</v>
      </c>
      <c r="F214" s="147">
        <v>402.24692509452001</v>
      </c>
      <c r="G214" s="147">
        <v>399.54385030475203</v>
      </c>
      <c r="H214" s="147">
        <v>382.13378157563398</v>
      </c>
      <c r="I214" s="147">
        <v>338.27342665291701</v>
      </c>
      <c r="J214" s="147">
        <v>368.09716413871399</v>
      </c>
      <c r="K214" s="147">
        <v>325.05052139545199</v>
      </c>
      <c r="L214" s="141"/>
      <c r="M214" s="191" t="s">
        <v>143</v>
      </c>
      <c r="N214" s="147">
        <v>237.83563400944101</v>
      </c>
      <c r="O214" s="147">
        <v>234.81458583139499</v>
      </c>
      <c r="P214" s="147">
        <v>210.29047004402599</v>
      </c>
      <c r="Q214" s="147">
        <v>268.03703413243602</v>
      </c>
      <c r="R214" s="147">
        <v>310.71499825160203</v>
      </c>
      <c r="S214" s="147">
        <v>312.63670707366202</v>
      </c>
      <c r="T214" s="147">
        <v>315.49467233478703</v>
      </c>
      <c r="U214" s="147">
        <v>340.53311140864201</v>
      </c>
      <c r="V214" s="147">
        <v>327.47026893526498</v>
      </c>
      <c r="W214" s="147">
        <v>307.52613002062401</v>
      </c>
    </row>
    <row r="215" spans="1:23" ht="18.75" customHeight="1">
      <c r="A215" s="191" t="s">
        <v>105</v>
      </c>
      <c r="B215" s="147">
        <v>477.47058603053699</v>
      </c>
      <c r="C215" s="147">
        <v>438.16154291459702</v>
      </c>
      <c r="D215" s="147">
        <v>486.80228671223699</v>
      </c>
      <c r="E215" s="147">
        <v>538.40289524238597</v>
      </c>
      <c r="F215" s="147">
        <v>485.95495770712</v>
      </c>
      <c r="G215" s="147">
        <v>830.11077197434804</v>
      </c>
      <c r="H215" s="147">
        <v>503.43075411221997</v>
      </c>
      <c r="I215" s="147">
        <v>438.42403929443299</v>
      </c>
      <c r="J215" s="147">
        <v>431.47524769873002</v>
      </c>
      <c r="K215" s="147">
        <v>444.35669086081401</v>
      </c>
      <c r="L215" s="141"/>
      <c r="M215" s="191" t="s">
        <v>144</v>
      </c>
      <c r="N215" s="147">
        <v>101.153387301007</v>
      </c>
      <c r="O215" s="147">
        <v>93.270187335736793</v>
      </c>
      <c r="P215" s="147">
        <v>96.097876706596495</v>
      </c>
      <c r="Q215" s="147">
        <v>118.682881428185</v>
      </c>
      <c r="R215" s="147">
        <v>129.42125616771801</v>
      </c>
      <c r="S215" s="147">
        <v>126.26514447242501</v>
      </c>
      <c r="T215" s="147">
        <v>107.16213478828</v>
      </c>
      <c r="U215" s="147">
        <v>113.19390412420999</v>
      </c>
      <c r="V215" s="147">
        <v>116.143050146824</v>
      </c>
      <c r="W215" s="147">
        <v>110.170988711422</v>
      </c>
    </row>
    <row r="216" spans="1:23" ht="18.75" customHeight="1">
      <c r="A216" s="191" t="s">
        <v>106</v>
      </c>
      <c r="B216" s="147">
        <v>0</v>
      </c>
      <c r="C216" s="147">
        <v>0</v>
      </c>
      <c r="D216" s="147">
        <v>1133.87241689128</v>
      </c>
      <c r="E216" s="147">
        <v>1493.4396279687801</v>
      </c>
      <c r="F216" s="147">
        <v>0</v>
      </c>
      <c r="G216" s="147">
        <v>833.02005012531299</v>
      </c>
      <c r="H216" s="147">
        <v>823.25089998434805</v>
      </c>
      <c r="I216" s="147">
        <v>0</v>
      </c>
      <c r="J216" s="147">
        <v>0</v>
      </c>
      <c r="K216" s="147">
        <v>0</v>
      </c>
      <c r="L216" s="141"/>
      <c r="M216" s="190" t="s">
        <v>64</v>
      </c>
      <c r="N216" s="146">
        <v>178.542375084523</v>
      </c>
      <c r="O216" s="146">
        <v>183.99475996720099</v>
      </c>
      <c r="P216" s="146">
        <v>182.404745907099</v>
      </c>
      <c r="Q216" s="146">
        <v>220.24075687497901</v>
      </c>
      <c r="R216" s="146">
        <v>235.71923797231099</v>
      </c>
      <c r="S216" s="146">
        <v>260.85239323461201</v>
      </c>
      <c r="T216" s="146">
        <v>229.70017053442999</v>
      </c>
      <c r="U216" s="146">
        <v>236.30918291297201</v>
      </c>
      <c r="V216" s="146">
        <v>237.862514563247</v>
      </c>
      <c r="W216" s="146">
        <v>237.52408530941301</v>
      </c>
    </row>
    <row r="217" spans="1:23" ht="18.75" customHeight="1">
      <c r="A217" s="191" t="s">
        <v>107</v>
      </c>
      <c r="B217" s="147">
        <v>265.41353383458602</v>
      </c>
      <c r="C217" s="147">
        <v>505.14806378132101</v>
      </c>
      <c r="D217" s="147">
        <v>299.953830425749</v>
      </c>
      <c r="E217" s="147">
        <v>660.261933482681</v>
      </c>
      <c r="F217" s="147">
        <v>429.032762123027</v>
      </c>
      <c r="G217" s="147">
        <v>455.48961424332299</v>
      </c>
      <c r="H217" s="147">
        <v>449.37807347411001</v>
      </c>
      <c r="I217" s="147">
        <v>305.819730305181</v>
      </c>
      <c r="J217" s="147">
        <v>401.66666666666703</v>
      </c>
      <c r="K217" s="147">
        <v>419.92076966610102</v>
      </c>
      <c r="L217" s="141"/>
      <c r="M217" s="191" t="s">
        <v>145</v>
      </c>
      <c r="N217" s="147">
        <v>0</v>
      </c>
      <c r="O217" s="147">
        <v>0</v>
      </c>
      <c r="P217" s="147">
        <v>343.67346938775501</v>
      </c>
      <c r="Q217" s="147">
        <v>86.097388849682403</v>
      </c>
      <c r="R217" s="147">
        <v>0</v>
      </c>
      <c r="S217" s="147">
        <v>0</v>
      </c>
      <c r="T217" s="147">
        <v>0</v>
      </c>
      <c r="U217" s="147">
        <v>0</v>
      </c>
      <c r="V217" s="147">
        <v>0</v>
      </c>
      <c r="W217" s="147">
        <v>0</v>
      </c>
    </row>
    <row r="218" spans="1:23" ht="18.75" customHeight="1">
      <c r="A218" s="191" t="s">
        <v>108</v>
      </c>
      <c r="B218" s="147">
        <v>77.931373385081201</v>
      </c>
      <c r="C218" s="147">
        <v>69.805831496378602</v>
      </c>
      <c r="D218" s="147">
        <v>73.302136378584393</v>
      </c>
      <c r="E218" s="147">
        <v>78.991125514669505</v>
      </c>
      <c r="F218" s="147">
        <v>90.979481360583407</v>
      </c>
      <c r="G218" s="147">
        <v>105.303679937762</v>
      </c>
      <c r="H218" s="147">
        <v>85.862640699100794</v>
      </c>
      <c r="I218" s="147">
        <v>95.956522162787707</v>
      </c>
      <c r="J218" s="147">
        <v>84.395977076981296</v>
      </c>
      <c r="K218" s="147">
        <v>85.886221141227495</v>
      </c>
      <c r="L218" s="141"/>
      <c r="M218" s="191" t="s">
        <v>73</v>
      </c>
      <c r="N218" s="147">
        <v>299.87170903242099</v>
      </c>
      <c r="O218" s="147">
        <v>360.26103585409498</v>
      </c>
      <c r="P218" s="147">
        <v>294.879144745085</v>
      </c>
      <c r="Q218" s="147">
        <v>340.90296308383103</v>
      </c>
      <c r="R218" s="147">
        <v>348.518204934918</v>
      </c>
      <c r="S218" s="147">
        <v>388.40166851219698</v>
      </c>
      <c r="T218" s="147">
        <v>342.72985452344898</v>
      </c>
      <c r="U218" s="147">
        <v>365.87268483156799</v>
      </c>
      <c r="V218" s="147">
        <v>356.577921822554</v>
      </c>
      <c r="W218" s="147">
        <v>365.09485750637998</v>
      </c>
    </row>
    <row r="219" spans="1:23" ht="18.75" customHeight="1">
      <c r="A219" s="191" t="s">
        <v>109</v>
      </c>
      <c r="B219" s="147">
        <v>0</v>
      </c>
      <c r="C219" s="147">
        <v>0</v>
      </c>
      <c r="D219" s="147">
        <v>0</v>
      </c>
      <c r="E219" s="147">
        <v>0</v>
      </c>
      <c r="F219" s="147">
        <v>0</v>
      </c>
      <c r="G219" s="147">
        <v>0</v>
      </c>
      <c r="H219" s="147">
        <v>0</v>
      </c>
      <c r="I219" s="147">
        <v>0</v>
      </c>
      <c r="J219" s="147">
        <v>0</v>
      </c>
      <c r="K219" s="147">
        <v>0</v>
      </c>
      <c r="L219" s="141"/>
      <c r="M219" s="191" t="s">
        <v>146</v>
      </c>
      <c r="N219" s="147">
        <v>122.85309143179001</v>
      </c>
      <c r="O219" s="147">
        <v>134.22295209274699</v>
      </c>
      <c r="P219" s="147">
        <v>116.86286346715001</v>
      </c>
      <c r="Q219" s="147">
        <v>137.50417175697601</v>
      </c>
      <c r="R219" s="147">
        <v>153.03556159146899</v>
      </c>
      <c r="S219" s="147">
        <v>152.51427639092799</v>
      </c>
      <c r="T219" s="147">
        <v>137.23436481164899</v>
      </c>
      <c r="U219" s="147">
        <v>137.17780749386901</v>
      </c>
      <c r="V219" s="147">
        <v>135.05910890944401</v>
      </c>
      <c r="W219" s="147">
        <v>139.412567266678</v>
      </c>
    </row>
    <row r="220" spans="1:23" ht="18.75" customHeight="1">
      <c r="A220" s="191" t="s">
        <v>110</v>
      </c>
      <c r="B220" s="147">
        <v>68.640801212773994</v>
      </c>
      <c r="C220" s="147">
        <v>66.274057963059406</v>
      </c>
      <c r="D220" s="147">
        <v>61.9877909983514</v>
      </c>
      <c r="E220" s="147">
        <v>92.668004895185803</v>
      </c>
      <c r="F220" s="147">
        <v>145.760474536049</v>
      </c>
      <c r="G220" s="147">
        <v>97.425058531850993</v>
      </c>
      <c r="H220" s="147">
        <v>82.815819797333205</v>
      </c>
      <c r="I220" s="147">
        <v>99.911572924781893</v>
      </c>
      <c r="J220" s="147">
        <v>101.114053228169</v>
      </c>
      <c r="K220" s="147">
        <v>96.741754471886495</v>
      </c>
      <c r="L220" s="141"/>
      <c r="M220" s="191" t="s">
        <v>147</v>
      </c>
      <c r="N220" s="147">
        <v>0</v>
      </c>
      <c r="O220" s="147">
        <v>391.11111111111097</v>
      </c>
      <c r="P220" s="147">
        <v>0</v>
      </c>
      <c r="Q220" s="147">
        <v>1671.0327455919401</v>
      </c>
      <c r="R220" s="147">
        <v>1725.68093385214</v>
      </c>
      <c r="S220" s="147">
        <v>2175.9687680740299</v>
      </c>
      <c r="T220" s="147">
        <v>1351.25</v>
      </c>
      <c r="U220" s="147">
        <v>1507.1428571428601</v>
      </c>
      <c r="V220" s="147">
        <v>1185.79234972678</v>
      </c>
      <c r="W220" s="147">
        <v>1365.8333333333301</v>
      </c>
    </row>
    <row r="221" spans="1:23" ht="18.75" customHeight="1">
      <c r="A221" s="191" t="s">
        <v>165</v>
      </c>
      <c r="B221" s="147">
        <v>273.46547595957202</v>
      </c>
      <c r="C221" s="147">
        <v>314.25094812662297</v>
      </c>
      <c r="D221" s="147">
        <v>0</v>
      </c>
      <c r="E221" s="147">
        <v>0</v>
      </c>
      <c r="F221" s="147">
        <v>0</v>
      </c>
      <c r="G221" s="147">
        <v>0</v>
      </c>
      <c r="H221" s="147">
        <v>0</v>
      </c>
      <c r="I221" s="147">
        <v>0</v>
      </c>
      <c r="J221" s="147">
        <v>0</v>
      </c>
      <c r="K221" s="147">
        <v>0</v>
      </c>
      <c r="L221" s="141"/>
      <c r="M221" s="191" t="s">
        <v>94</v>
      </c>
      <c r="N221" s="147">
        <v>123.590415133216</v>
      </c>
      <c r="O221" s="147">
        <v>128.53411154018701</v>
      </c>
      <c r="P221" s="147">
        <v>155.835306346365</v>
      </c>
      <c r="Q221" s="147">
        <v>241.723647688037</v>
      </c>
      <c r="R221" s="147">
        <v>191.836611103541</v>
      </c>
      <c r="S221" s="147">
        <v>231.51042148286501</v>
      </c>
      <c r="T221" s="147">
        <v>222.093488046066</v>
      </c>
      <c r="U221" s="147">
        <v>273.068609161707</v>
      </c>
      <c r="V221" s="147">
        <v>278.37203072533498</v>
      </c>
      <c r="W221" s="147">
        <v>466.98822580053599</v>
      </c>
    </row>
    <row r="222" spans="1:23" ht="18.75" customHeight="1">
      <c r="A222" s="191" t="s">
        <v>111</v>
      </c>
      <c r="B222" s="147">
        <v>0</v>
      </c>
      <c r="C222" s="147">
        <v>0</v>
      </c>
      <c r="D222" s="147">
        <v>549.66187888621505</v>
      </c>
      <c r="E222" s="147">
        <v>704.50896907936101</v>
      </c>
      <c r="F222" s="147">
        <v>713.59486623134705</v>
      </c>
      <c r="G222" s="147">
        <v>830.92325494896102</v>
      </c>
      <c r="H222" s="147">
        <v>597.79917983017401</v>
      </c>
      <c r="I222" s="147">
        <v>539.41057285426302</v>
      </c>
      <c r="J222" s="147">
        <v>799.03908578578</v>
      </c>
      <c r="K222" s="147">
        <v>699.02269721074197</v>
      </c>
      <c r="L222" s="141"/>
      <c r="M222" s="191" t="s">
        <v>148</v>
      </c>
      <c r="N222" s="147">
        <v>1078.49349790611</v>
      </c>
      <c r="O222" s="147">
        <v>962.51634461717299</v>
      </c>
      <c r="P222" s="147">
        <v>1754.57610789981</v>
      </c>
      <c r="Q222" s="147">
        <v>1569.1265443580801</v>
      </c>
      <c r="R222" s="147">
        <v>2045.79723191178</v>
      </c>
      <c r="S222" s="147">
        <v>2002.65601234932</v>
      </c>
      <c r="T222" s="147">
        <v>2574.15893064888</v>
      </c>
      <c r="U222" s="147">
        <v>2313.5983900030401</v>
      </c>
      <c r="V222" s="147">
        <v>2093.5274152684201</v>
      </c>
      <c r="W222" s="147">
        <v>2247.3861293006798</v>
      </c>
    </row>
    <row r="223" spans="1:23" ht="18.75" customHeight="1">
      <c r="A223" s="191" t="s">
        <v>112</v>
      </c>
      <c r="B223" s="147">
        <v>0</v>
      </c>
      <c r="C223" s="147">
        <v>0</v>
      </c>
      <c r="D223" s="147">
        <v>184.22020845513401</v>
      </c>
      <c r="E223" s="147">
        <v>228.21341371117899</v>
      </c>
      <c r="F223" s="147">
        <v>286.29234382022798</v>
      </c>
      <c r="G223" s="147">
        <v>380.86443113303</v>
      </c>
      <c r="H223" s="147">
        <v>486.30467225347297</v>
      </c>
      <c r="I223" s="147">
        <v>332.81039049012401</v>
      </c>
      <c r="J223" s="147">
        <v>383.06523589505599</v>
      </c>
      <c r="K223" s="147">
        <v>328.40851567457401</v>
      </c>
      <c r="L223" s="141"/>
      <c r="M223" s="191" t="s">
        <v>97</v>
      </c>
      <c r="N223" s="147">
        <v>244.721334663242</v>
      </c>
      <c r="O223" s="147">
        <v>264.11393941423199</v>
      </c>
      <c r="P223" s="147">
        <v>269.32097963813499</v>
      </c>
      <c r="Q223" s="147">
        <v>360.75643568370799</v>
      </c>
      <c r="R223" s="147">
        <v>431.63663991797699</v>
      </c>
      <c r="S223" s="147">
        <v>505.43648590685302</v>
      </c>
      <c r="T223" s="147">
        <v>428.59301690502502</v>
      </c>
      <c r="U223" s="147">
        <v>436.92123414454801</v>
      </c>
      <c r="V223" s="147">
        <v>452.24095660595998</v>
      </c>
      <c r="W223" s="147">
        <v>432.82988542911897</v>
      </c>
    </row>
    <row r="224" spans="1:23" ht="18.75" customHeight="1">
      <c r="A224" s="191" t="s">
        <v>113</v>
      </c>
      <c r="B224" s="147">
        <v>123.23660945505399</v>
      </c>
      <c r="C224" s="147">
        <v>100.454517752713</v>
      </c>
      <c r="D224" s="147">
        <v>67.861229583953801</v>
      </c>
      <c r="E224" s="147">
        <v>101.965784762304</v>
      </c>
      <c r="F224" s="147">
        <v>226.77393296878799</v>
      </c>
      <c r="G224" s="147">
        <v>159.31847342737899</v>
      </c>
      <c r="H224" s="147">
        <v>94.579666317287504</v>
      </c>
      <c r="I224" s="147">
        <v>123.140660987291</v>
      </c>
      <c r="J224" s="147">
        <v>132.78661181659001</v>
      </c>
      <c r="K224" s="147">
        <v>137.57141831651001</v>
      </c>
      <c r="L224" s="141"/>
      <c r="M224" s="191" t="s">
        <v>107</v>
      </c>
      <c r="N224" s="147">
        <v>138.687936977703</v>
      </c>
      <c r="O224" s="147">
        <v>125.052251786486</v>
      </c>
      <c r="P224" s="147">
        <v>132.95706925712301</v>
      </c>
      <c r="Q224" s="147">
        <v>165.454901368164</v>
      </c>
      <c r="R224" s="147">
        <v>179.554449437183</v>
      </c>
      <c r="S224" s="147">
        <v>204.42167691109501</v>
      </c>
      <c r="T224" s="147">
        <v>167.83144245082499</v>
      </c>
      <c r="U224" s="147">
        <v>178.493242778959</v>
      </c>
      <c r="V224" s="147">
        <v>172.80926966051101</v>
      </c>
      <c r="W224" s="147">
        <v>173.22294236429801</v>
      </c>
    </row>
    <row r="225" spans="1:23" ht="18.75" customHeight="1">
      <c r="A225" s="191" t="s">
        <v>380</v>
      </c>
      <c r="B225" s="147">
        <v>0</v>
      </c>
      <c r="C225" s="147">
        <v>0</v>
      </c>
      <c r="D225" s="147">
        <v>0</v>
      </c>
      <c r="E225" s="147">
        <v>0</v>
      </c>
      <c r="F225" s="147">
        <v>0</v>
      </c>
      <c r="G225" s="147">
        <v>0</v>
      </c>
      <c r="H225" s="147">
        <v>0</v>
      </c>
      <c r="I225" s="147">
        <v>0</v>
      </c>
      <c r="J225" s="147">
        <v>0</v>
      </c>
      <c r="K225" s="147">
        <v>0</v>
      </c>
      <c r="L225" s="141"/>
      <c r="M225" s="191" t="s">
        <v>122</v>
      </c>
      <c r="N225" s="147">
        <v>142.71315836184999</v>
      </c>
      <c r="O225" s="147">
        <v>144.82141376267501</v>
      </c>
      <c r="P225" s="147">
        <v>152.39270982007099</v>
      </c>
      <c r="Q225" s="147">
        <v>175.16418047877099</v>
      </c>
      <c r="R225" s="147">
        <v>193.61461721251399</v>
      </c>
      <c r="S225" s="147">
        <v>221.251969621499</v>
      </c>
      <c r="T225" s="147">
        <v>201.958760609504</v>
      </c>
      <c r="U225" s="147">
        <v>200.46270189242799</v>
      </c>
      <c r="V225" s="147">
        <v>214.6954313446</v>
      </c>
      <c r="W225" s="147">
        <v>216.71640250564701</v>
      </c>
    </row>
    <row r="226" spans="1:23" ht="18.75" customHeight="1">
      <c r="A226" s="191" t="s">
        <v>114</v>
      </c>
      <c r="B226" s="147">
        <v>93.366992948165702</v>
      </c>
      <c r="C226" s="147">
        <v>92.457032717380898</v>
      </c>
      <c r="D226" s="147">
        <v>97.483532307236004</v>
      </c>
      <c r="E226" s="147">
        <v>99.822411124420398</v>
      </c>
      <c r="F226" s="147">
        <v>108.19144279657</v>
      </c>
      <c r="G226" s="147">
        <v>117.30542646709399</v>
      </c>
      <c r="H226" s="147">
        <v>108.815864244979</v>
      </c>
      <c r="I226" s="147">
        <v>106.514718778578</v>
      </c>
      <c r="J226" s="147">
        <v>96.273301628299805</v>
      </c>
      <c r="K226" s="147">
        <v>115.50707343369599</v>
      </c>
      <c r="L226" s="141"/>
      <c r="M226" s="191" t="s">
        <v>123</v>
      </c>
      <c r="N226" s="147">
        <v>126.817016384932</v>
      </c>
      <c r="O226" s="147">
        <v>115.11228185888299</v>
      </c>
      <c r="P226" s="147">
        <v>119.85004283310001</v>
      </c>
      <c r="Q226" s="147">
        <v>151.46098095745299</v>
      </c>
      <c r="R226" s="147">
        <v>169.13349945914601</v>
      </c>
      <c r="S226" s="147">
        <v>201.113267444944</v>
      </c>
      <c r="T226" s="147">
        <v>181.46183327576699</v>
      </c>
      <c r="U226" s="147">
        <v>191.54219121749099</v>
      </c>
      <c r="V226" s="147">
        <v>186.95805309597</v>
      </c>
      <c r="W226" s="147">
        <v>192.77931139685501</v>
      </c>
    </row>
    <row r="227" spans="1:23" ht="18.75" customHeight="1">
      <c r="A227" s="191" t="s">
        <v>115</v>
      </c>
      <c r="B227" s="147">
        <v>126.379919611351</v>
      </c>
      <c r="C227" s="147">
        <v>97.449481358094005</v>
      </c>
      <c r="D227" s="147">
        <v>105.974761782127</v>
      </c>
      <c r="E227" s="147">
        <v>117.40323933095</v>
      </c>
      <c r="F227" s="147">
        <v>120.413604017553</v>
      </c>
      <c r="G227" s="147">
        <v>125.625528493603</v>
      </c>
      <c r="H227" s="147">
        <v>120.402380376951</v>
      </c>
      <c r="I227" s="147">
        <v>146.95747234335801</v>
      </c>
      <c r="J227" s="147">
        <v>158.31408036121499</v>
      </c>
      <c r="K227" s="147">
        <v>231.981422909076</v>
      </c>
      <c r="L227" s="141"/>
      <c r="M227" s="191" t="s">
        <v>288</v>
      </c>
      <c r="N227" s="147">
        <v>0</v>
      </c>
      <c r="O227" s="147">
        <v>0</v>
      </c>
      <c r="P227" s="147">
        <v>0</v>
      </c>
      <c r="Q227" s="147">
        <v>0</v>
      </c>
      <c r="R227" s="147">
        <v>0</v>
      </c>
      <c r="S227" s="147">
        <v>0</v>
      </c>
      <c r="T227" s="147">
        <v>0</v>
      </c>
      <c r="U227" s="147">
        <v>0</v>
      </c>
      <c r="V227" s="147">
        <v>0</v>
      </c>
      <c r="W227" s="147">
        <v>0</v>
      </c>
    </row>
    <row r="228" spans="1:23" ht="18.75" customHeight="1">
      <c r="A228" s="191" t="s">
        <v>116</v>
      </c>
      <c r="B228" s="147">
        <v>818.22391661196502</v>
      </c>
      <c r="C228" s="147">
        <v>803.84799990807096</v>
      </c>
      <c r="D228" s="147">
        <v>824.04541131343899</v>
      </c>
      <c r="E228" s="147">
        <v>961.62127720190495</v>
      </c>
      <c r="F228" s="147">
        <v>1024.50584777974</v>
      </c>
      <c r="G228" s="147">
        <v>1150.35904846056</v>
      </c>
      <c r="H228" s="147">
        <v>979.06969126307195</v>
      </c>
      <c r="I228" s="147">
        <v>1071.80600511341</v>
      </c>
      <c r="J228" s="147">
        <v>1129.62308321961</v>
      </c>
      <c r="K228" s="147">
        <v>1140.92009791532</v>
      </c>
      <c r="L228" s="141"/>
      <c r="M228" s="191" t="s">
        <v>289</v>
      </c>
      <c r="N228" s="147">
        <v>0</v>
      </c>
      <c r="O228" s="147">
        <v>0</v>
      </c>
      <c r="P228" s="147">
        <v>0</v>
      </c>
      <c r="Q228" s="147">
        <v>0</v>
      </c>
      <c r="R228" s="147">
        <v>0</v>
      </c>
      <c r="S228" s="147">
        <v>0</v>
      </c>
      <c r="T228" s="147">
        <v>0</v>
      </c>
      <c r="U228" s="147">
        <v>0</v>
      </c>
      <c r="V228" s="147">
        <v>0</v>
      </c>
      <c r="W228" s="147">
        <v>0</v>
      </c>
    </row>
    <row r="229" spans="1:23" ht="18.75" customHeight="1">
      <c r="A229" s="191" t="s">
        <v>117</v>
      </c>
      <c r="B229" s="147">
        <v>424.46286537765798</v>
      </c>
      <c r="C229" s="147">
        <v>434.93546355242802</v>
      </c>
      <c r="D229" s="147">
        <v>429.72595910869398</v>
      </c>
      <c r="E229" s="147">
        <v>475.64422894717802</v>
      </c>
      <c r="F229" s="147">
        <v>510.78795973068702</v>
      </c>
      <c r="G229" s="147">
        <v>562.56962405197203</v>
      </c>
      <c r="H229" s="147">
        <v>542.55711117180499</v>
      </c>
      <c r="I229" s="147">
        <v>538.20582365879602</v>
      </c>
      <c r="J229" s="147">
        <v>542.78857052969602</v>
      </c>
      <c r="K229" s="147">
        <v>530.40182009203397</v>
      </c>
      <c r="L229" s="141"/>
      <c r="M229" s="191" t="s">
        <v>149</v>
      </c>
      <c r="N229" s="147">
        <v>252.477095225862</v>
      </c>
      <c r="O229" s="147">
        <v>268.48823711170098</v>
      </c>
      <c r="P229" s="147">
        <v>284.21755131972702</v>
      </c>
      <c r="Q229" s="147">
        <v>352.34589630796302</v>
      </c>
      <c r="R229" s="147">
        <v>377.86347317427999</v>
      </c>
      <c r="S229" s="147">
        <v>415.181792490769</v>
      </c>
      <c r="T229" s="147">
        <v>383.39642467981002</v>
      </c>
      <c r="U229" s="147">
        <v>378.89959858562497</v>
      </c>
      <c r="V229" s="147">
        <v>387.73974523936801</v>
      </c>
      <c r="W229" s="147">
        <v>390.71331924719198</v>
      </c>
    </row>
    <row r="230" spans="1:23" ht="18.75" customHeight="1">
      <c r="A230" s="190" t="s">
        <v>44</v>
      </c>
      <c r="B230" s="146">
        <v>135.410509270441</v>
      </c>
      <c r="C230" s="146">
        <v>134.42799476849899</v>
      </c>
      <c r="D230" s="146">
        <v>140.72895556243</v>
      </c>
      <c r="E230" s="146">
        <v>171.94119436988299</v>
      </c>
      <c r="F230" s="146">
        <v>188.061162268597</v>
      </c>
      <c r="G230" s="146">
        <v>208.08411981291599</v>
      </c>
      <c r="H230" s="146">
        <v>181.473396650637</v>
      </c>
      <c r="I230" s="146">
        <v>187.67261889412401</v>
      </c>
      <c r="J230" s="146">
        <v>187.96684647486299</v>
      </c>
      <c r="K230" s="146">
        <v>186.432513264151</v>
      </c>
      <c r="L230" s="141"/>
      <c r="M230" s="191" t="s">
        <v>290</v>
      </c>
      <c r="N230" s="147">
        <v>0</v>
      </c>
      <c r="O230" s="147">
        <v>0</v>
      </c>
      <c r="P230" s="147">
        <v>0</v>
      </c>
      <c r="Q230" s="147">
        <v>0</v>
      </c>
      <c r="R230" s="147">
        <v>0</v>
      </c>
      <c r="S230" s="147">
        <v>0</v>
      </c>
      <c r="T230" s="147">
        <v>0</v>
      </c>
      <c r="U230" s="147">
        <v>0</v>
      </c>
      <c r="V230" s="147">
        <v>0</v>
      </c>
      <c r="W230" s="147">
        <v>0</v>
      </c>
    </row>
    <row r="231" spans="1:23" ht="18.75" customHeight="1">
      <c r="A231" s="191" t="s">
        <v>73</v>
      </c>
      <c r="B231" s="147">
        <v>107.826171459028</v>
      </c>
      <c r="C231" s="147">
        <v>102.68892287320401</v>
      </c>
      <c r="D231" s="147">
        <v>105.68007878639099</v>
      </c>
      <c r="E231" s="147">
        <v>129.67268483405201</v>
      </c>
      <c r="F231" s="147">
        <v>135.46183051300901</v>
      </c>
      <c r="G231" s="147">
        <v>152.09044173369301</v>
      </c>
      <c r="H231" s="147">
        <v>131.97844689103101</v>
      </c>
      <c r="I231" s="147">
        <v>138.53588119821899</v>
      </c>
      <c r="J231" s="147">
        <v>138.77363186130901</v>
      </c>
      <c r="K231" s="147">
        <v>140.86807248149299</v>
      </c>
      <c r="L231" s="141"/>
      <c r="M231" s="191" t="s">
        <v>150</v>
      </c>
      <c r="N231" s="147">
        <v>27928.571428571398</v>
      </c>
      <c r="O231" s="147">
        <v>34391.666666666701</v>
      </c>
      <c r="P231" s="147">
        <v>27911.196911196901</v>
      </c>
      <c r="Q231" s="147">
        <v>33478.873239436602</v>
      </c>
      <c r="R231" s="147">
        <v>38619.286161552896</v>
      </c>
      <c r="S231" s="147">
        <v>30655.336911150898</v>
      </c>
      <c r="T231" s="147">
        <v>25945.177664974599</v>
      </c>
      <c r="U231" s="147">
        <v>31602.272727272699</v>
      </c>
      <c r="V231" s="147">
        <v>33704.960835509097</v>
      </c>
      <c r="W231" s="147">
        <v>27614.0142517815</v>
      </c>
    </row>
    <row r="232" spans="1:23" ht="18.75" customHeight="1">
      <c r="A232" s="191" t="s">
        <v>94</v>
      </c>
      <c r="B232" s="147">
        <v>149.83842022287999</v>
      </c>
      <c r="C232" s="147">
        <v>144.14974295564599</v>
      </c>
      <c r="D232" s="147">
        <v>153.18649631586501</v>
      </c>
      <c r="E232" s="147">
        <v>182.97925281396201</v>
      </c>
      <c r="F232" s="147">
        <v>198.63759998944801</v>
      </c>
      <c r="G232" s="147">
        <v>224.06431266238801</v>
      </c>
      <c r="H232" s="147">
        <v>213.79516495448399</v>
      </c>
      <c r="I232" s="147">
        <v>216.14833809730601</v>
      </c>
      <c r="J232" s="147">
        <v>202.26833152851799</v>
      </c>
      <c r="K232" s="147">
        <v>201.10669187515799</v>
      </c>
      <c r="L232" s="141"/>
      <c r="M232" s="191" t="s">
        <v>151</v>
      </c>
      <c r="N232" s="147">
        <v>171.16253062918</v>
      </c>
      <c r="O232" s="147">
        <v>181.27080568712699</v>
      </c>
      <c r="P232" s="147">
        <v>183.92507154058001</v>
      </c>
      <c r="Q232" s="147">
        <v>216.142950910113</v>
      </c>
      <c r="R232" s="147">
        <v>229.23169506873501</v>
      </c>
      <c r="S232" s="147">
        <v>249.32801158270999</v>
      </c>
      <c r="T232" s="147">
        <v>206.991788693459</v>
      </c>
      <c r="U232" s="147">
        <v>225.98524125967799</v>
      </c>
      <c r="V232" s="147">
        <v>239.70720172468501</v>
      </c>
      <c r="W232" s="147">
        <v>230.88875899306299</v>
      </c>
    </row>
    <row r="233" spans="1:23" ht="18.75" customHeight="1">
      <c r="A233" s="191" t="s">
        <v>118</v>
      </c>
      <c r="B233" s="147">
        <v>116.253049051864</v>
      </c>
      <c r="C233" s="147">
        <v>120.613914199265</v>
      </c>
      <c r="D233" s="147">
        <v>135.22356960969401</v>
      </c>
      <c r="E233" s="147">
        <v>163.55303828036301</v>
      </c>
      <c r="F233" s="147">
        <v>175.06774185686999</v>
      </c>
      <c r="G233" s="147">
        <v>200.58772858241301</v>
      </c>
      <c r="H233" s="147">
        <v>178.67442203048199</v>
      </c>
      <c r="I233" s="147">
        <v>184.86097155637199</v>
      </c>
      <c r="J233" s="147">
        <v>185.94220074682499</v>
      </c>
      <c r="K233" s="147">
        <v>185.13569498556299</v>
      </c>
      <c r="L233" s="141"/>
      <c r="M233" s="191" t="s">
        <v>152</v>
      </c>
      <c r="N233" s="147">
        <v>5250</v>
      </c>
      <c r="O233" s="147">
        <v>350.089664936291</v>
      </c>
      <c r="P233" s="147">
        <v>255.96479848535299</v>
      </c>
      <c r="Q233" s="147">
        <v>288.76185044031399</v>
      </c>
      <c r="R233" s="147">
        <v>404.01784801377499</v>
      </c>
      <c r="S233" s="147">
        <v>374.59950022685001</v>
      </c>
      <c r="T233" s="147">
        <v>301.338383017186</v>
      </c>
      <c r="U233" s="147">
        <v>302.55067930949599</v>
      </c>
      <c r="V233" s="147">
        <v>290.30702922834502</v>
      </c>
      <c r="W233" s="147">
        <v>297.759407243547</v>
      </c>
    </row>
    <row r="234" spans="1:23" ht="18.75" customHeight="1">
      <c r="A234" s="191" t="s">
        <v>119</v>
      </c>
      <c r="B234" s="147">
        <v>163.94650899854301</v>
      </c>
      <c r="C234" s="147">
        <v>157.93705219592101</v>
      </c>
      <c r="D234" s="147">
        <v>167.765114799483</v>
      </c>
      <c r="E234" s="147">
        <v>206.18789860381199</v>
      </c>
      <c r="F234" s="147">
        <v>219.77460244508001</v>
      </c>
      <c r="G234" s="147">
        <v>254.24990615128399</v>
      </c>
      <c r="H234" s="147">
        <v>223.78488955961799</v>
      </c>
      <c r="I234" s="147">
        <v>231.648727642202</v>
      </c>
      <c r="J234" s="147">
        <v>227.973756239057</v>
      </c>
      <c r="K234" s="147">
        <v>226.26762154140999</v>
      </c>
      <c r="L234" s="141"/>
      <c r="M234" s="191" t="s">
        <v>153</v>
      </c>
      <c r="N234" s="147">
        <v>170.156459747659</v>
      </c>
      <c r="O234" s="147">
        <v>203.29457344925899</v>
      </c>
      <c r="P234" s="147">
        <v>156.645168385798</v>
      </c>
      <c r="Q234" s="147">
        <v>191.46137047192201</v>
      </c>
      <c r="R234" s="147">
        <v>257.68371986863099</v>
      </c>
      <c r="S234" s="147">
        <v>278.70628312180901</v>
      </c>
      <c r="T234" s="147">
        <v>196.53691859375499</v>
      </c>
      <c r="U234" s="147">
        <v>200.900713821594</v>
      </c>
      <c r="V234" s="147">
        <v>206.51097356606601</v>
      </c>
      <c r="W234" s="147">
        <v>213.61720802803899</v>
      </c>
    </row>
    <row r="235" spans="1:23" ht="18.75" customHeight="1">
      <c r="A235" s="191" t="s">
        <v>120</v>
      </c>
      <c r="B235" s="147">
        <v>133.05166042194099</v>
      </c>
      <c r="C235" s="147">
        <v>128.65317988459401</v>
      </c>
      <c r="D235" s="147">
        <v>134.812516149787</v>
      </c>
      <c r="E235" s="147">
        <v>153.309955442161</v>
      </c>
      <c r="F235" s="147">
        <v>187.0362753842</v>
      </c>
      <c r="G235" s="147">
        <v>213.73338991411001</v>
      </c>
      <c r="H235" s="147">
        <v>194.64843502813599</v>
      </c>
      <c r="I235" s="147">
        <v>199.02720139220801</v>
      </c>
      <c r="J235" s="147">
        <v>200.76637301550301</v>
      </c>
      <c r="K235" s="147">
        <v>207.983019971685</v>
      </c>
      <c r="L235" s="141"/>
      <c r="M235" s="191" t="s">
        <v>154</v>
      </c>
      <c r="N235" s="147">
        <v>0</v>
      </c>
      <c r="O235" s="147">
        <v>0</v>
      </c>
      <c r="P235" s="147">
        <v>52.935719531521798</v>
      </c>
      <c r="Q235" s="147">
        <v>0</v>
      </c>
      <c r="R235" s="147">
        <v>0</v>
      </c>
      <c r="S235" s="147">
        <v>0</v>
      </c>
      <c r="T235" s="147">
        <v>0</v>
      </c>
      <c r="U235" s="147">
        <v>227.803958529689</v>
      </c>
      <c r="V235" s="147">
        <v>0</v>
      </c>
      <c r="W235" s="147">
        <v>0</v>
      </c>
    </row>
    <row r="236" spans="1:23" ht="18.75" customHeight="1">
      <c r="A236" s="191" t="s">
        <v>106</v>
      </c>
      <c r="B236" s="147">
        <v>119.091433504721</v>
      </c>
      <c r="C236" s="147">
        <v>123.65568987576501</v>
      </c>
      <c r="D236" s="147">
        <v>126.75889310020899</v>
      </c>
      <c r="E236" s="147">
        <v>151.264494185128</v>
      </c>
      <c r="F236" s="147">
        <v>161.50398002377599</v>
      </c>
      <c r="G236" s="147">
        <v>180.00177831058801</v>
      </c>
      <c r="H236" s="147">
        <v>156.64658323705601</v>
      </c>
      <c r="I236" s="147">
        <v>161.43490089475199</v>
      </c>
      <c r="J236" s="147">
        <v>163.505032789974</v>
      </c>
      <c r="K236" s="147">
        <v>157.57021992716</v>
      </c>
      <c r="L236" s="141"/>
      <c r="M236" s="191" t="s">
        <v>291</v>
      </c>
      <c r="N236" s="147">
        <v>0</v>
      </c>
      <c r="O236" s="147">
        <v>0</v>
      </c>
      <c r="P236" s="147">
        <v>0</v>
      </c>
      <c r="Q236" s="147">
        <v>0</v>
      </c>
      <c r="R236" s="147">
        <v>0</v>
      </c>
      <c r="S236" s="147">
        <v>0</v>
      </c>
      <c r="T236" s="147">
        <v>0</v>
      </c>
      <c r="U236" s="147">
        <v>0</v>
      </c>
      <c r="V236" s="147">
        <v>0</v>
      </c>
      <c r="W236" s="147">
        <v>0</v>
      </c>
    </row>
    <row r="237" spans="1:23" ht="18.75" customHeight="1">
      <c r="A237" s="191" t="s">
        <v>107</v>
      </c>
      <c r="B237" s="147">
        <v>131.14081972819099</v>
      </c>
      <c r="C237" s="147">
        <v>117.80074186546</v>
      </c>
      <c r="D237" s="147">
        <v>126.859045662548</v>
      </c>
      <c r="E237" s="147">
        <v>156.30216257742501</v>
      </c>
      <c r="F237" s="147">
        <v>168.21046479838799</v>
      </c>
      <c r="G237" s="147">
        <v>186.98932365774999</v>
      </c>
      <c r="H237" s="147">
        <v>161.665662966235</v>
      </c>
      <c r="I237" s="147">
        <v>173.43420696527599</v>
      </c>
      <c r="J237" s="147">
        <v>172.08352352690301</v>
      </c>
      <c r="K237" s="147">
        <v>171.48928502131301</v>
      </c>
      <c r="L237" s="141"/>
      <c r="M237" s="191" t="s">
        <v>155</v>
      </c>
      <c r="N237" s="147">
        <v>283.31607494563701</v>
      </c>
      <c r="O237" s="147">
        <v>296.73450734747598</v>
      </c>
      <c r="P237" s="147">
        <v>299.86393816001799</v>
      </c>
      <c r="Q237" s="147">
        <v>377.94877813924199</v>
      </c>
      <c r="R237" s="147">
        <v>405.44245382649001</v>
      </c>
      <c r="S237" s="147">
        <v>432.51949565825799</v>
      </c>
      <c r="T237" s="147">
        <v>388.83550397525897</v>
      </c>
      <c r="U237" s="147">
        <v>410.78143242926001</v>
      </c>
      <c r="V237" s="147">
        <v>408.74938155683799</v>
      </c>
      <c r="W237" s="147">
        <v>415.76205940600897</v>
      </c>
    </row>
    <row r="238" spans="1:23" ht="18.75" customHeight="1">
      <c r="A238" s="191" t="s">
        <v>121</v>
      </c>
      <c r="B238" s="147">
        <v>157.920762717831</v>
      </c>
      <c r="C238" s="147">
        <v>155.62489609870201</v>
      </c>
      <c r="D238" s="147">
        <v>161.611464285967</v>
      </c>
      <c r="E238" s="147">
        <v>199.97653369386299</v>
      </c>
      <c r="F238" s="147">
        <v>218.20552526577501</v>
      </c>
      <c r="G238" s="147">
        <v>247.793073122637</v>
      </c>
      <c r="H238" s="147">
        <v>216.67606588208699</v>
      </c>
      <c r="I238" s="147">
        <v>231.969566341584</v>
      </c>
      <c r="J238" s="147">
        <v>229.249073881257</v>
      </c>
      <c r="K238" s="147">
        <v>224.45843362734499</v>
      </c>
      <c r="L238" s="141"/>
      <c r="M238" s="191" t="s">
        <v>156</v>
      </c>
      <c r="N238" s="147">
        <v>304.45455660352201</v>
      </c>
      <c r="O238" s="147">
        <v>310.02938749363699</v>
      </c>
      <c r="P238" s="147">
        <v>346.75770115956101</v>
      </c>
      <c r="Q238" s="147">
        <v>475.63927144515498</v>
      </c>
      <c r="R238" s="147">
        <v>567.56740528543503</v>
      </c>
      <c r="S238" s="147">
        <v>715.77886165164205</v>
      </c>
      <c r="T238" s="147">
        <v>617.01534433464201</v>
      </c>
      <c r="U238" s="147">
        <v>680.11670118188704</v>
      </c>
      <c r="V238" s="147">
        <v>619.26680154930295</v>
      </c>
      <c r="W238" s="147">
        <v>618.73692879848898</v>
      </c>
    </row>
    <row r="239" spans="1:23" ht="18.75" customHeight="1">
      <c r="A239" s="191" t="s">
        <v>110</v>
      </c>
      <c r="B239" s="147">
        <v>149.59637814115499</v>
      </c>
      <c r="C239" s="147">
        <v>156.155739788077</v>
      </c>
      <c r="D239" s="147">
        <v>150.49034321552301</v>
      </c>
      <c r="E239" s="147">
        <v>186.72597620029299</v>
      </c>
      <c r="F239" s="147">
        <v>268.95443238608198</v>
      </c>
      <c r="G239" s="147">
        <v>290.85148593725398</v>
      </c>
      <c r="H239" s="147">
        <v>186.85703331803799</v>
      </c>
      <c r="I239" s="147">
        <v>193.97054722194301</v>
      </c>
      <c r="J239" s="147">
        <v>186.691697819121</v>
      </c>
      <c r="K239" s="147">
        <v>192.66327654003999</v>
      </c>
      <c r="L239" s="141"/>
      <c r="M239" s="191" t="s">
        <v>157</v>
      </c>
      <c r="N239" s="147">
        <v>453.93413856262703</v>
      </c>
      <c r="O239" s="147">
        <v>719.03200882174201</v>
      </c>
      <c r="P239" s="147">
        <v>562.814566268627</v>
      </c>
      <c r="Q239" s="147">
        <v>663.43263662422999</v>
      </c>
      <c r="R239" s="147">
        <v>842.85010097155305</v>
      </c>
      <c r="S239" s="147">
        <v>819.16989766732399</v>
      </c>
      <c r="T239" s="147">
        <v>660.98389077512104</v>
      </c>
      <c r="U239" s="147">
        <v>1021.13531460037</v>
      </c>
      <c r="V239" s="147">
        <v>941.33732399156497</v>
      </c>
      <c r="W239" s="147">
        <v>743.79854468154701</v>
      </c>
    </row>
    <row r="240" spans="1:23" ht="18.75" customHeight="1">
      <c r="A240" s="191" t="s">
        <v>111</v>
      </c>
      <c r="B240" s="147">
        <v>0</v>
      </c>
      <c r="C240" s="147">
        <v>0</v>
      </c>
      <c r="D240" s="147">
        <v>272.68166577995498</v>
      </c>
      <c r="E240" s="147">
        <v>341.063089586883</v>
      </c>
      <c r="F240" s="147">
        <v>377.14132463207801</v>
      </c>
      <c r="G240" s="147">
        <v>446.76011523412302</v>
      </c>
      <c r="H240" s="147">
        <v>378.68176262900602</v>
      </c>
      <c r="I240" s="147">
        <v>330.17145870281502</v>
      </c>
      <c r="J240" s="147">
        <v>349.24942777303897</v>
      </c>
      <c r="K240" s="147">
        <v>368.128296659385</v>
      </c>
      <c r="L240" s="141"/>
      <c r="M240" s="191" t="s">
        <v>158</v>
      </c>
      <c r="N240" s="147">
        <v>194.35399650042501</v>
      </c>
      <c r="O240" s="147">
        <v>156.396407614363</v>
      </c>
      <c r="P240" s="147">
        <v>155.07392566286899</v>
      </c>
      <c r="Q240" s="147">
        <v>188.09404599595899</v>
      </c>
      <c r="R240" s="147">
        <v>218.73088417777899</v>
      </c>
      <c r="S240" s="147">
        <v>217.151334437592</v>
      </c>
      <c r="T240" s="147">
        <v>186.807315486969</v>
      </c>
      <c r="U240" s="147">
        <v>195.78981856902999</v>
      </c>
      <c r="V240" s="147">
        <v>192.611254824871</v>
      </c>
      <c r="W240" s="147">
        <v>169.73924332762999</v>
      </c>
    </row>
    <row r="241" spans="1:23" ht="18.75" customHeight="1">
      <c r="A241" s="191" t="s">
        <v>91</v>
      </c>
      <c r="B241" s="147">
        <v>126.407928103331</v>
      </c>
      <c r="C241" s="147">
        <v>179.588857559421</v>
      </c>
      <c r="D241" s="147">
        <v>148.85530158786801</v>
      </c>
      <c r="E241" s="147">
        <v>167.126241975064</v>
      </c>
      <c r="F241" s="147">
        <v>188.30737873750999</v>
      </c>
      <c r="G241" s="147">
        <v>200.35010204087899</v>
      </c>
      <c r="H241" s="147">
        <v>174.84696377673899</v>
      </c>
      <c r="I241" s="147">
        <v>177.759207873365</v>
      </c>
      <c r="J241" s="147">
        <v>175.70889258799599</v>
      </c>
      <c r="K241" s="147">
        <v>194.942000004666</v>
      </c>
      <c r="L241" s="141"/>
      <c r="M241" s="191" t="s">
        <v>159</v>
      </c>
      <c r="N241" s="147">
        <v>210.89341681707199</v>
      </c>
      <c r="O241" s="147">
        <v>213.76608164607799</v>
      </c>
      <c r="P241" s="147">
        <v>197.88769534485601</v>
      </c>
      <c r="Q241" s="147">
        <v>249.22065419448899</v>
      </c>
      <c r="R241" s="147">
        <v>266.507433876216</v>
      </c>
      <c r="S241" s="147">
        <v>286.54267346215101</v>
      </c>
      <c r="T241" s="147">
        <v>238.84199800435999</v>
      </c>
      <c r="U241" s="147">
        <v>261.75704341928099</v>
      </c>
      <c r="V241" s="147">
        <v>269.62666893671798</v>
      </c>
      <c r="W241" s="147">
        <v>240.88900004378999</v>
      </c>
    </row>
    <row r="242" spans="1:23" ht="18.75" customHeight="1">
      <c r="A242" s="191" t="s">
        <v>82</v>
      </c>
      <c r="B242" s="147">
        <v>145.149709989548</v>
      </c>
      <c r="C242" s="147">
        <v>143.40528119347201</v>
      </c>
      <c r="D242" s="147">
        <v>146.057342799765</v>
      </c>
      <c r="E242" s="147">
        <v>177.410348852331</v>
      </c>
      <c r="F242" s="147">
        <v>195.10398098571901</v>
      </c>
      <c r="G242" s="147">
        <v>224.94611897543501</v>
      </c>
      <c r="H242" s="147">
        <v>199.35254967155899</v>
      </c>
      <c r="I242" s="147">
        <v>208.62802100501401</v>
      </c>
      <c r="J242" s="147">
        <v>208.84809118743601</v>
      </c>
      <c r="K242" s="147">
        <v>208.05001377699301</v>
      </c>
      <c r="L242" s="141"/>
      <c r="M242" s="191" t="s">
        <v>160</v>
      </c>
      <c r="N242" s="147">
        <v>536.73439069872904</v>
      </c>
      <c r="O242" s="147">
        <v>489.19373121431602</v>
      </c>
      <c r="P242" s="147">
        <v>488.35280713751001</v>
      </c>
      <c r="Q242" s="147">
        <v>598.09521895844205</v>
      </c>
      <c r="R242" s="147">
        <v>648.15534027386298</v>
      </c>
      <c r="S242" s="147">
        <v>696.48599032162804</v>
      </c>
      <c r="T242" s="147">
        <v>630.09020379375602</v>
      </c>
      <c r="U242" s="147">
        <v>644.86777490190104</v>
      </c>
      <c r="V242" s="147">
        <v>656.38393321760702</v>
      </c>
      <c r="W242" s="147">
        <v>619.85929299804297</v>
      </c>
    </row>
    <row r="243" spans="1:23" ht="18.75" customHeight="1">
      <c r="A243" s="191" t="s">
        <v>116</v>
      </c>
      <c r="B243" s="147">
        <v>152.15216481944299</v>
      </c>
      <c r="C243" s="147">
        <v>153.65707455150101</v>
      </c>
      <c r="D243" s="147">
        <v>164.80039058522999</v>
      </c>
      <c r="E243" s="147">
        <v>209.574861033172</v>
      </c>
      <c r="F243" s="147">
        <v>236.58884705546001</v>
      </c>
      <c r="G243" s="147">
        <v>265.921359065736</v>
      </c>
      <c r="H243" s="147">
        <v>243.240203599648</v>
      </c>
      <c r="I243" s="147">
        <v>261.42753682368698</v>
      </c>
      <c r="J243" s="147">
        <v>266.58551522073998</v>
      </c>
      <c r="K243" s="147">
        <v>254.00327554475999</v>
      </c>
      <c r="L243" s="141"/>
      <c r="M243" s="191" t="s">
        <v>161</v>
      </c>
      <c r="N243" s="147">
        <v>177.905465724669</v>
      </c>
      <c r="O243" s="147">
        <v>180.07272905603</v>
      </c>
      <c r="P243" s="147">
        <v>182.97314171298899</v>
      </c>
      <c r="Q243" s="147">
        <v>214.228261434328</v>
      </c>
      <c r="R243" s="147">
        <v>219.87425726193399</v>
      </c>
      <c r="S243" s="147">
        <v>246.84925435423099</v>
      </c>
      <c r="T243" s="147">
        <v>228.58303326071999</v>
      </c>
      <c r="U243" s="147">
        <v>228.774234319919</v>
      </c>
      <c r="V243" s="147">
        <v>228.79522024742801</v>
      </c>
      <c r="W243" s="147">
        <v>230.391589150805</v>
      </c>
    </row>
    <row r="244" spans="1:23" ht="18.75" customHeight="1">
      <c r="A244" s="191" t="s">
        <v>172</v>
      </c>
      <c r="B244" s="147">
        <v>0</v>
      </c>
      <c r="C244" s="147">
        <v>0</v>
      </c>
      <c r="D244" s="147">
        <v>182.88294255309799</v>
      </c>
      <c r="E244" s="147">
        <v>221.80411688743101</v>
      </c>
      <c r="F244" s="147">
        <v>234.97133034395</v>
      </c>
      <c r="G244" s="147">
        <v>275.32991511856397</v>
      </c>
      <c r="H244" s="147">
        <v>257.769697304381</v>
      </c>
      <c r="I244" s="147">
        <v>265.98953104134</v>
      </c>
      <c r="J244" s="147">
        <v>266.17517581594097</v>
      </c>
      <c r="K244" s="147">
        <v>263.507645184848</v>
      </c>
      <c r="L244" s="141"/>
      <c r="M244" s="190" t="s">
        <v>66</v>
      </c>
      <c r="N244" s="146">
        <v>76.826980563945796</v>
      </c>
      <c r="O244" s="146">
        <v>95.356646705588403</v>
      </c>
      <c r="P244" s="146">
        <v>106.531491871276</v>
      </c>
      <c r="Q244" s="146">
        <v>124.249808281428</v>
      </c>
      <c r="R244" s="146">
        <v>142.11060207260701</v>
      </c>
      <c r="S244" s="146">
        <v>161.38677295017399</v>
      </c>
      <c r="T244" s="146">
        <v>150.74823531705499</v>
      </c>
      <c r="U244" s="146">
        <v>174.54898811524799</v>
      </c>
      <c r="V244" s="146">
        <v>183.94558366630901</v>
      </c>
      <c r="W244" s="146">
        <v>193.30454396799101</v>
      </c>
    </row>
    <row r="245" spans="1:23" ht="18.75" customHeight="1">
      <c r="A245" s="191" t="s">
        <v>122</v>
      </c>
      <c r="B245" s="147">
        <v>387.811445727197</v>
      </c>
      <c r="C245" s="147">
        <v>342.15035001786902</v>
      </c>
      <c r="D245" s="147">
        <v>350.23604213283801</v>
      </c>
      <c r="E245" s="147">
        <v>400.98802513535901</v>
      </c>
      <c r="F245" s="147">
        <v>485.53115877649401</v>
      </c>
      <c r="G245" s="147">
        <v>690.78689442733105</v>
      </c>
      <c r="H245" s="147">
        <v>493.52593842260598</v>
      </c>
      <c r="I245" s="147">
        <v>480.74515623575002</v>
      </c>
      <c r="J245" s="147">
        <v>460.291383510706</v>
      </c>
      <c r="K245" s="147">
        <v>465.68172073745899</v>
      </c>
      <c r="L245" s="141"/>
      <c r="M245" s="191" t="s">
        <v>162</v>
      </c>
      <c r="N245" s="147">
        <v>67.093607234025697</v>
      </c>
      <c r="O245" s="147">
        <v>86.253086446590601</v>
      </c>
      <c r="P245" s="147">
        <v>94.739790978279203</v>
      </c>
      <c r="Q245" s="147">
        <v>116.576180977706</v>
      </c>
      <c r="R245" s="147">
        <v>129.31789985207101</v>
      </c>
      <c r="S245" s="147">
        <v>140.304051976144</v>
      </c>
      <c r="T245" s="147">
        <v>134.96458576809101</v>
      </c>
      <c r="U245" s="147">
        <v>155.753424429636</v>
      </c>
      <c r="V245" s="147">
        <v>172.54556011497701</v>
      </c>
      <c r="W245" s="147">
        <v>183.31720419631799</v>
      </c>
    </row>
    <row r="246" spans="1:23" ht="18.75" customHeight="1">
      <c r="A246" s="191" t="s">
        <v>97</v>
      </c>
      <c r="B246" s="147">
        <v>407.251942484594</v>
      </c>
      <c r="C246" s="147">
        <v>469.09183413889599</v>
      </c>
      <c r="D246" s="147">
        <v>460.567148207598</v>
      </c>
      <c r="E246" s="147">
        <v>530.88028875075202</v>
      </c>
      <c r="F246" s="147">
        <v>702.98654414177895</v>
      </c>
      <c r="G246" s="147">
        <v>1183.3333333333301</v>
      </c>
      <c r="H246" s="147">
        <v>697.36379613356803</v>
      </c>
      <c r="I246" s="147">
        <v>0</v>
      </c>
      <c r="J246" s="147">
        <v>0</v>
      </c>
      <c r="K246" s="147">
        <v>588.33333333333303</v>
      </c>
      <c r="L246" s="141"/>
      <c r="M246" s="191" t="s">
        <v>163</v>
      </c>
      <c r="N246" s="147">
        <v>113.90576237609299</v>
      </c>
      <c r="O246" s="147">
        <v>118.054953318931</v>
      </c>
      <c r="P246" s="147">
        <v>128.435369374396</v>
      </c>
      <c r="Q246" s="147">
        <v>132.18074233424201</v>
      </c>
      <c r="R246" s="147">
        <v>155.195626609865</v>
      </c>
      <c r="S246" s="147">
        <v>190.20462141053699</v>
      </c>
      <c r="T246" s="147">
        <v>173.12514911061399</v>
      </c>
      <c r="U246" s="147">
        <v>189.995849534916</v>
      </c>
      <c r="V246" s="147">
        <v>194.56796020466501</v>
      </c>
      <c r="W246" s="147">
        <v>200.100211215466</v>
      </c>
    </row>
    <row r="247" spans="1:23" ht="18.75" customHeight="1">
      <c r="A247" s="191" t="s">
        <v>123</v>
      </c>
      <c r="B247" s="147">
        <v>0</v>
      </c>
      <c r="C247" s="147">
        <v>0</v>
      </c>
      <c r="D247" s="147">
        <v>586.66666666666697</v>
      </c>
      <c r="E247" s="147">
        <v>664.13237924865803</v>
      </c>
      <c r="F247" s="147">
        <v>416.33333333333297</v>
      </c>
      <c r="G247" s="147">
        <v>507.66666666666703</v>
      </c>
      <c r="H247" s="147">
        <v>504.75657526580898</v>
      </c>
      <c r="I247" s="147">
        <v>490.27272727272702</v>
      </c>
      <c r="J247" s="147">
        <v>566.91449814126395</v>
      </c>
      <c r="K247" s="147">
        <v>614.59151610369202</v>
      </c>
      <c r="L247" s="141"/>
      <c r="M247" s="191" t="s">
        <v>382</v>
      </c>
      <c r="N247" s="147">
        <v>0</v>
      </c>
      <c r="O247" s="147">
        <v>0</v>
      </c>
      <c r="P247" s="147">
        <v>0</v>
      </c>
      <c r="Q247" s="147">
        <v>0</v>
      </c>
      <c r="R247" s="147">
        <v>0</v>
      </c>
      <c r="S247" s="147">
        <v>0</v>
      </c>
      <c r="T247" s="147">
        <v>0</v>
      </c>
      <c r="U247" s="147">
        <v>0</v>
      </c>
      <c r="V247" s="147">
        <v>0</v>
      </c>
      <c r="W247" s="147">
        <v>0</v>
      </c>
    </row>
    <row r="248" spans="1:23" ht="18.75" customHeight="1">
      <c r="A248" s="191" t="s">
        <v>124</v>
      </c>
      <c r="B248" s="147">
        <v>169.53970039139199</v>
      </c>
      <c r="C248" s="147">
        <v>171.67029646757899</v>
      </c>
      <c r="D248" s="147">
        <v>184.08482264737501</v>
      </c>
      <c r="E248" s="147">
        <v>215.94788512799801</v>
      </c>
      <c r="F248" s="147">
        <v>233.00470705612</v>
      </c>
      <c r="G248" s="147">
        <v>254.17563867965799</v>
      </c>
      <c r="H248" s="147">
        <v>228.11131958540901</v>
      </c>
      <c r="I248" s="147">
        <v>231.06481035682401</v>
      </c>
      <c r="J248" s="147">
        <v>229.38420831897099</v>
      </c>
      <c r="K248" s="147">
        <v>222.16216239921599</v>
      </c>
      <c r="L248" s="141"/>
      <c r="M248" s="192" t="s">
        <v>164</v>
      </c>
      <c r="N248" s="151">
        <v>135.684266606318</v>
      </c>
      <c r="O248" s="151">
        <v>132.15616671941299</v>
      </c>
      <c r="P248" s="151">
        <v>135.881789019086</v>
      </c>
      <c r="Q248" s="151">
        <v>166.167857257892</v>
      </c>
      <c r="R248" s="151">
        <v>176.203579318523</v>
      </c>
      <c r="S248" s="151">
        <v>195.74836670533301</v>
      </c>
      <c r="T248" s="151">
        <v>174.58879877973101</v>
      </c>
      <c r="U248" s="151">
        <v>178.20773099434999</v>
      </c>
      <c r="V248" s="151">
        <v>173.060574287355</v>
      </c>
      <c r="W248" s="151">
        <v>176.348346641196</v>
      </c>
    </row>
    <row r="249" spans="1:23" ht="18.75" customHeight="1">
      <c r="A249" s="191" t="s">
        <v>124</v>
      </c>
      <c r="B249" s="147">
        <v>169.53970039139199</v>
      </c>
      <c r="C249" s="147">
        <v>171.67029646757899</v>
      </c>
      <c r="D249" s="147">
        <v>184.08482264737501</v>
      </c>
      <c r="E249" s="147">
        <v>215.94788512799801</v>
      </c>
      <c r="F249" s="147">
        <v>233.00470705612</v>
      </c>
      <c r="G249" s="147">
        <v>254.17563867965799</v>
      </c>
      <c r="H249" s="147">
        <v>228.11131958540901</v>
      </c>
      <c r="I249" s="147">
        <v>231.06481035682401</v>
      </c>
      <c r="J249" s="147">
        <v>229.38420831897099</v>
      </c>
      <c r="K249" s="147">
        <v>222.16216239921599</v>
      </c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</row>
    <row r="250" spans="1:23" ht="18.75" customHeight="1">
      <c r="A250" s="194" t="s">
        <v>165</v>
      </c>
      <c r="B250" s="195">
        <v>185.84844098925899</v>
      </c>
      <c r="C250" s="195">
        <v>184.95093514517799</v>
      </c>
      <c r="D250" s="195">
        <v>0</v>
      </c>
      <c r="E250" s="195">
        <v>0</v>
      </c>
      <c r="F250" s="195">
        <v>0</v>
      </c>
      <c r="G250" s="195">
        <v>0</v>
      </c>
      <c r="H250" s="195">
        <v>0</v>
      </c>
      <c r="I250" s="195">
        <v>0</v>
      </c>
      <c r="J250" s="195">
        <v>0</v>
      </c>
      <c r="K250" s="195">
        <v>0</v>
      </c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</row>
    <row r="251" spans="1:23" ht="18.75" customHeight="1">
      <c r="A251" s="193" t="s">
        <v>68</v>
      </c>
    </row>
  </sheetData>
  <phoneticPr fontId="4"/>
  <pageMargins left="0.69791666666666663" right="0.69791666666666663" top="0.75" bottom="0.75" header="0.29166666666666669" footer="0.29166666666666669"/>
  <pageSetup paperSize="9" scale="49" orientation="portrait" useFirstPageNumber="1" r:id="rId1"/>
  <rowBreaks count="2" manualBreakCount="2">
    <brk id="83" max="16383" man="1"/>
    <brk id="167" max="16383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048"/>
  <sheetViews>
    <sheetView view="pageBreakPreview" topLeftCell="A223" zoomScale="50" zoomScaleNormal="80" zoomScaleSheetLayoutView="50" workbookViewId="0">
      <selection activeCell="J22" sqref="J22"/>
    </sheetView>
  </sheetViews>
  <sheetFormatPr defaultColWidth="9" defaultRowHeight="18.75" customHeight="1"/>
  <cols>
    <col min="1" max="1" width="34.5" style="199" customWidth="1"/>
    <col min="2" max="11" width="12.125" style="5" customWidth="1"/>
    <col min="12" max="12" width="4.5" style="5" customWidth="1"/>
    <col min="13" max="13" width="34.25" style="5" customWidth="1"/>
    <col min="14" max="23" width="12.125" style="5" customWidth="1"/>
    <col min="24" max="16384" width="9" style="5"/>
  </cols>
  <sheetData>
    <row r="1" spans="1:23" ht="18.75" customHeight="1">
      <c r="A1" s="20" t="s">
        <v>325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23" ht="18.75" customHeight="1"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23" ht="18.75" customHeight="1">
      <c r="A3" s="19" t="s">
        <v>168</v>
      </c>
      <c r="B3" s="198"/>
      <c r="C3" s="198"/>
      <c r="D3" s="198"/>
      <c r="E3" s="198"/>
      <c r="F3" s="198"/>
      <c r="G3" s="198"/>
      <c r="H3" s="198"/>
      <c r="I3" s="198"/>
      <c r="J3" s="198"/>
      <c r="K3" s="358" t="s">
        <v>0</v>
      </c>
      <c r="W3" s="358" t="s">
        <v>0</v>
      </c>
    </row>
    <row r="4" spans="1:23" ht="18.75" customHeight="1">
      <c r="A4" s="200"/>
      <c r="B4" s="201" t="s">
        <v>2</v>
      </c>
      <c r="C4" s="201" t="s">
        <v>3</v>
      </c>
      <c r="D4" s="201" t="s">
        <v>4</v>
      </c>
      <c r="E4" s="201" t="s">
        <v>5</v>
      </c>
      <c r="F4" s="201" t="s">
        <v>6</v>
      </c>
      <c r="G4" s="201" t="s">
        <v>7</v>
      </c>
      <c r="H4" s="201" t="s">
        <v>8</v>
      </c>
      <c r="I4" s="201" t="s">
        <v>9</v>
      </c>
      <c r="J4" s="201" t="s">
        <v>372</v>
      </c>
      <c r="K4" s="201" t="s">
        <v>373</v>
      </c>
      <c r="M4" s="202"/>
      <c r="N4" s="203" t="s">
        <v>2</v>
      </c>
      <c r="O4" s="203" t="s">
        <v>3</v>
      </c>
      <c r="P4" s="203" t="s">
        <v>4</v>
      </c>
      <c r="Q4" s="203" t="s">
        <v>5</v>
      </c>
      <c r="R4" s="203" t="s">
        <v>6</v>
      </c>
      <c r="S4" s="203" t="s">
        <v>7</v>
      </c>
      <c r="T4" s="203" t="s">
        <v>8</v>
      </c>
      <c r="U4" s="203" t="s">
        <v>9</v>
      </c>
      <c r="V4" s="203" t="s">
        <v>372</v>
      </c>
      <c r="W4" s="203" t="s">
        <v>373</v>
      </c>
    </row>
    <row r="5" spans="1:23" ht="18.75" customHeight="1">
      <c r="A5" s="204" t="s">
        <v>27</v>
      </c>
      <c r="B5" s="205">
        <v>458773.402</v>
      </c>
      <c r="C5" s="205">
        <v>518830.31800000003</v>
      </c>
      <c r="D5" s="205">
        <v>541877.18700000003</v>
      </c>
      <c r="E5" s="205">
        <v>511002.34399999998</v>
      </c>
      <c r="F5" s="205">
        <v>537914.45499999996</v>
      </c>
      <c r="G5" s="205">
        <v>514791.04200000002</v>
      </c>
      <c r="H5" s="205">
        <v>516813.58199999999</v>
      </c>
      <c r="I5" s="205">
        <v>538605.85800000001</v>
      </c>
      <c r="J5" s="205">
        <v>641408.50100000005</v>
      </c>
      <c r="K5" s="205">
        <v>538091.69999999995</v>
      </c>
      <c r="M5" s="204" t="s">
        <v>53</v>
      </c>
      <c r="N5" s="205">
        <v>88940.012000000002</v>
      </c>
      <c r="O5" s="205">
        <v>90742.524000000005</v>
      </c>
      <c r="P5" s="205">
        <v>88620.62</v>
      </c>
      <c r="Q5" s="205">
        <v>80053.532999999996</v>
      </c>
      <c r="R5" s="205">
        <v>74893.429000000004</v>
      </c>
      <c r="S5" s="205">
        <v>70930.635999999999</v>
      </c>
      <c r="T5" s="205">
        <v>67579.369000000006</v>
      </c>
      <c r="U5" s="205">
        <v>67398.141000000003</v>
      </c>
      <c r="V5" s="205">
        <v>67849.796000000002</v>
      </c>
      <c r="W5" s="205">
        <v>62733.461000000003</v>
      </c>
    </row>
    <row r="6" spans="1:23" ht="18.75" customHeight="1">
      <c r="A6" s="206" t="s">
        <v>73</v>
      </c>
      <c r="B6" s="207">
        <v>29</v>
      </c>
      <c r="C6" s="207">
        <v>221</v>
      </c>
      <c r="D6" s="207">
        <v>0</v>
      </c>
      <c r="E6" s="207">
        <v>0</v>
      </c>
      <c r="F6" s="207">
        <v>29</v>
      </c>
      <c r="G6" s="207">
        <v>131</v>
      </c>
      <c r="H6" s="207">
        <v>264</v>
      </c>
      <c r="I6" s="207">
        <v>421</v>
      </c>
      <c r="J6" s="207">
        <v>120</v>
      </c>
      <c r="K6" s="207">
        <v>13</v>
      </c>
      <c r="M6" s="206" t="s">
        <v>93</v>
      </c>
      <c r="N6" s="207">
        <v>21746.052</v>
      </c>
      <c r="O6" s="207">
        <v>23314.231</v>
      </c>
      <c r="P6" s="207">
        <v>22023.803</v>
      </c>
      <c r="Q6" s="207">
        <v>18959.332999999999</v>
      </c>
      <c r="R6" s="207">
        <v>17389.677</v>
      </c>
      <c r="S6" s="207">
        <v>17168.678</v>
      </c>
      <c r="T6" s="207">
        <v>15885.781000000001</v>
      </c>
      <c r="U6" s="207">
        <v>15678.919</v>
      </c>
      <c r="V6" s="207">
        <v>14799.275</v>
      </c>
      <c r="W6" s="207">
        <v>12301.177</v>
      </c>
    </row>
    <row r="7" spans="1:23" ht="18.75" customHeight="1">
      <c r="A7" s="206" t="s">
        <v>74</v>
      </c>
      <c r="B7" s="207">
        <v>0</v>
      </c>
      <c r="C7" s="207">
        <v>0</v>
      </c>
      <c r="D7" s="207">
        <v>0</v>
      </c>
      <c r="E7" s="207">
        <v>0</v>
      </c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0</v>
      </c>
      <c r="M7" s="206" t="s">
        <v>125</v>
      </c>
      <c r="N7" s="207">
        <v>1569.96</v>
      </c>
      <c r="O7" s="207">
        <v>1665.14</v>
      </c>
      <c r="P7" s="207">
        <v>1311.4079999999999</v>
      </c>
      <c r="Q7" s="207">
        <v>1134.9949999999999</v>
      </c>
      <c r="R7" s="207">
        <v>1228.963</v>
      </c>
      <c r="S7" s="207">
        <v>1170.71</v>
      </c>
      <c r="T7" s="207">
        <v>796.74</v>
      </c>
      <c r="U7" s="207">
        <v>1020.4</v>
      </c>
      <c r="V7" s="207">
        <v>1009.6</v>
      </c>
      <c r="W7" s="207">
        <v>848.65</v>
      </c>
    </row>
    <row r="8" spans="1:23" ht="18.75" customHeight="1">
      <c r="A8" s="206" t="s">
        <v>75</v>
      </c>
      <c r="B8" s="207">
        <v>236944.83</v>
      </c>
      <c r="C8" s="207">
        <v>265421.03999999998</v>
      </c>
      <c r="D8" s="207">
        <v>269346.92599999998</v>
      </c>
      <c r="E8" s="207">
        <v>254221.601</v>
      </c>
      <c r="F8" s="207">
        <v>296198.58899999998</v>
      </c>
      <c r="G8" s="207">
        <v>264837.32400000002</v>
      </c>
      <c r="H8" s="207">
        <v>245520.86</v>
      </c>
      <c r="I8" s="207">
        <v>255771.06899999999</v>
      </c>
      <c r="J8" s="207">
        <v>271943.03200000001</v>
      </c>
      <c r="K8" s="207">
        <v>261538.93299999999</v>
      </c>
      <c r="M8" s="206" t="s">
        <v>126</v>
      </c>
      <c r="N8" s="207">
        <v>2479.7959999999998</v>
      </c>
      <c r="O8" s="207">
        <v>2276.7260000000001</v>
      </c>
      <c r="P8" s="207">
        <v>2134.348</v>
      </c>
      <c r="Q8" s="207">
        <v>1602.374</v>
      </c>
      <c r="R8" s="207">
        <v>1028.26</v>
      </c>
      <c r="S8" s="207">
        <v>906.06</v>
      </c>
      <c r="T8" s="207">
        <v>1099.3399999999999</v>
      </c>
      <c r="U8" s="207">
        <v>945.58</v>
      </c>
      <c r="V8" s="207">
        <v>816.27</v>
      </c>
      <c r="W8" s="207">
        <v>461.5</v>
      </c>
    </row>
    <row r="9" spans="1:23" ht="18.75" customHeight="1">
      <c r="A9" s="206" t="s">
        <v>76</v>
      </c>
      <c r="B9" s="207">
        <v>0</v>
      </c>
      <c r="C9" s="207">
        <v>20.56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7">
        <v>9.5</v>
      </c>
      <c r="J9" s="207">
        <v>0</v>
      </c>
      <c r="K9" s="207">
        <v>0</v>
      </c>
      <c r="M9" s="206" t="s">
        <v>98</v>
      </c>
      <c r="N9" s="207">
        <v>3514.21</v>
      </c>
      <c r="O9" s="207">
        <v>3460.873</v>
      </c>
      <c r="P9" s="207">
        <v>3445.866</v>
      </c>
      <c r="Q9" s="207">
        <v>3105.105</v>
      </c>
      <c r="R9" s="207">
        <v>2345.0830000000001</v>
      </c>
      <c r="S9" s="207">
        <v>2313.364</v>
      </c>
      <c r="T9" s="207">
        <v>1918.2819999999999</v>
      </c>
      <c r="U9" s="207">
        <v>1810.67</v>
      </c>
      <c r="V9" s="207">
        <v>2091.991</v>
      </c>
      <c r="W9" s="207">
        <v>1766.46</v>
      </c>
    </row>
    <row r="10" spans="1:23" ht="18.75" customHeight="1">
      <c r="A10" s="206" t="s">
        <v>77</v>
      </c>
      <c r="B10" s="207">
        <v>18422.358</v>
      </c>
      <c r="C10" s="207">
        <v>19056.456999999999</v>
      </c>
      <c r="D10" s="207">
        <v>19568.07</v>
      </c>
      <c r="E10" s="207">
        <v>18245.418000000001</v>
      </c>
      <c r="F10" s="207">
        <v>18429.137999999999</v>
      </c>
      <c r="G10" s="207">
        <v>19649.611000000001</v>
      </c>
      <c r="H10" s="207">
        <v>19226.853999999999</v>
      </c>
      <c r="I10" s="207">
        <v>19319.153999999999</v>
      </c>
      <c r="J10" s="207">
        <v>20126.303</v>
      </c>
      <c r="K10" s="207">
        <v>20659.816999999999</v>
      </c>
      <c r="M10" s="206" t="s">
        <v>109</v>
      </c>
      <c r="N10" s="207">
        <v>7061.8389999999999</v>
      </c>
      <c r="O10" s="207">
        <v>7466.5010000000002</v>
      </c>
      <c r="P10" s="207">
        <v>7404.576</v>
      </c>
      <c r="Q10" s="207">
        <v>6525.817</v>
      </c>
      <c r="R10" s="207">
        <v>6522.2640000000001</v>
      </c>
      <c r="S10" s="207">
        <v>6045.1909999999998</v>
      </c>
      <c r="T10" s="207">
        <v>5440.6040000000003</v>
      </c>
      <c r="U10" s="207">
        <v>4759.5940000000001</v>
      </c>
      <c r="V10" s="207">
        <v>4436.4059999999999</v>
      </c>
      <c r="W10" s="207">
        <v>3942.232</v>
      </c>
    </row>
    <row r="11" spans="1:23" ht="18.75" customHeight="1">
      <c r="A11" s="206" t="s">
        <v>78</v>
      </c>
      <c r="B11" s="207">
        <v>50178.57</v>
      </c>
      <c r="C11" s="207">
        <v>52477.237000000001</v>
      </c>
      <c r="D11" s="207">
        <v>52138.909</v>
      </c>
      <c r="E11" s="207">
        <v>54583.597000000002</v>
      </c>
      <c r="F11" s="207">
        <v>55111.381999999998</v>
      </c>
      <c r="G11" s="207">
        <v>56721.059000000001</v>
      </c>
      <c r="H11" s="207">
        <v>55482.942999999999</v>
      </c>
      <c r="I11" s="207">
        <v>60060.298000000003</v>
      </c>
      <c r="J11" s="207">
        <v>66882.759000000005</v>
      </c>
      <c r="K11" s="207">
        <v>62318.688999999998</v>
      </c>
      <c r="M11" s="206" t="s">
        <v>91</v>
      </c>
      <c r="N11" s="207">
        <v>1236.9079999999999</v>
      </c>
      <c r="O11" s="207">
        <v>1071.866</v>
      </c>
      <c r="P11" s="207">
        <v>1147.942</v>
      </c>
      <c r="Q11" s="207">
        <v>1204.3689999999999</v>
      </c>
      <c r="R11" s="207">
        <v>1121.8800000000001</v>
      </c>
      <c r="S11" s="207">
        <v>1103.5139999999999</v>
      </c>
      <c r="T11" s="207">
        <v>1135.261</v>
      </c>
      <c r="U11" s="207">
        <v>1093.0340000000001</v>
      </c>
      <c r="V11" s="207">
        <v>1250.5260000000001</v>
      </c>
      <c r="W11" s="207">
        <v>1337.3440000000001</v>
      </c>
    </row>
    <row r="12" spans="1:23" ht="18.75" customHeight="1">
      <c r="A12" s="206" t="s">
        <v>79</v>
      </c>
      <c r="B12" s="207">
        <v>3823.8989999999999</v>
      </c>
      <c r="C12" s="207">
        <v>3758.9490000000001</v>
      </c>
      <c r="D12" s="207">
        <v>3726.3780000000002</v>
      </c>
      <c r="E12" s="207">
        <v>3046.6039999999998</v>
      </c>
      <c r="F12" s="207">
        <v>2735.6869999999999</v>
      </c>
      <c r="G12" s="207">
        <v>2433.7199999999998</v>
      </c>
      <c r="H12" s="207">
        <v>2927.556</v>
      </c>
      <c r="I12" s="207">
        <v>2810.3420000000001</v>
      </c>
      <c r="J12" s="207">
        <v>2864.8710000000001</v>
      </c>
      <c r="K12" s="207">
        <v>2640.9090000000001</v>
      </c>
      <c r="M12" s="206" t="s">
        <v>127</v>
      </c>
      <c r="N12" s="207">
        <v>1946.86</v>
      </c>
      <c r="O12" s="207">
        <v>2225.7640000000001</v>
      </c>
      <c r="P12" s="207">
        <v>2249.9340000000002</v>
      </c>
      <c r="Q12" s="207">
        <v>1797.461</v>
      </c>
      <c r="R12" s="207">
        <v>1547.02</v>
      </c>
      <c r="S12" s="207">
        <v>1514.38</v>
      </c>
      <c r="T12" s="207">
        <v>1241.7339999999999</v>
      </c>
      <c r="U12" s="207">
        <v>952.00800000000004</v>
      </c>
      <c r="V12" s="207">
        <v>1130.5139999999999</v>
      </c>
      <c r="W12" s="207">
        <v>914.86900000000003</v>
      </c>
    </row>
    <row r="13" spans="1:23" ht="18.75" customHeight="1">
      <c r="A13" s="206" t="s">
        <v>80</v>
      </c>
      <c r="B13" s="207">
        <v>0</v>
      </c>
      <c r="C13" s="207">
        <v>0</v>
      </c>
      <c r="D13" s="207">
        <v>0</v>
      </c>
      <c r="E13" s="207">
        <v>9.7799999999999994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M13" s="206" t="s">
        <v>113</v>
      </c>
      <c r="N13" s="207">
        <v>4288.2650000000003</v>
      </c>
      <c r="O13" s="207">
        <v>5866.39</v>
      </c>
      <c r="P13" s="207">
        <v>6672.4350000000004</v>
      </c>
      <c r="Q13" s="207">
        <v>6542.549</v>
      </c>
      <c r="R13" s="207">
        <v>5536.2610000000004</v>
      </c>
      <c r="S13" s="207">
        <v>4480.7240000000002</v>
      </c>
      <c r="T13" s="207">
        <v>5833.277</v>
      </c>
      <c r="U13" s="207">
        <v>4813.7420000000002</v>
      </c>
      <c r="V13" s="207">
        <v>3255.08</v>
      </c>
      <c r="W13" s="207">
        <v>4456.0550000000003</v>
      </c>
    </row>
    <row r="14" spans="1:23" ht="18.75" customHeight="1">
      <c r="A14" s="206" t="s">
        <v>82</v>
      </c>
      <c r="B14" s="207">
        <v>299.40800000000002</v>
      </c>
      <c r="C14" s="207">
        <v>2346.7440000000001</v>
      </c>
      <c r="D14" s="207">
        <v>4562.5200000000004</v>
      </c>
      <c r="E14" s="207">
        <v>4010.3919999999998</v>
      </c>
      <c r="F14" s="207">
        <v>1001.872</v>
      </c>
      <c r="G14" s="207">
        <v>1112.72</v>
      </c>
      <c r="H14" s="207">
        <v>529.72</v>
      </c>
      <c r="I14" s="207">
        <v>677.97199999999998</v>
      </c>
      <c r="J14" s="207">
        <v>1072.5360000000001</v>
      </c>
      <c r="K14" s="207">
        <v>787.13400000000001</v>
      </c>
      <c r="M14" s="206" t="s">
        <v>173</v>
      </c>
      <c r="N14" s="207">
        <v>5455.2910000000002</v>
      </c>
      <c r="O14" s="207">
        <v>5032.9290000000001</v>
      </c>
      <c r="P14" s="207">
        <v>4314.2569999999996</v>
      </c>
      <c r="Q14" s="207">
        <v>4045.375</v>
      </c>
      <c r="R14" s="207">
        <v>3552.0349999999999</v>
      </c>
      <c r="S14" s="207">
        <v>2788.2510000000002</v>
      </c>
      <c r="T14" s="207">
        <v>2550.1979999999999</v>
      </c>
      <c r="U14" s="207">
        <v>2050.6289999999999</v>
      </c>
      <c r="V14" s="207">
        <v>2098.2849999999999</v>
      </c>
      <c r="W14" s="207">
        <v>1960.884</v>
      </c>
    </row>
    <row r="15" spans="1:23" ht="18.75" customHeight="1">
      <c r="A15" s="206" t="s">
        <v>171</v>
      </c>
      <c r="B15" s="207">
        <v>18970.076000000001</v>
      </c>
      <c r="C15" s="207">
        <v>23233.134999999998</v>
      </c>
      <c r="D15" s="207">
        <v>29100.245999999999</v>
      </c>
      <c r="E15" s="207">
        <v>27731.89</v>
      </c>
      <c r="F15" s="207">
        <v>26664.431</v>
      </c>
      <c r="G15" s="207">
        <v>29391.391</v>
      </c>
      <c r="H15" s="207">
        <v>22579.350999999999</v>
      </c>
      <c r="I15" s="207">
        <v>35913.444000000003</v>
      </c>
      <c r="J15" s="207">
        <v>74001.353000000003</v>
      </c>
      <c r="K15" s="207">
        <v>32662.085999999999</v>
      </c>
      <c r="M15" s="206" t="s">
        <v>128</v>
      </c>
      <c r="N15" s="207">
        <v>39640.830999999998</v>
      </c>
      <c r="O15" s="207">
        <v>38362.103999999999</v>
      </c>
      <c r="P15" s="207">
        <v>37916.050999999999</v>
      </c>
      <c r="Q15" s="207">
        <v>35136.154999999999</v>
      </c>
      <c r="R15" s="207">
        <v>34621.985999999997</v>
      </c>
      <c r="S15" s="207">
        <v>33439.764000000003</v>
      </c>
      <c r="T15" s="207">
        <v>31678.151999999998</v>
      </c>
      <c r="U15" s="207">
        <v>34273.565000000002</v>
      </c>
      <c r="V15" s="207">
        <v>36961.849000000002</v>
      </c>
      <c r="W15" s="207">
        <v>34744.29</v>
      </c>
    </row>
    <row r="16" spans="1:23" ht="18.75" customHeight="1">
      <c r="A16" s="206" t="s">
        <v>83</v>
      </c>
      <c r="B16" s="207">
        <v>149.268</v>
      </c>
      <c r="C16" s="207">
        <v>516.45000000000005</v>
      </c>
      <c r="D16" s="207">
        <v>256.41000000000003</v>
      </c>
      <c r="E16" s="207">
        <v>0</v>
      </c>
      <c r="F16" s="207">
        <v>121.01</v>
      </c>
      <c r="G16" s="207">
        <v>608.61</v>
      </c>
      <c r="H16" s="207">
        <v>2046.2249999999999</v>
      </c>
      <c r="I16" s="207">
        <v>2543.75</v>
      </c>
      <c r="J16" s="207">
        <v>12916.834999999999</v>
      </c>
      <c r="K16" s="207">
        <v>2077.71</v>
      </c>
      <c r="M16" s="204" t="s">
        <v>58</v>
      </c>
      <c r="N16" s="205">
        <v>38224.110999999997</v>
      </c>
      <c r="O16" s="205">
        <v>38285.673999999999</v>
      </c>
      <c r="P16" s="205">
        <v>39526.466</v>
      </c>
      <c r="Q16" s="205">
        <v>35845.847999999998</v>
      </c>
      <c r="R16" s="205">
        <v>36487.415999999997</v>
      </c>
      <c r="S16" s="205">
        <v>36445.366999999998</v>
      </c>
      <c r="T16" s="205">
        <v>36643.156000000003</v>
      </c>
      <c r="U16" s="205">
        <v>38246.214</v>
      </c>
      <c r="V16" s="205">
        <v>38168.798999999999</v>
      </c>
      <c r="W16" s="205">
        <v>38171.506000000001</v>
      </c>
    </row>
    <row r="17" spans="1:23" ht="18.75" customHeight="1">
      <c r="A17" s="206" t="s">
        <v>245</v>
      </c>
      <c r="B17" s="207">
        <v>183.32900000000001</v>
      </c>
      <c r="C17" s="207">
        <v>60.695</v>
      </c>
      <c r="D17" s="207">
        <v>57.258000000000003</v>
      </c>
      <c r="E17" s="207">
        <v>33.137999999999998</v>
      </c>
      <c r="F17" s="207">
        <v>24.004999999999999</v>
      </c>
      <c r="G17" s="207">
        <v>30.276</v>
      </c>
      <c r="H17" s="207">
        <v>31.95</v>
      </c>
      <c r="I17" s="207">
        <v>36.881999999999998</v>
      </c>
      <c r="J17" s="207">
        <v>39.996000000000002</v>
      </c>
      <c r="K17" s="207">
        <v>47.712000000000003</v>
      </c>
      <c r="M17" s="206" t="s">
        <v>73</v>
      </c>
      <c r="N17" s="207">
        <v>11.195</v>
      </c>
      <c r="O17" s="207">
        <v>30.63</v>
      </c>
      <c r="P17" s="207">
        <v>11.196999999999999</v>
      </c>
      <c r="Q17" s="207">
        <v>8.625</v>
      </c>
      <c r="R17" s="207">
        <v>10.82</v>
      </c>
      <c r="S17" s="207">
        <v>13.617000000000001</v>
      </c>
      <c r="T17" s="207">
        <v>11.195</v>
      </c>
      <c r="U17" s="207">
        <v>6.6749999999999998</v>
      </c>
      <c r="V17" s="207">
        <v>7.8150000000000004</v>
      </c>
      <c r="W17" s="207">
        <v>4.1849999999999996</v>
      </c>
    </row>
    <row r="18" spans="1:23" ht="18.75" customHeight="1">
      <c r="A18" s="206" t="s">
        <v>84</v>
      </c>
      <c r="B18" s="207">
        <v>0</v>
      </c>
      <c r="C18" s="207">
        <v>15.84</v>
      </c>
      <c r="D18" s="207">
        <v>243.3</v>
      </c>
      <c r="E18" s="207">
        <v>343.87799999999999</v>
      </c>
      <c r="F18" s="207">
        <v>268.548</v>
      </c>
      <c r="G18" s="207">
        <v>483.19200000000001</v>
      </c>
      <c r="H18" s="207">
        <v>277.524</v>
      </c>
      <c r="I18" s="207">
        <v>215.84800000000001</v>
      </c>
      <c r="J18" s="207">
        <v>573.03599999999994</v>
      </c>
      <c r="K18" s="207">
        <v>337.70699999999999</v>
      </c>
      <c r="M18" s="206" t="s">
        <v>102</v>
      </c>
      <c r="N18" s="207">
        <v>6034.6379999999999</v>
      </c>
      <c r="O18" s="207">
        <v>5982.5159999999996</v>
      </c>
      <c r="P18" s="207">
        <v>5921.5569999999998</v>
      </c>
      <c r="Q18" s="207">
        <v>5466.8710000000001</v>
      </c>
      <c r="R18" s="207">
        <v>5077.1610000000001</v>
      </c>
      <c r="S18" s="207">
        <v>5024.7039999999997</v>
      </c>
      <c r="T18" s="207">
        <v>5112.634</v>
      </c>
      <c r="U18" s="207">
        <v>5034.9939999999997</v>
      </c>
      <c r="V18" s="207">
        <v>4988.5879999999997</v>
      </c>
      <c r="W18" s="207">
        <v>4864.4229999999998</v>
      </c>
    </row>
    <row r="19" spans="1:23" ht="18.75" customHeight="1">
      <c r="A19" s="206" t="s">
        <v>85</v>
      </c>
      <c r="B19" s="207">
        <v>0</v>
      </c>
      <c r="C19" s="207">
        <v>5.28</v>
      </c>
      <c r="D19" s="207">
        <v>0</v>
      </c>
      <c r="E19" s="207">
        <v>6.01</v>
      </c>
      <c r="F19" s="207">
        <v>11.51</v>
      </c>
      <c r="G19" s="207">
        <v>5.0599999999999996</v>
      </c>
      <c r="H19" s="207">
        <v>0</v>
      </c>
      <c r="I19" s="207">
        <v>0</v>
      </c>
      <c r="J19" s="207">
        <v>0</v>
      </c>
      <c r="K19" s="207">
        <v>0</v>
      </c>
      <c r="M19" s="206" t="s">
        <v>129</v>
      </c>
      <c r="N19" s="207">
        <v>2352.1460000000002</v>
      </c>
      <c r="O19" s="207">
        <v>2395.855</v>
      </c>
      <c r="P19" s="207">
        <v>2554.6350000000002</v>
      </c>
      <c r="Q19" s="207">
        <v>2493.8539999999998</v>
      </c>
      <c r="R19" s="207">
        <v>2483.3290000000002</v>
      </c>
      <c r="S19" s="207">
        <v>2376.13</v>
      </c>
      <c r="T19" s="207">
        <v>2397.5140000000001</v>
      </c>
      <c r="U19" s="207">
        <v>2461.2170000000001</v>
      </c>
      <c r="V19" s="207">
        <v>2646.6379999999999</v>
      </c>
      <c r="W19" s="207">
        <v>2517.681</v>
      </c>
    </row>
    <row r="20" spans="1:23" ht="18.75" customHeight="1">
      <c r="A20" s="206" t="s">
        <v>88</v>
      </c>
      <c r="B20" s="207">
        <v>55816.89</v>
      </c>
      <c r="C20" s="207">
        <v>66471.046000000002</v>
      </c>
      <c r="D20" s="207">
        <v>71281.997000000003</v>
      </c>
      <c r="E20" s="207">
        <v>74939.25</v>
      </c>
      <c r="F20" s="207">
        <v>64382.309000000001</v>
      </c>
      <c r="G20" s="207">
        <v>65818.271999999997</v>
      </c>
      <c r="H20" s="207">
        <v>84371.91</v>
      </c>
      <c r="I20" s="207">
        <v>0</v>
      </c>
      <c r="J20" s="207">
        <v>0</v>
      </c>
      <c r="K20" s="207">
        <v>0</v>
      </c>
      <c r="M20" s="206" t="s">
        <v>130</v>
      </c>
      <c r="N20" s="207">
        <v>45.301000000000002</v>
      </c>
      <c r="O20" s="207">
        <v>64.38</v>
      </c>
      <c r="P20" s="207">
        <v>53.645000000000003</v>
      </c>
      <c r="Q20" s="207">
        <v>34.442</v>
      </c>
      <c r="R20" s="207">
        <v>50.18</v>
      </c>
      <c r="S20" s="207">
        <v>45.939</v>
      </c>
      <c r="T20" s="207">
        <v>50.45</v>
      </c>
      <c r="U20" s="207">
        <v>50.531999999999996</v>
      </c>
      <c r="V20" s="207">
        <v>81.096999999999994</v>
      </c>
      <c r="W20" s="207">
        <v>74.209000000000003</v>
      </c>
    </row>
    <row r="21" spans="1:23" ht="18.75" customHeight="1">
      <c r="A21" s="206" t="s">
        <v>89</v>
      </c>
      <c r="B21" s="207">
        <v>0</v>
      </c>
      <c r="C21" s="207">
        <v>0</v>
      </c>
      <c r="D21" s="207">
        <v>0</v>
      </c>
      <c r="E21" s="207">
        <v>0</v>
      </c>
      <c r="F21" s="207">
        <v>0</v>
      </c>
      <c r="G21" s="207">
        <v>0</v>
      </c>
      <c r="H21" s="207">
        <v>0</v>
      </c>
      <c r="I21" s="207">
        <v>80670.16</v>
      </c>
      <c r="J21" s="207">
        <v>95976.72</v>
      </c>
      <c r="K21" s="207">
        <v>77414.880000000005</v>
      </c>
      <c r="M21" s="206" t="s">
        <v>75</v>
      </c>
      <c r="N21" s="207">
        <v>1032.539</v>
      </c>
      <c r="O21" s="207">
        <v>1305.4559999999999</v>
      </c>
      <c r="P21" s="207">
        <v>1480.652</v>
      </c>
      <c r="Q21" s="207">
        <v>937.65</v>
      </c>
      <c r="R21" s="207">
        <v>1630.7139999999999</v>
      </c>
      <c r="S21" s="207">
        <v>1254.691</v>
      </c>
      <c r="T21" s="207">
        <v>1073.6379999999999</v>
      </c>
      <c r="U21" s="207">
        <v>1375.3530000000001</v>
      </c>
      <c r="V21" s="207">
        <v>1207.3209999999999</v>
      </c>
      <c r="W21" s="207">
        <v>1228.673</v>
      </c>
    </row>
    <row r="22" spans="1:23" ht="18.75" customHeight="1">
      <c r="A22" s="206" t="s">
        <v>90</v>
      </c>
      <c r="B22" s="207">
        <v>0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M22" s="206" t="s">
        <v>122</v>
      </c>
      <c r="N22" s="207">
        <v>2007.191</v>
      </c>
      <c r="O22" s="207">
        <v>1997.615</v>
      </c>
      <c r="P22" s="207">
        <v>1882.22</v>
      </c>
      <c r="Q22" s="207">
        <v>1853.09</v>
      </c>
      <c r="R22" s="207">
        <v>1630.2550000000001</v>
      </c>
      <c r="S22" s="207">
        <v>1516.2739999999999</v>
      </c>
      <c r="T22" s="207">
        <v>1634.5429999999999</v>
      </c>
      <c r="U22" s="207">
        <v>1848.598</v>
      </c>
      <c r="V22" s="207">
        <v>1771.982</v>
      </c>
      <c r="W22" s="207">
        <v>1934.7950000000001</v>
      </c>
    </row>
    <row r="23" spans="1:23" ht="18.75" customHeight="1">
      <c r="A23" s="206" t="s">
        <v>91</v>
      </c>
      <c r="B23" s="207">
        <v>34881.94</v>
      </c>
      <c r="C23" s="207">
        <v>40444.47</v>
      </c>
      <c r="D23" s="207">
        <v>45510.618000000002</v>
      </c>
      <c r="E23" s="207">
        <v>39085.817999999999</v>
      </c>
      <c r="F23" s="207">
        <v>44070.142999999996</v>
      </c>
      <c r="G23" s="207">
        <v>42402.807999999997</v>
      </c>
      <c r="H23" s="207">
        <v>47874.953999999998</v>
      </c>
      <c r="I23" s="207">
        <v>47615.707999999999</v>
      </c>
      <c r="J23" s="207">
        <v>48341.57</v>
      </c>
      <c r="K23" s="207">
        <v>43396.038</v>
      </c>
      <c r="M23" s="206" t="s">
        <v>131</v>
      </c>
      <c r="N23" s="207">
        <v>325.07499999999999</v>
      </c>
      <c r="O23" s="207">
        <v>298.94</v>
      </c>
      <c r="P23" s="207">
        <v>207.80500000000001</v>
      </c>
      <c r="Q23" s="207">
        <v>166.72499999999999</v>
      </c>
      <c r="R23" s="207">
        <v>141.57499999999999</v>
      </c>
      <c r="S23" s="207">
        <v>133.66</v>
      </c>
      <c r="T23" s="207">
        <v>90.350999999999999</v>
      </c>
      <c r="U23" s="207">
        <v>68.036000000000001</v>
      </c>
      <c r="V23" s="207">
        <v>51.85</v>
      </c>
      <c r="W23" s="207">
        <v>68.87</v>
      </c>
    </row>
    <row r="24" spans="1:23" ht="18.75" customHeight="1">
      <c r="A24" s="206" t="s">
        <v>92</v>
      </c>
      <c r="B24" s="207">
        <v>1405.252</v>
      </c>
      <c r="C24" s="207">
        <v>1515.8140000000001</v>
      </c>
      <c r="D24" s="207">
        <v>5678.76</v>
      </c>
      <c r="E24" s="207">
        <v>1902.569</v>
      </c>
      <c r="F24" s="207">
        <v>1450.11</v>
      </c>
      <c r="G24" s="207">
        <v>1646.752</v>
      </c>
      <c r="H24" s="207">
        <v>3652.12</v>
      </c>
      <c r="I24" s="207">
        <v>3461.61</v>
      </c>
      <c r="J24" s="207">
        <v>17930.705999999998</v>
      </c>
      <c r="K24" s="207">
        <v>5469.0559999999996</v>
      </c>
      <c r="M24" s="206" t="s">
        <v>132</v>
      </c>
      <c r="N24" s="207">
        <v>3099.5740000000001</v>
      </c>
      <c r="O24" s="207">
        <v>3717.4810000000002</v>
      </c>
      <c r="P24" s="207">
        <v>3681.098</v>
      </c>
      <c r="Q24" s="207">
        <v>3350.9830000000002</v>
      </c>
      <c r="R24" s="207">
        <v>3231.1750000000002</v>
      </c>
      <c r="S24" s="207">
        <v>3394.3130000000001</v>
      </c>
      <c r="T24" s="207">
        <v>3527.7719999999999</v>
      </c>
      <c r="U24" s="207">
        <v>3563.181</v>
      </c>
      <c r="V24" s="207">
        <v>4039.7310000000002</v>
      </c>
      <c r="W24" s="207">
        <v>3505.4360000000001</v>
      </c>
    </row>
    <row r="25" spans="1:23" ht="18.75" customHeight="1">
      <c r="A25" s="206" t="s">
        <v>93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1.35</v>
      </c>
      <c r="K25" s="207">
        <v>5.3479999999999999</v>
      </c>
      <c r="M25" s="206" t="s">
        <v>133</v>
      </c>
      <c r="N25" s="207">
        <v>1715.18</v>
      </c>
      <c r="O25" s="207">
        <v>1743.86</v>
      </c>
      <c r="P25" s="207">
        <v>1719.9359999999999</v>
      </c>
      <c r="Q25" s="207">
        <v>1581.808</v>
      </c>
      <c r="R25" s="207">
        <v>1348.4870000000001</v>
      </c>
      <c r="S25" s="207">
        <v>1330.616</v>
      </c>
      <c r="T25" s="207">
        <v>1247.181</v>
      </c>
      <c r="U25" s="207">
        <v>1072.932</v>
      </c>
      <c r="V25" s="207">
        <v>1095.954</v>
      </c>
      <c r="W25" s="207">
        <v>1103.9939999999999</v>
      </c>
    </row>
    <row r="26" spans="1:23" ht="18.75" customHeight="1">
      <c r="A26" s="206" t="s">
        <v>94</v>
      </c>
      <c r="B26" s="207">
        <v>727.572</v>
      </c>
      <c r="C26" s="207">
        <v>1158.1379999999999</v>
      </c>
      <c r="D26" s="207">
        <v>1166.6600000000001</v>
      </c>
      <c r="E26" s="207">
        <v>1154.038</v>
      </c>
      <c r="F26" s="207">
        <v>547.77</v>
      </c>
      <c r="G26" s="207">
        <v>755.178</v>
      </c>
      <c r="H26" s="207">
        <v>573.09799999999996</v>
      </c>
      <c r="I26" s="207">
        <v>199.16800000000001</v>
      </c>
      <c r="J26" s="207">
        <v>218.85400000000001</v>
      </c>
      <c r="K26" s="207">
        <v>230.31800000000001</v>
      </c>
      <c r="M26" s="206" t="s">
        <v>134</v>
      </c>
      <c r="N26" s="207">
        <v>3.3839999999999999</v>
      </c>
      <c r="O26" s="207">
        <v>0.45300000000000001</v>
      </c>
      <c r="P26" s="207">
        <v>6.8029999999999999</v>
      </c>
      <c r="Q26" s="207">
        <v>0.05</v>
      </c>
      <c r="R26" s="207">
        <v>1.67</v>
      </c>
      <c r="S26" s="207">
        <v>0.25800000000000001</v>
      </c>
      <c r="T26" s="207">
        <v>2.202</v>
      </c>
      <c r="U26" s="207">
        <v>3.36</v>
      </c>
      <c r="V26" s="207">
        <v>9.6180000000000003</v>
      </c>
      <c r="W26" s="207">
        <v>5.1319999999999997</v>
      </c>
    </row>
    <row r="27" spans="1:23" ht="18.75" customHeight="1">
      <c r="A27" s="206" t="s">
        <v>95</v>
      </c>
      <c r="B27" s="207">
        <v>180</v>
      </c>
      <c r="C27" s="207">
        <v>100.27500000000001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M27" s="206" t="s">
        <v>186</v>
      </c>
      <c r="N27" s="207">
        <v>541.40800000000002</v>
      </c>
      <c r="O27" s="207">
        <v>742.17200000000003</v>
      </c>
      <c r="P27" s="207">
        <v>907.58600000000001</v>
      </c>
      <c r="Q27" s="207">
        <v>795.44600000000003</v>
      </c>
      <c r="R27" s="207">
        <v>712.32</v>
      </c>
      <c r="S27" s="207">
        <v>763.61800000000005</v>
      </c>
      <c r="T27" s="207">
        <v>761.553</v>
      </c>
      <c r="U27" s="207">
        <v>816.99699999999996</v>
      </c>
      <c r="V27" s="207">
        <v>802.69299999999998</v>
      </c>
      <c r="W27" s="207">
        <v>881.75199999999995</v>
      </c>
    </row>
    <row r="28" spans="1:23" ht="18.75" customHeight="1">
      <c r="A28" s="206" t="s">
        <v>97</v>
      </c>
      <c r="B28" s="207">
        <v>9.609</v>
      </c>
      <c r="C28" s="207">
        <v>0</v>
      </c>
      <c r="D28" s="207">
        <v>8.4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38.988</v>
      </c>
      <c r="M28" s="206" t="s">
        <v>135</v>
      </c>
      <c r="N28" s="207">
        <v>0</v>
      </c>
      <c r="O28" s="207">
        <v>0</v>
      </c>
      <c r="P28" s="207">
        <v>371.084</v>
      </c>
      <c r="Q28" s="207">
        <v>418.68099999999998</v>
      </c>
      <c r="R28" s="207">
        <v>526.54200000000003</v>
      </c>
      <c r="S28" s="207">
        <v>435.19299999999998</v>
      </c>
      <c r="T28" s="207">
        <v>512.03700000000003</v>
      </c>
      <c r="U28" s="207">
        <v>558.774</v>
      </c>
      <c r="V28" s="207">
        <v>415.12700000000001</v>
      </c>
      <c r="W28" s="207">
        <v>498.16500000000002</v>
      </c>
    </row>
    <row r="29" spans="1:23" ht="18.75" customHeight="1">
      <c r="A29" s="206" t="s">
        <v>100</v>
      </c>
      <c r="B29" s="207">
        <v>23.516999999999999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M29" s="206" t="s">
        <v>136</v>
      </c>
      <c r="N29" s="207">
        <v>21056.48</v>
      </c>
      <c r="O29" s="207">
        <v>20006.315999999999</v>
      </c>
      <c r="P29" s="207">
        <v>20728.248</v>
      </c>
      <c r="Q29" s="207">
        <v>18737.623</v>
      </c>
      <c r="R29" s="207">
        <v>19643.187999999998</v>
      </c>
      <c r="S29" s="207">
        <v>20156.353999999999</v>
      </c>
      <c r="T29" s="207">
        <v>20222.085999999999</v>
      </c>
      <c r="U29" s="207">
        <v>21385.564999999999</v>
      </c>
      <c r="V29" s="207">
        <v>21050.384999999998</v>
      </c>
      <c r="W29" s="207">
        <v>21484.190999999999</v>
      </c>
    </row>
    <row r="30" spans="1:23" ht="18.75" customHeight="1">
      <c r="A30" s="206" t="s">
        <v>285</v>
      </c>
      <c r="B30" s="207">
        <v>0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M30" s="204" t="s">
        <v>60</v>
      </c>
      <c r="N30" s="205">
        <v>26768.289000000001</v>
      </c>
      <c r="O30" s="205">
        <v>30579.895</v>
      </c>
      <c r="P30" s="205">
        <v>33466.258999999998</v>
      </c>
      <c r="Q30" s="205">
        <v>33141.252999999997</v>
      </c>
      <c r="R30" s="205">
        <v>31888.985000000001</v>
      </c>
      <c r="S30" s="205">
        <v>29802.69</v>
      </c>
      <c r="T30" s="205">
        <v>29657.149000000001</v>
      </c>
      <c r="U30" s="205">
        <v>30243.275000000001</v>
      </c>
      <c r="V30" s="205">
        <v>26707.246999999999</v>
      </c>
      <c r="W30" s="205">
        <v>27068.296999999999</v>
      </c>
    </row>
    <row r="31" spans="1:23" ht="18.75" customHeight="1">
      <c r="A31" s="206" t="s">
        <v>101</v>
      </c>
      <c r="B31" s="207">
        <v>1560.55</v>
      </c>
      <c r="C31" s="207">
        <v>875.14599999999996</v>
      </c>
      <c r="D31" s="207">
        <v>1131.979</v>
      </c>
      <c r="E31" s="207">
        <v>775.11</v>
      </c>
      <c r="F31" s="207">
        <v>669.39400000000001</v>
      </c>
      <c r="G31" s="207">
        <v>497.26</v>
      </c>
      <c r="H31" s="207">
        <v>646.79999999999995</v>
      </c>
      <c r="I31" s="207">
        <v>635.21900000000005</v>
      </c>
      <c r="J31" s="207">
        <v>600.53700000000003</v>
      </c>
      <c r="K31" s="207">
        <v>510.00099999999998</v>
      </c>
      <c r="M31" s="206" t="s">
        <v>93</v>
      </c>
      <c r="N31" s="207">
        <v>632.94299999999998</v>
      </c>
      <c r="O31" s="207">
        <v>657.30200000000002</v>
      </c>
      <c r="P31" s="207">
        <v>1013.997</v>
      </c>
      <c r="Q31" s="207">
        <v>1161.5740000000001</v>
      </c>
      <c r="R31" s="207">
        <v>1232.9169999999999</v>
      </c>
      <c r="S31" s="207">
        <v>1027.127</v>
      </c>
      <c r="T31" s="207">
        <v>637.15800000000002</v>
      </c>
      <c r="U31" s="207">
        <v>488.702</v>
      </c>
      <c r="V31" s="207">
        <v>383.12400000000002</v>
      </c>
      <c r="W31" s="207">
        <v>329.4</v>
      </c>
    </row>
    <row r="32" spans="1:23" ht="18.75" customHeight="1">
      <c r="A32" s="206" t="s">
        <v>102</v>
      </c>
      <c r="B32" s="207">
        <v>5611.223</v>
      </c>
      <c r="C32" s="207">
        <v>5303.0720000000001</v>
      </c>
      <c r="D32" s="207">
        <v>5006.9549999999999</v>
      </c>
      <c r="E32" s="207">
        <v>3820.6170000000002</v>
      </c>
      <c r="F32" s="207">
        <v>2798.2</v>
      </c>
      <c r="G32" s="207">
        <v>2387.8969999999999</v>
      </c>
      <c r="H32" s="207">
        <v>2014.8130000000001</v>
      </c>
      <c r="I32" s="207">
        <v>2108.0810000000001</v>
      </c>
      <c r="J32" s="207">
        <v>1942.316</v>
      </c>
      <c r="K32" s="207">
        <v>1834.6369999999999</v>
      </c>
      <c r="M32" s="206" t="s">
        <v>113</v>
      </c>
      <c r="N32" s="207">
        <v>13802.880999999999</v>
      </c>
      <c r="O32" s="207">
        <v>16247.654</v>
      </c>
      <c r="P32" s="207">
        <v>19233.84</v>
      </c>
      <c r="Q32" s="207">
        <v>19067.401999999998</v>
      </c>
      <c r="R32" s="207">
        <v>17082.898000000001</v>
      </c>
      <c r="S32" s="207">
        <v>16502.072</v>
      </c>
      <c r="T32" s="207">
        <v>16874.044000000002</v>
      </c>
      <c r="U32" s="207">
        <v>17578.944</v>
      </c>
      <c r="V32" s="207">
        <v>16791.087</v>
      </c>
      <c r="W32" s="207">
        <v>17605.137999999999</v>
      </c>
    </row>
    <row r="33" spans="1:23" ht="18.75" customHeight="1">
      <c r="A33" s="206" t="s">
        <v>246</v>
      </c>
      <c r="B33" s="207">
        <v>20.664999999999999</v>
      </c>
      <c r="C33" s="207">
        <v>16.524999999999999</v>
      </c>
      <c r="D33" s="207">
        <v>7.84</v>
      </c>
      <c r="E33" s="207">
        <v>13.17</v>
      </c>
      <c r="F33" s="207">
        <v>3.95</v>
      </c>
      <c r="G33" s="207">
        <v>9.35</v>
      </c>
      <c r="H33" s="207">
        <v>4.4219999999999997</v>
      </c>
      <c r="I33" s="207">
        <v>8.8390000000000004</v>
      </c>
      <c r="J33" s="207">
        <v>4.1120000000000001</v>
      </c>
      <c r="K33" s="207">
        <v>2.1150000000000002</v>
      </c>
      <c r="M33" s="206" t="s">
        <v>137</v>
      </c>
      <c r="N33" s="207">
        <v>12332.465</v>
      </c>
      <c r="O33" s="207">
        <v>13674.939</v>
      </c>
      <c r="P33" s="207">
        <v>13218.422</v>
      </c>
      <c r="Q33" s="207">
        <v>12912.277</v>
      </c>
      <c r="R33" s="207">
        <v>13573.17</v>
      </c>
      <c r="S33" s="207">
        <v>12273.491</v>
      </c>
      <c r="T33" s="207">
        <v>12145.947</v>
      </c>
      <c r="U33" s="207">
        <v>12175.629000000001</v>
      </c>
      <c r="V33" s="207">
        <v>9533.0360000000001</v>
      </c>
      <c r="W33" s="207">
        <v>9133.759</v>
      </c>
    </row>
    <row r="34" spans="1:23" ht="18.75" customHeight="1">
      <c r="A34" s="206" t="s">
        <v>103</v>
      </c>
      <c r="B34" s="207">
        <v>8.5879999999999992</v>
      </c>
      <c r="C34" s="207">
        <v>10.454000000000001</v>
      </c>
      <c r="D34" s="207">
        <v>7.4889999999999999</v>
      </c>
      <c r="E34" s="207">
        <v>9.4740000000000002</v>
      </c>
      <c r="F34" s="207">
        <v>5.5640000000000001</v>
      </c>
      <c r="G34" s="207">
        <v>5.8040000000000003</v>
      </c>
      <c r="H34" s="207">
        <v>5.3419999999999996</v>
      </c>
      <c r="I34" s="207">
        <v>6.569</v>
      </c>
      <c r="J34" s="207">
        <v>6.3019999999999996</v>
      </c>
      <c r="K34" s="207">
        <v>5.7949999999999999</v>
      </c>
      <c r="M34" s="204" t="s">
        <v>63</v>
      </c>
      <c r="N34" s="205">
        <v>38905.684000000001</v>
      </c>
      <c r="O34" s="205">
        <v>45347.824000000001</v>
      </c>
      <c r="P34" s="205">
        <v>50117.953000000001</v>
      </c>
      <c r="Q34" s="205">
        <v>44350.74</v>
      </c>
      <c r="R34" s="205">
        <v>31562.453000000001</v>
      </c>
      <c r="S34" s="205">
        <v>32407.471000000001</v>
      </c>
      <c r="T34" s="205">
        <v>25011.131000000001</v>
      </c>
      <c r="U34" s="205">
        <v>24327.600999999999</v>
      </c>
      <c r="V34" s="205">
        <v>23325.874</v>
      </c>
      <c r="W34" s="205">
        <v>19861.313999999998</v>
      </c>
    </row>
    <row r="35" spans="1:23" ht="18.75" customHeight="1">
      <c r="A35" s="206" t="s">
        <v>105</v>
      </c>
      <c r="B35" s="207">
        <v>0</v>
      </c>
      <c r="C35" s="207">
        <v>0</v>
      </c>
      <c r="D35" s="207">
        <v>0</v>
      </c>
      <c r="E35" s="207">
        <v>28.8</v>
      </c>
      <c r="F35" s="207">
        <v>115.2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M35" s="206" t="s">
        <v>138</v>
      </c>
      <c r="N35" s="207">
        <v>15845.687</v>
      </c>
      <c r="O35" s="207">
        <v>17712.759999999998</v>
      </c>
      <c r="P35" s="207">
        <v>18205.812999999998</v>
      </c>
      <c r="Q35" s="207">
        <v>14995.358</v>
      </c>
      <c r="R35" s="207">
        <v>11600.691999999999</v>
      </c>
      <c r="S35" s="207">
        <v>11415.977999999999</v>
      </c>
      <c r="T35" s="207">
        <v>11993.61</v>
      </c>
      <c r="U35" s="207">
        <v>10447.227999999999</v>
      </c>
      <c r="V35" s="207">
        <v>8007.9849999999997</v>
      </c>
      <c r="W35" s="207">
        <v>6153.2359999999999</v>
      </c>
    </row>
    <row r="36" spans="1:23" ht="18.75" customHeight="1">
      <c r="A36" s="206" t="s">
        <v>106</v>
      </c>
      <c r="B36" s="207">
        <v>0</v>
      </c>
      <c r="C36" s="207">
        <v>0</v>
      </c>
      <c r="D36" s="207">
        <v>0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M36" s="206" t="s">
        <v>139</v>
      </c>
      <c r="N36" s="207">
        <v>21253.484</v>
      </c>
      <c r="O36" s="207">
        <v>25616.137999999999</v>
      </c>
      <c r="P36" s="207">
        <v>29740.313999999998</v>
      </c>
      <c r="Q36" s="207">
        <v>27978.984</v>
      </c>
      <c r="R36" s="207">
        <v>18800.914000000001</v>
      </c>
      <c r="S36" s="207">
        <v>20445.382000000001</v>
      </c>
      <c r="T36" s="207">
        <v>12589.579</v>
      </c>
      <c r="U36" s="207">
        <v>13399.5</v>
      </c>
      <c r="V36" s="207">
        <v>14839.126</v>
      </c>
      <c r="W36" s="207">
        <v>13296.703</v>
      </c>
    </row>
    <row r="37" spans="1:23" ht="18.75" customHeight="1">
      <c r="A37" s="206" t="s">
        <v>107</v>
      </c>
      <c r="B37" s="207">
        <v>0</v>
      </c>
      <c r="C37" s="207">
        <v>2.2250000000000001</v>
      </c>
      <c r="D37" s="207">
        <v>3.6</v>
      </c>
      <c r="E37" s="207">
        <v>1.9</v>
      </c>
      <c r="F37" s="207">
        <v>2.9750000000000001</v>
      </c>
      <c r="G37" s="207">
        <v>0</v>
      </c>
      <c r="H37" s="207">
        <v>1.1000000000000001</v>
      </c>
      <c r="I37" s="207">
        <v>0</v>
      </c>
      <c r="J37" s="207">
        <v>0</v>
      </c>
      <c r="K37" s="207">
        <v>0</v>
      </c>
      <c r="M37" s="206" t="s">
        <v>140</v>
      </c>
      <c r="N37" s="207">
        <v>413.68900000000002</v>
      </c>
      <c r="O37" s="207">
        <v>291.71199999999999</v>
      </c>
      <c r="P37" s="207">
        <v>320.67</v>
      </c>
      <c r="Q37" s="207">
        <v>228.26</v>
      </c>
      <c r="R37" s="207">
        <v>142.88999999999999</v>
      </c>
      <c r="S37" s="207">
        <v>92.39</v>
      </c>
      <c r="T37" s="207">
        <v>23.97</v>
      </c>
      <c r="U37" s="207">
        <v>21.83</v>
      </c>
      <c r="V37" s="207">
        <v>0</v>
      </c>
      <c r="W37" s="207">
        <v>19.079999999999998</v>
      </c>
    </row>
    <row r="38" spans="1:23" ht="18.75" customHeight="1">
      <c r="A38" s="206" t="s">
        <v>108</v>
      </c>
      <c r="B38" s="207">
        <v>0</v>
      </c>
      <c r="C38" s="207">
        <v>0</v>
      </c>
      <c r="D38" s="207">
        <v>0</v>
      </c>
      <c r="E38" s="207">
        <v>0</v>
      </c>
      <c r="F38" s="207">
        <v>0</v>
      </c>
      <c r="G38" s="207">
        <v>0</v>
      </c>
      <c r="H38" s="207">
        <v>0</v>
      </c>
      <c r="I38" s="207">
        <v>0</v>
      </c>
      <c r="J38" s="207">
        <v>0</v>
      </c>
      <c r="K38" s="207">
        <v>0</v>
      </c>
      <c r="M38" s="206" t="s">
        <v>142</v>
      </c>
      <c r="N38" s="207">
        <v>0</v>
      </c>
      <c r="O38" s="207">
        <v>0</v>
      </c>
      <c r="P38" s="207">
        <v>0</v>
      </c>
      <c r="Q38" s="207">
        <v>0</v>
      </c>
      <c r="R38" s="207">
        <v>13.711</v>
      </c>
      <c r="S38" s="207">
        <v>0</v>
      </c>
      <c r="T38" s="207">
        <v>0</v>
      </c>
      <c r="U38" s="207">
        <v>0</v>
      </c>
      <c r="V38" s="207">
        <v>0</v>
      </c>
      <c r="W38" s="207">
        <v>0</v>
      </c>
    </row>
    <row r="39" spans="1:23" ht="18.75" customHeight="1">
      <c r="A39" s="206" t="s">
        <v>110</v>
      </c>
      <c r="B39" s="207">
        <v>7852.6880000000001</v>
      </c>
      <c r="C39" s="207">
        <v>12071.963</v>
      </c>
      <c r="D39" s="207">
        <v>8546.6049999999996</v>
      </c>
      <c r="E39" s="207">
        <v>5043.6149999999998</v>
      </c>
      <c r="F39" s="207">
        <v>3915.9029999999998</v>
      </c>
      <c r="G39" s="207">
        <v>4325.46</v>
      </c>
      <c r="H39" s="207">
        <v>5224.34</v>
      </c>
      <c r="I39" s="207">
        <v>3991.99</v>
      </c>
      <c r="J39" s="207">
        <v>4317.3100000000004</v>
      </c>
      <c r="K39" s="207">
        <v>4328.71</v>
      </c>
      <c r="M39" s="206" t="s">
        <v>143</v>
      </c>
      <c r="N39" s="207">
        <v>0</v>
      </c>
      <c r="O39" s="207">
        <v>4.0049999999999999</v>
      </c>
      <c r="P39" s="207">
        <v>0</v>
      </c>
      <c r="Q39" s="207">
        <v>0</v>
      </c>
      <c r="R39" s="207">
        <v>0</v>
      </c>
      <c r="S39" s="207">
        <v>0</v>
      </c>
      <c r="T39" s="207">
        <v>0</v>
      </c>
      <c r="U39" s="207">
        <v>0</v>
      </c>
      <c r="V39" s="207">
        <v>4.12</v>
      </c>
      <c r="W39" s="207">
        <v>0</v>
      </c>
    </row>
    <row r="40" spans="1:23" ht="18.75" customHeight="1">
      <c r="A40" s="206" t="s">
        <v>165</v>
      </c>
      <c r="B40" s="207">
        <v>1732.3409999999999</v>
      </c>
      <c r="C40" s="207">
        <v>1852.7260000000001</v>
      </c>
      <c r="D40" s="207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M40" s="206" t="s">
        <v>144</v>
      </c>
      <c r="N40" s="207">
        <v>1392.8240000000001</v>
      </c>
      <c r="O40" s="207">
        <v>1723.2090000000001</v>
      </c>
      <c r="P40" s="207">
        <v>1851.1559999999999</v>
      </c>
      <c r="Q40" s="207">
        <v>1148.1379999999999</v>
      </c>
      <c r="R40" s="207">
        <v>1004.246</v>
      </c>
      <c r="S40" s="207">
        <v>453.721</v>
      </c>
      <c r="T40" s="207">
        <v>403.97199999999998</v>
      </c>
      <c r="U40" s="207">
        <v>459.04300000000001</v>
      </c>
      <c r="V40" s="207">
        <v>474.64299999999997</v>
      </c>
      <c r="W40" s="207">
        <v>392.29500000000002</v>
      </c>
    </row>
    <row r="41" spans="1:23" ht="18.75" customHeight="1">
      <c r="A41" s="206" t="s">
        <v>111</v>
      </c>
      <c r="B41" s="207">
        <v>0</v>
      </c>
      <c r="C41" s="207">
        <v>0</v>
      </c>
      <c r="D41" s="207">
        <v>389.51100000000002</v>
      </c>
      <c r="E41" s="207">
        <v>533.20000000000005</v>
      </c>
      <c r="F41" s="207">
        <v>260.459</v>
      </c>
      <c r="G41" s="207">
        <v>247.82400000000001</v>
      </c>
      <c r="H41" s="207">
        <v>362.39699999999999</v>
      </c>
      <c r="I41" s="207">
        <v>565.53800000000001</v>
      </c>
      <c r="J41" s="207">
        <v>277.41800000000001</v>
      </c>
      <c r="K41" s="207">
        <v>232.88800000000001</v>
      </c>
      <c r="M41" s="204" t="s">
        <v>64</v>
      </c>
      <c r="N41" s="205">
        <v>268605.614</v>
      </c>
      <c r="O41" s="205">
        <v>281232.78700000001</v>
      </c>
      <c r="P41" s="205">
        <v>289912.90299999999</v>
      </c>
      <c r="Q41" s="205">
        <v>280738.90600000002</v>
      </c>
      <c r="R41" s="205">
        <v>274237.46600000001</v>
      </c>
      <c r="S41" s="205">
        <v>258677.16099999999</v>
      </c>
      <c r="T41" s="205">
        <v>259798.679</v>
      </c>
      <c r="U41" s="205">
        <v>267178.29100000003</v>
      </c>
      <c r="V41" s="205">
        <v>268791.51299999998</v>
      </c>
      <c r="W41" s="205">
        <v>261311.62700000001</v>
      </c>
    </row>
    <row r="42" spans="1:23" ht="18.75" customHeight="1">
      <c r="A42" s="206" t="s">
        <v>112</v>
      </c>
      <c r="B42" s="207">
        <v>0</v>
      </c>
      <c r="C42" s="207">
        <v>0</v>
      </c>
      <c r="D42" s="207">
        <v>1175.3720000000001</v>
      </c>
      <c r="E42" s="207">
        <v>753.78099999999995</v>
      </c>
      <c r="F42" s="207">
        <v>763.29</v>
      </c>
      <c r="G42" s="207">
        <v>646.84400000000005</v>
      </c>
      <c r="H42" s="207">
        <v>550.31700000000001</v>
      </c>
      <c r="I42" s="207">
        <v>416.49299999999999</v>
      </c>
      <c r="J42" s="207">
        <v>519.19000000000005</v>
      </c>
      <c r="K42" s="207">
        <v>556.928</v>
      </c>
      <c r="M42" s="206" t="s">
        <v>145</v>
      </c>
      <c r="N42" s="207">
        <v>0</v>
      </c>
      <c r="O42" s="207">
        <v>0</v>
      </c>
      <c r="P42" s="207">
        <v>0</v>
      </c>
      <c r="Q42" s="207">
        <v>5.5</v>
      </c>
      <c r="R42" s="207">
        <v>0</v>
      </c>
      <c r="S42" s="207">
        <v>0</v>
      </c>
      <c r="T42" s="207">
        <v>0</v>
      </c>
      <c r="U42" s="207">
        <v>0</v>
      </c>
      <c r="V42" s="207">
        <v>0</v>
      </c>
      <c r="W42" s="207">
        <v>0</v>
      </c>
    </row>
    <row r="43" spans="1:23" ht="18.75" customHeight="1">
      <c r="A43" s="206" t="s">
        <v>113</v>
      </c>
      <c r="B43" s="207">
        <v>18040.337</v>
      </c>
      <c r="C43" s="207">
        <v>19795.957999999999</v>
      </c>
      <c r="D43" s="207">
        <v>20715.05</v>
      </c>
      <c r="E43" s="207">
        <v>18630.342000000001</v>
      </c>
      <c r="F43" s="207">
        <v>16440.704000000002</v>
      </c>
      <c r="G43" s="207">
        <v>18726.905999999999</v>
      </c>
      <c r="H43" s="207">
        <v>20813.13</v>
      </c>
      <c r="I43" s="207">
        <v>19186.09</v>
      </c>
      <c r="J43" s="207">
        <v>19203.098000000002</v>
      </c>
      <c r="K43" s="207">
        <v>19561.144</v>
      </c>
      <c r="M43" s="206" t="s">
        <v>73</v>
      </c>
      <c r="N43" s="207">
        <v>2669.8980000000001</v>
      </c>
      <c r="O43" s="207">
        <v>4563.1139999999996</v>
      </c>
      <c r="P43" s="207">
        <v>4474.1530000000002</v>
      </c>
      <c r="Q43" s="207">
        <v>4700.2849999999999</v>
      </c>
      <c r="R43" s="207">
        <v>4350.7780000000002</v>
      </c>
      <c r="S43" s="207">
        <v>3578.9</v>
      </c>
      <c r="T43" s="207">
        <v>3793.701</v>
      </c>
      <c r="U43" s="207">
        <v>5046.9409999999998</v>
      </c>
      <c r="V43" s="207">
        <v>4583.3630000000003</v>
      </c>
      <c r="W43" s="207">
        <v>4907.0789999999997</v>
      </c>
    </row>
    <row r="44" spans="1:23" ht="18.75" customHeight="1">
      <c r="A44" s="206" t="s">
        <v>114</v>
      </c>
      <c r="B44" s="207">
        <v>15</v>
      </c>
      <c r="C44" s="207">
        <v>14.47</v>
      </c>
      <c r="D44" s="207">
        <v>69.81</v>
      </c>
      <c r="E44" s="207">
        <v>0</v>
      </c>
      <c r="F44" s="207">
        <v>0</v>
      </c>
      <c r="G44" s="207">
        <v>2.5499999999999998</v>
      </c>
      <c r="H44" s="207">
        <v>0</v>
      </c>
      <c r="I44" s="207">
        <v>0</v>
      </c>
      <c r="J44" s="207">
        <v>0</v>
      </c>
      <c r="K44" s="207">
        <v>0</v>
      </c>
      <c r="M44" s="206" t="s">
        <v>146</v>
      </c>
      <c r="N44" s="207">
        <v>212.27799999999999</v>
      </c>
      <c r="O44" s="207">
        <v>209.31100000000001</v>
      </c>
      <c r="P44" s="207">
        <v>129.51300000000001</v>
      </c>
      <c r="Q44" s="207">
        <v>117.836</v>
      </c>
      <c r="R44" s="207">
        <v>0</v>
      </c>
      <c r="S44" s="207">
        <v>0</v>
      </c>
      <c r="T44" s="207">
        <v>0</v>
      </c>
      <c r="U44" s="207">
        <v>0</v>
      </c>
      <c r="V44" s="207">
        <v>0</v>
      </c>
      <c r="W44" s="207">
        <v>0</v>
      </c>
    </row>
    <row r="45" spans="1:23" ht="18.75" customHeight="1">
      <c r="A45" s="206" t="s">
        <v>117</v>
      </c>
      <c r="B45" s="207">
        <v>1886.492</v>
      </c>
      <c r="C45" s="207">
        <v>2064.6489999999999</v>
      </c>
      <c r="D45" s="207">
        <v>2176.5239999999999</v>
      </c>
      <c r="E45" s="207">
        <v>2078.3519999999999</v>
      </c>
      <c r="F45" s="207">
        <v>1893.3119999999999</v>
      </c>
      <c r="G45" s="207">
        <v>1914.174</v>
      </c>
      <c r="H45" s="207">
        <v>1831.856</v>
      </c>
      <c r="I45" s="207">
        <v>1961.134</v>
      </c>
      <c r="J45" s="207">
        <v>1528.297</v>
      </c>
      <c r="K45" s="207">
        <v>1421.1569999999999</v>
      </c>
      <c r="M45" s="206" t="s">
        <v>147</v>
      </c>
      <c r="N45" s="207">
        <v>0</v>
      </c>
      <c r="O45" s="207">
        <v>2.0249999999999999</v>
      </c>
      <c r="P45" s="207">
        <v>0</v>
      </c>
      <c r="Q45" s="207">
        <v>3.97</v>
      </c>
      <c r="R45" s="207">
        <v>28.27</v>
      </c>
      <c r="S45" s="207">
        <v>6.9160000000000004</v>
      </c>
      <c r="T45" s="207">
        <v>1.6</v>
      </c>
      <c r="U45" s="207">
        <v>0.7</v>
      </c>
      <c r="V45" s="207">
        <v>2.9279999999999999</v>
      </c>
      <c r="W45" s="207">
        <v>1.2</v>
      </c>
    </row>
    <row r="46" spans="1:23" ht="18.75" customHeight="1">
      <c r="A46" s="204" t="s">
        <v>44</v>
      </c>
      <c r="B46" s="205">
        <v>345490.022</v>
      </c>
      <c r="C46" s="205">
        <v>386302.41200000001</v>
      </c>
      <c r="D46" s="205">
        <v>398758.13699999999</v>
      </c>
      <c r="E46" s="205">
        <v>413925.46500000003</v>
      </c>
      <c r="F46" s="205">
        <v>408762.24099999998</v>
      </c>
      <c r="G46" s="205">
        <v>400477.47899999999</v>
      </c>
      <c r="H46" s="205">
        <v>417684.36800000002</v>
      </c>
      <c r="I46" s="205">
        <v>444883.43699999998</v>
      </c>
      <c r="J46" s="205">
        <v>475840.01899999997</v>
      </c>
      <c r="K46" s="205">
        <v>495110.625</v>
      </c>
      <c r="M46" s="206" t="s">
        <v>94</v>
      </c>
      <c r="N46" s="207">
        <v>158.369</v>
      </c>
      <c r="O46" s="207">
        <v>190.49799999999999</v>
      </c>
      <c r="P46" s="207">
        <v>164.77600000000001</v>
      </c>
      <c r="Q46" s="207">
        <v>192.53800000000001</v>
      </c>
      <c r="R46" s="207">
        <v>122.845</v>
      </c>
      <c r="S46" s="207">
        <v>126.276</v>
      </c>
      <c r="T46" s="207">
        <v>115.468</v>
      </c>
      <c r="U46" s="207">
        <v>105.97799999999999</v>
      </c>
      <c r="V46" s="207">
        <v>107.67100000000001</v>
      </c>
      <c r="W46" s="207">
        <v>7.3460000000000001</v>
      </c>
    </row>
    <row r="47" spans="1:23" ht="18.75" customHeight="1">
      <c r="A47" s="206" t="s">
        <v>73</v>
      </c>
      <c r="B47" s="207">
        <v>10139.346</v>
      </c>
      <c r="C47" s="207">
        <v>12086.484</v>
      </c>
      <c r="D47" s="207">
        <v>12865.588</v>
      </c>
      <c r="E47" s="207">
        <v>12087.960999999999</v>
      </c>
      <c r="F47" s="207">
        <v>10835.870999999999</v>
      </c>
      <c r="G47" s="207">
        <v>11320.334000000001</v>
      </c>
      <c r="H47" s="207">
        <v>11943.424000000001</v>
      </c>
      <c r="I47" s="207">
        <v>16618.566999999999</v>
      </c>
      <c r="J47" s="207">
        <v>15694.115</v>
      </c>
      <c r="K47" s="207">
        <v>14697.432000000001</v>
      </c>
      <c r="M47" s="206" t="s">
        <v>148</v>
      </c>
      <c r="N47" s="207">
        <v>18.808</v>
      </c>
      <c r="O47" s="207">
        <v>24.385999999999999</v>
      </c>
      <c r="P47" s="207">
        <v>43.595999999999997</v>
      </c>
      <c r="Q47" s="207">
        <v>99.644000000000005</v>
      </c>
      <c r="R47" s="207">
        <v>49.741999999999997</v>
      </c>
      <c r="S47" s="207">
        <v>41.674999999999997</v>
      </c>
      <c r="T47" s="207">
        <v>42.119</v>
      </c>
      <c r="U47" s="207">
        <v>42.732999999999997</v>
      </c>
      <c r="V47" s="207">
        <v>32.758000000000003</v>
      </c>
      <c r="W47" s="207">
        <v>27.640999999999998</v>
      </c>
    </row>
    <row r="48" spans="1:23" ht="18.75" customHeight="1">
      <c r="A48" s="206" t="s">
        <v>94</v>
      </c>
      <c r="B48" s="207">
        <v>5845.2960000000003</v>
      </c>
      <c r="C48" s="207">
        <v>5437.116</v>
      </c>
      <c r="D48" s="207">
        <v>5296.03</v>
      </c>
      <c r="E48" s="207">
        <v>5195.451</v>
      </c>
      <c r="F48" s="207">
        <v>6163.0389999999998</v>
      </c>
      <c r="G48" s="207">
        <v>5548.5439999999999</v>
      </c>
      <c r="H48" s="207">
        <v>6089.9629999999997</v>
      </c>
      <c r="I48" s="207">
        <v>6423.91</v>
      </c>
      <c r="J48" s="207">
        <v>5985.3940000000002</v>
      </c>
      <c r="K48" s="207">
        <v>6802.6620000000003</v>
      </c>
      <c r="M48" s="206" t="s">
        <v>97</v>
      </c>
      <c r="N48" s="207">
        <v>1265.3389999999999</v>
      </c>
      <c r="O48" s="207">
        <v>1027.704</v>
      </c>
      <c r="P48" s="207">
        <v>1097.2180000000001</v>
      </c>
      <c r="Q48" s="207">
        <v>943.23299999999995</v>
      </c>
      <c r="R48" s="207">
        <v>770.68399999999997</v>
      </c>
      <c r="S48" s="207">
        <v>649.81899999999996</v>
      </c>
      <c r="T48" s="207">
        <v>649.14800000000002</v>
      </c>
      <c r="U48" s="207">
        <v>552.62199999999996</v>
      </c>
      <c r="V48" s="207">
        <v>550.51599999999996</v>
      </c>
      <c r="W48" s="207">
        <v>517.00300000000004</v>
      </c>
    </row>
    <row r="49" spans="1:23" ht="18.75" customHeight="1">
      <c r="A49" s="206" t="s">
        <v>118</v>
      </c>
      <c r="B49" s="207">
        <v>14169.814</v>
      </c>
      <c r="C49" s="207">
        <v>14686.289000000001</v>
      </c>
      <c r="D49" s="207">
        <v>13473.043</v>
      </c>
      <c r="E49" s="207">
        <v>14032.931</v>
      </c>
      <c r="F49" s="207">
        <v>14800.554</v>
      </c>
      <c r="G49" s="207">
        <v>14560.919</v>
      </c>
      <c r="H49" s="207">
        <v>14675.130999999999</v>
      </c>
      <c r="I49" s="207">
        <v>14256.689</v>
      </c>
      <c r="J49" s="207">
        <v>13826.477000000001</v>
      </c>
      <c r="K49" s="207">
        <v>13589.36</v>
      </c>
      <c r="M49" s="206" t="s">
        <v>107</v>
      </c>
      <c r="N49" s="207">
        <v>775.17200000000003</v>
      </c>
      <c r="O49" s="207">
        <v>1146.836</v>
      </c>
      <c r="P49" s="207">
        <v>1341.5</v>
      </c>
      <c r="Q49" s="207">
        <v>1094.5360000000001</v>
      </c>
      <c r="R49" s="207">
        <v>1266.17</v>
      </c>
      <c r="S49" s="207">
        <v>842.40499999999997</v>
      </c>
      <c r="T49" s="207">
        <v>967.59500000000003</v>
      </c>
      <c r="U49" s="207">
        <v>1121.596</v>
      </c>
      <c r="V49" s="207">
        <v>968.476</v>
      </c>
      <c r="W49" s="207">
        <v>1318.595</v>
      </c>
    </row>
    <row r="50" spans="1:23" ht="18.75" customHeight="1">
      <c r="A50" s="206" t="s">
        <v>119</v>
      </c>
      <c r="B50" s="207">
        <v>18960.942999999999</v>
      </c>
      <c r="C50" s="207">
        <v>20682.668000000001</v>
      </c>
      <c r="D50" s="207">
        <v>18764.373</v>
      </c>
      <c r="E50" s="207">
        <v>20284.759999999998</v>
      </c>
      <c r="F50" s="207">
        <v>19613.316999999999</v>
      </c>
      <c r="G50" s="207">
        <v>19027.397000000001</v>
      </c>
      <c r="H50" s="207">
        <v>19554.394</v>
      </c>
      <c r="I50" s="207">
        <v>19762.62</v>
      </c>
      <c r="J50" s="207">
        <v>21384.827000000001</v>
      </c>
      <c r="K50" s="207">
        <v>20795.949000000001</v>
      </c>
      <c r="M50" s="206" t="s">
        <v>122</v>
      </c>
      <c r="N50" s="207">
        <v>82348.98</v>
      </c>
      <c r="O50" s="207">
        <v>82691.305999999997</v>
      </c>
      <c r="P50" s="207">
        <v>82774.581999999995</v>
      </c>
      <c r="Q50" s="207">
        <v>78897.631999999998</v>
      </c>
      <c r="R50" s="207">
        <v>76886.661999999997</v>
      </c>
      <c r="S50" s="207">
        <v>72261.112999999998</v>
      </c>
      <c r="T50" s="207">
        <v>70302.130999999994</v>
      </c>
      <c r="U50" s="207">
        <v>71775.164999999994</v>
      </c>
      <c r="V50" s="207">
        <v>69740.944000000003</v>
      </c>
      <c r="W50" s="207">
        <v>65242.95</v>
      </c>
    </row>
    <row r="51" spans="1:23" ht="18.75" customHeight="1">
      <c r="A51" s="206" t="s">
        <v>120</v>
      </c>
      <c r="B51" s="207">
        <v>8890.6769999999997</v>
      </c>
      <c r="C51" s="207">
        <v>8523.07</v>
      </c>
      <c r="D51" s="207">
        <v>8218.0499999999993</v>
      </c>
      <c r="E51" s="207">
        <v>9553.2749999999996</v>
      </c>
      <c r="F51" s="207">
        <v>7108.3860000000004</v>
      </c>
      <c r="G51" s="207">
        <v>6076.5619999999999</v>
      </c>
      <c r="H51" s="207">
        <v>6448.2749999999996</v>
      </c>
      <c r="I51" s="207">
        <v>6126.7290000000003</v>
      </c>
      <c r="J51" s="207">
        <v>6804.9889999999996</v>
      </c>
      <c r="K51" s="207">
        <v>6317.857</v>
      </c>
      <c r="M51" s="206" t="s">
        <v>123</v>
      </c>
      <c r="N51" s="207">
        <v>58.704999999999998</v>
      </c>
      <c r="O51" s="207">
        <v>107.029</v>
      </c>
      <c r="P51" s="207">
        <v>120.785</v>
      </c>
      <c r="Q51" s="207">
        <v>91.608999999999995</v>
      </c>
      <c r="R51" s="207">
        <v>71.831000000000003</v>
      </c>
      <c r="S51" s="207">
        <v>54.994999999999997</v>
      </c>
      <c r="T51" s="207">
        <v>36.869999999999997</v>
      </c>
      <c r="U51" s="207">
        <v>18.04</v>
      </c>
      <c r="V51" s="207">
        <v>18.53</v>
      </c>
      <c r="W51" s="207">
        <v>0</v>
      </c>
    </row>
    <row r="52" spans="1:23" ht="18.75" customHeight="1">
      <c r="A52" s="206" t="s">
        <v>106</v>
      </c>
      <c r="B52" s="207">
        <v>23411.825000000001</v>
      </c>
      <c r="C52" s="207">
        <v>28150.787</v>
      </c>
      <c r="D52" s="207">
        <v>28861.513999999999</v>
      </c>
      <c r="E52" s="207">
        <v>31624.069</v>
      </c>
      <c r="F52" s="207">
        <v>35369.49</v>
      </c>
      <c r="G52" s="207">
        <v>36924.190999999999</v>
      </c>
      <c r="H52" s="207">
        <v>40114.821000000004</v>
      </c>
      <c r="I52" s="207">
        <v>43084.04</v>
      </c>
      <c r="J52" s="207">
        <v>47563.822999999997</v>
      </c>
      <c r="K52" s="207">
        <v>46013.112000000001</v>
      </c>
      <c r="M52" s="206" t="s">
        <v>149</v>
      </c>
      <c r="N52" s="207">
        <v>18095.87</v>
      </c>
      <c r="O52" s="207">
        <v>18085.428</v>
      </c>
      <c r="P52" s="207">
        <v>17399.066999999999</v>
      </c>
      <c r="Q52" s="207">
        <v>17657.433000000001</v>
      </c>
      <c r="R52" s="207">
        <v>16237.441999999999</v>
      </c>
      <c r="S52" s="207">
        <v>13756.123</v>
      </c>
      <c r="T52" s="207">
        <v>13112.635</v>
      </c>
      <c r="U52" s="207">
        <v>12887.927</v>
      </c>
      <c r="V52" s="207">
        <v>13486.468000000001</v>
      </c>
      <c r="W52" s="207">
        <v>14244.272000000001</v>
      </c>
    </row>
    <row r="53" spans="1:23" ht="18.75" customHeight="1">
      <c r="A53" s="206" t="s">
        <v>107</v>
      </c>
      <c r="B53" s="207">
        <v>1608.789</v>
      </c>
      <c r="C53" s="207">
        <v>1496.7059999999999</v>
      </c>
      <c r="D53" s="207">
        <v>1289.03</v>
      </c>
      <c r="E53" s="207">
        <v>1159.261</v>
      </c>
      <c r="F53" s="207">
        <v>1533.251</v>
      </c>
      <c r="G53" s="207">
        <v>2111.7620000000002</v>
      </c>
      <c r="H53" s="207">
        <v>2013.797</v>
      </c>
      <c r="I53" s="207">
        <v>3375.328</v>
      </c>
      <c r="J53" s="207">
        <v>3425.9090000000001</v>
      </c>
      <c r="K53" s="207">
        <v>3774.848</v>
      </c>
      <c r="M53" s="206" t="s">
        <v>150</v>
      </c>
      <c r="N53" s="207">
        <v>0</v>
      </c>
      <c r="O53" s="207">
        <v>0</v>
      </c>
      <c r="P53" s="207">
        <v>0</v>
      </c>
      <c r="Q53" s="207">
        <v>0</v>
      </c>
      <c r="R53" s="207">
        <v>0</v>
      </c>
      <c r="S53" s="207">
        <v>7.0000000000000007E-2</v>
      </c>
      <c r="T53" s="207">
        <v>0</v>
      </c>
      <c r="U53" s="207">
        <v>0</v>
      </c>
      <c r="V53" s="207">
        <v>0</v>
      </c>
      <c r="W53" s="207">
        <v>0</v>
      </c>
    </row>
    <row r="54" spans="1:23" ht="18.75" customHeight="1">
      <c r="A54" s="206" t="s">
        <v>121</v>
      </c>
      <c r="B54" s="207">
        <v>11605.946</v>
      </c>
      <c r="C54" s="207">
        <v>14684.895</v>
      </c>
      <c r="D54" s="207">
        <v>15930.516</v>
      </c>
      <c r="E54" s="207">
        <v>16992.873</v>
      </c>
      <c r="F54" s="207">
        <v>14497.134</v>
      </c>
      <c r="G54" s="207">
        <v>11828.672</v>
      </c>
      <c r="H54" s="207">
        <v>12487.388999999999</v>
      </c>
      <c r="I54" s="207">
        <v>13027.537</v>
      </c>
      <c r="J54" s="207">
        <v>14113.343999999999</v>
      </c>
      <c r="K54" s="207">
        <v>13846.249</v>
      </c>
      <c r="M54" s="206" t="s">
        <v>151</v>
      </c>
      <c r="N54" s="207">
        <v>7395.4189999999999</v>
      </c>
      <c r="O54" s="207">
        <v>8356.3690000000006</v>
      </c>
      <c r="P54" s="207">
        <v>8272.7630000000008</v>
      </c>
      <c r="Q54" s="207">
        <v>7839.87</v>
      </c>
      <c r="R54" s="207">
        <v>7999.4070000000002</v>
      </c>
      <c r="S54" s="207">
        <v>6900.3540000000003</v>
      </c>
      <c r="T54" s="207">
        <v>6431.2830000000004</v>
      </c>
      <c r="U54" s="207">
        <v>6361.7550000000001</v>
      </c>
      <c r="V54" s="207">
        <v>5510.558</v>
      </c>
      <c r="W54" s="207">
        <v>4970.5609999999997</v>
      </c>
    </row>
    <row r="55" spans="1:23" ht="18.75" customHeight="1">
      <c r="A55" s="206" t="s">
        <v>110</v>
      </c>
      <c r="B55" s="207">
        <v>36282.756000000001</v>
      </c>
      <c r="C55" s="207">
        <v>38756.968000000001</v>
      </c>
      <c r="D55" s="207">
        <v>39398.425000000003</v>
      </c>
      <c r="E55" s="207">
        <v>39339.495999999999</v>
      </c>
      <c r="F55" s="207">
        <v>33984.222000000002</v>
      </c>
      <c r="G55" s="207">
        <v>30908.207999999999</v>
      </c>
      <c r="H55" s="207">
        <v>32956.078999999998</v>
      </c>
      <c r="I55" s="207">
        <v>31141.723999999998</v>
      </c>
      <c r="J55" s="207">
        <v>31967.092000000001</v>
      </c>
      <c r="K55" s="207">
        <v>31768.317999999999</v>
      </c>
      <c r="M55" s="206" t="s">
        <v>152</v>
      </c>
      <c r="N55" s="207">
        <v>0</v>
      </c>
      <c r="O55" s="207">
        <v>51.789000000000001</v>
      </c>
      <c r="P55" s="207">
        <v>169.51599999999999</v>
      </c>
      <c r="Q55" s="207">
        <v>228.61600000000001</v>
      </c>
      <c r="R55" s="207">
        <v>241.61699999999999</v>
      </c>
      <c r="S55" s="207">
        <v>700.44</v>
      </c>
      <c r="T55" s="207">
        <v>1197.9880000000001</v>
      </c>
      <c r="U55" s="207">
        <v>1550.0989999999999</v>
      </c>
      <c r="V55" s="207">
        <v>1867.5609999999999</v>
      </c>
      <c r="W55" s="207">
        <v>2136.491</v>
      </c>
    </row>
    <row r="56" spans="1:23" ht="18.75" customHeight="1">
      <c r="A56" s="206" t="s">
        <v>111</v>
      </c>
      <c r="B56" s="207">
        <v>0</v>
      </c>
      <c r="C56" s="207">
        <v>0</v>
      </c>
      <c r="D56" s="207">
        <v>528.79200000000003</v>
      </c>
      <c r="E56" s="207">
        <v>698.05799999999999</v>
      </c>
      <c r="F56" s="207">
        <v>521.16399999999999</v>
      </c>
      <c r="G56" s="207">
        <v>436.21</v>
      </c>
      <c r="H56" s="207">
        <v>564.97</v>
      </c>
      <c r="I56" s="207">
        <v>675.06299999999999</v>
      </c>
      <c r="J56" s="207">
        <v>679.50300000000004</v>
      </c>
      <c r="K56" s="207">
        <v>544.97</v>
      </c>
      <c r="M56" s="206" t="s">
        <v>153</v>
      </c>
      <c r="N56" s="207">
        <v>17519.509999999998</v>
      </c>
      <c r="O56" s="207">
        <v>20734.703000000001</v>
      </c>
      <c r="P56" s="207">
        <v>22230.690999999999</v>
      </c>
      <c r="Q56" s="207">
        <v>19857.921999999999</v>
      </c>
      <c r="R56" s="207">
        <v>19475.331999999999</v>
      </c>
      <c r="S56" s="207">
        <v>21552.736000000001</v>
      </c>
      <c r="T56" s="207">
        <v>22444.097000000002</v>
      </c>
      <c r="U56" s="207">
        <v>21706.763999999999</v>
      </c>
      <c r="V56" s="207">
        <v>21471.646000000001</v>
      </c>
      <c r="W56" s="207">
        <v>21331.370999999999</v>
      </c>
    </row>
    <row r="57" spans="1:23" ht="18.75" customHeight="1">
      <c r="A57" s="206" t="s">
        <v>91</v>
      </c>
      <c r="B57" s="207">
        <v>7912.15</v>
      </c>
      <c r="C57" s="207">
        <v>7684.6360000000004</v>
      </c>
      <c r="D57" s="207">
        <v>8189.5370000000003</v>
      </c>
      <c r="E57" s="207">
        <v>8223.8970000000008</v>
      </c>
      <c r="F57" s="207">
        <v>8350.48</v>
      </c>
      <c r="G57" s="207">
        <v>8077.6450000000004</v>
      </c>
      <c r="H57" s="207">
        <v>8566.9259999999995</v>
      </c>
      <c r="I57" s="207">
        <v>8734.5630000000001</v>
      </c>
      <c r="J57" s="207">
        <v>8829.7579999999998</v>
      </c>
      <c r="K57" s="207">
        <v>9000.9490000000005</v>
      </c>
      <c r="M57" s="206" t="s">
        <v>154</v>
      </c>
      <c r="N57" s="207">
        <v>0</v>
      </c>
      <c r="O57" s="207">
        <v>0</v>
      </c>
      <c r="P57" s="207">
        <v>51.741999999999997</v>
      </c>
      <c r="Q57" s="207">
        <v>0</v>
      </c>
      <c r="R57" s="207">
        <v>0</v>
      </c>
      <c r="S57" s="207">
        <v>0</v>
      </c>
      <c r="T57" s="207">
        <v>0</v>
      </c>
      <c r="U57" s="207">
        <v>10.61</v>
      </c>
      <c r="V57" s="207">
        <v>0</v>
      </c>
      <c r="W57" s="207">
        <v>0</v>
      </c>
    </row>
    <row r="58" spans="1:23" ht="18.75" customHeight="1">
      <c r="A58" s="206" t="s">
        <v>82</v>
      </c>
      <c r="B58" s="207">
        <v>15723.562</v>
      </c>
      <c r="C58" s="207">
        <v>18470.733</v>
      </c>
      <c r="D58" s="207">
        <v>19940.39</v>
      </c>
      <c r="E58" s="207">
        <v>20980.148000000001</v>
      </c>
      <c r="F58" s="207">
        <v>21772.285</v>
      </c>
      <c r="G58" s="207">
        <v>22055.897000000001</v>
      </c>
      <c r="H58" s="207">
        <v>23689.771000000001</v>
      </c>
      <c r="I58" s="207">
        <v>25017.004000000001</v>
      </c>
      <c r="J58" s="207">
        <v>27922.268</v>
      </c>
      <c r="K58" s="207">
        <v>28862.185000000001</v>
      </c>
      <c r="M58" s="206" t="s">
        <v>155</v>
      </c>
      <c r="N58" s="207">
        <v>2983.607</v>
      </c>
      <c r="O58" s="207">
        <v>3160.3989999999999</v>
      </c>
      <c r="P58" s="207">
        <v>2558.7139999999999</v>
      </c>
      <c r="Q58" s="207">
        <v>1906.721</v>
      </c>
      <c r="R58" s="207">
        <v>1602.124</v>
      </c>
      <c r="S58" s="207">
        <v>1650.8989999999999</v>
      </c>
      <c r="T58" s="207">
        <v>1478.547</v>
      </c>
      <c r="U58" s="207">
        <v>1345.9090000000001</v>
      </c>
      <c r="V58" s="207">
        <v>1312.585</v>
      </c>
      <c r="W58" s="207">
        <v>812.81500000000005</v>
      </c>
    </row>
    <row r="59" spans="1:23" ht="18.75" customHeight="1">
      <c r="A59" s="206" t="s">
        <v>116</v>
      </c>
      <c r="B59" s="207">
        <v>16998.701000000001</v>
      </c>
      <c r="C59" s="207">
        <v>17910.8</v>
      </c>
      <c r="D59" s="207">
        <v>16353.495000000001</v>
      </c>
      <c r="E59" s="207">
        <v>16459.456999999999</v>
      </c>
      <c r="F59" s="207">
        <v>14558.519</v>
      </c>
      <c r="G59" s="207">
        <v>14040.433000000001</v>
      </c>
      <c r="H59" s="207">
        <v>14269.174999999999</v>
      </c>
      <c r="I59" s="207">
        <v>12961.96</v>
      </c>
      <c r="J59" s="207">
        <v>12803.013999999999</v>
      </c>
      <c r="K59" s="207">
        <v>13003.734</v>
      </c>
      <c r="M59" s="206" t="s">
        <v>156</v>
      </c>
      <c r="N59" s="207">
        <v>807.43799999999999</v>
      </c>
      <c r="O59" s="207">
        <v>614.68799999999999</v>
      </c>
      <c r="P59" s="207">
        <v>792.52300000000002</v>
      </c>
      <c r="Q59" s="207">
        <v>771.16300000000001</v>
      </c>
      <c r="R59" s="207">
        <v>999.25199999999995</v>
      </c>
      <c r="S59" s="207">
        <v>1230.018</v>
      </c>
      <c r="T59" s="207">
        <v>1078.4760000000001</v>
      </c>
      <c r="U59" s="207">
        <v>1044.1400000000001</v>
      </c>
      <c r="V59" s="207">
        <v>1075.7750000000001</v>
      </c>
      <c r="W59" s="207">
        <v>1251.261</v>
      </c>
    </row>
    <row r="60" spans="1:23" ht="18.75" customHeight="1">
      <c r="A60" s="206" t="s">
        <v>172</v>
      </c>
      <c r="B60" s="207">
        <v>0</v>
      </c>
      <c r="C60" s="207">
        <v>0</v>
      </c>
      <c r="D60" s="207">
        <v>1353.6189999999999</v>
      </c>
      <c r="E60" s="207">
        <v>1597.9780000000001</v>
      </c>
      <c r="F60" s="207">
        <v>1168.134</v>
      </c>
      <c r="G60" s="207">
        <v>1203.242</v>
      </c>
      <c r="H60" s="207">
        <v>940.61900000000003</v>
      </c>
      <c r="I60" s="207">
        <v>1024.3599999999999</v>
      </c>
      <c r="J60" s="207">
        <v>913.01599999999996</v>
      </c>
      <c r="K60" s="207">
        <v>1099.5809999999999</v>
      </c>
      <c r="M60" s="206" t="s">
        <v>157</v>
      </c>
      <c r="N60" s="207">
        <v>151.297</v>
      </c>
      <c r="O60" s="207">
        <v>127.941</v>
      </c>
      <c r="P60" s="207">
        <v>119.87</v>
      </c>
      <c r="Q60" s="207">
        <v>84.44</v>
      </c>
      <c r="R60" s="207">
        <v>61.104999999999997</v>
      </c>
      <c r="S60" s="207">
        <v>45.63</v>
      </c>
      <c r="T60" s="207">
        <v>69.215000000000003</v>
      </c>
      <c r="U60" s="207">
        <v>61.744999999999997</v>
      </c>
      <c r="V60" s="207">
        <v>73.504999999999995</v>
      </c>
      <c r="W60" s="207">
        <v>61.104999999999997</v>
      </c>
    </row>
    <row r="61" spans="1:23" ht="18.75" customHeight="1">
      <c r="A61" s="206" t="s">
        <v>122</v>
      </c>
      <c r="B61" s="207">
        <v>124.33799999999999</v>
      </c>
      <c r="C61" s="207">
        <v>159.053</v>
      </c>
      <c r="D61" s="207">
        <v>118.67400000000001</v>
      </c>
      <c r="E61" s="207">
        <v>100.634</v>
      </c>
      <c r="F61" s="207">
        <v>91.331999999999994</v>
      </c>
      <c r="G61" s="207">
        <v>89.275000000000006</v>
      </c>
      <c r="H61" s="207">
        <v>94.84</v>
      </c>
      <c r="I61" s="207">
        <v>120.619</v>
      </c>
      <c r="J61" s="207">
        <v>124.78400000000001</v>
      </c>
      <c r="K61" s="207">
        <v>111.952</v>
      </c>
      <c r="M61" s="206" t="s">
        <v>158</v>
      </c>
      <c r="N61" s="207">
        <v>84.108999999999995</v>
      </c>
      <c r="O61" s="207">
        <v>43.283999999999999</v>
      </c>
      <c r="P61" s="207">
        <v>15.813000000000001</v>
      </c>
      <c r="Q61" s="207">
        <v>0</v>
      </c>
      <c r="R61" s="207">
        <v>0</v>
      </c>
      <c r="S61" s="207">
        <v>1.8</v>
      </c>
      <c r="T61" s="207">
        <v>2.25</v>
      </c>
      <c r="U61" s="207">
        <v>0</v>
      </c>
      <c r="V61" s="207">
        <v>0</v>
      </c>
      <c r="W61" s="207">
        <v>0</v>
      </c>
    </row>
    <row r="62" spans="1:23" ht="18.75" customHeight="1">
      <c r="A62" s="206" t="s">
        <v>97</v>
      </c>
      <c r="B62" s="207">
        <v>22.393999999999998</v>
      </c>
      <c r="C62" s="207">
        <v>19.655000000000001</v>
      </c>
      <c r="D62" s="207">
        <v>9.3450000000000006</v>
      </c>
      <c r="E62" s="207">
        <v>9.9740000000000002</v>
      </c>
      <c r="F62" s="207">
        <v>2.327</v>
      </c>
      <c r="G62" s="207">
        <v>0</v>
      </c>
      <c r="H62" s="207">
        <v>13.865</v>
      </c>
      <c r="I62" s="207">
        <v>0</v>
      </c>
      <c r="J62" s="207">
        <v>0</v>
      </c>
      <c r="K62" s="207">
        <v>9</v>
      </c>
      <c r="M62" s="206" t="s">
        <v>159</v>
      </c>
      <c r="N62" s="207">
        <v>1028.0730000000001</v>
      </c>
      <c r="O62" s="207">
        <v>1018.332</v>
      </c>
      <c r="P62" s="207">
        <v>1248.7629999999999</v>
      </c>
      <c r="Q62" s="207">
        <v>1296.9749999999999</v>
      </c>
      <c r="R62" s="207">
        <v>1368.72</v>
      </c>
      <c r="S62" s="207">
        <v>1041.0440000000001</v>
      </c>
      <c r="T62" s="207">
        <v>1397.1759999999999</v>
      </c>
      <c r="U62" s="207">
        <v>957.57399999999996</v>
      </c>
      <c r="V62" s="207">
        <v>1163.451</v>
      </c>
      <c r="W62" s="207">
        <v>1091.402</v>
      </c>
    </row>
    <row r="63" spans="1:23" ht="18.75" customHeight="1">
      <c r="A63" s="206" t="s">
        <v>124</v>
      </c>
      <c r="B63" s="207">
        <v>172040.095</v>
      </c>
      <c r="C63" s="207">
        <v>195797.28899999999</v>
      </c>
      <c r="D63" s="207">
        <v>208167.71599999999</v>
      </c>
      <c r="E63" s="207">
        <v>215585.242</v>
      </c>
      <c r="F63" s="207">
        <v>218392.736</v>
      </c>
      <c r="G63" s="207">
        <v>216268.18799999999</v>
      </c>
      <c r="H63" s="207">
        <v>223260.929</v>
      </c>
      <c r="I63" s="207">
        <v>242532.72399999999</v>
      </c>
      <c r="J63" s="207">
        <v>263801.70600000001</v>
      </c>
      <c r="K63" s="207">
        <v>284872.467</v>
      </c>
      <c r="M63" s="206" t="s">
        <v>160</v>
      </c>
      <c r="N63" s="207">
        <v>749.01599999999996</v>
      </c>
      <c r="O63" s="207">
        <v>1087.385</v>
      </c>
      <c r="P63" s="207">
        <v>1040.048</v>
      </c>
      <c r="Q63" s="207">
        <v>1188.511</v>
      </c>
      <c r="R63" s="207">
        <v>878.62800000000004</v>
      </c>
      <c r="S63" s="207">
        <v>823.33500000000004</v>
      </c>
      <c r="T63" s="207">
        <v>870.73400000000004</v>
      </c>
      <c r="U63" s="207">
        <v>1146.788</v>
      </c>
      <c r="V63" s="207">
        <v>1033.7370000000001</v>
      </c>
      <c r="W63" s="207">
        <v>831.69100000000003</v>
      </c>
    </row>
    <row r="64" spans="1:23" ht="18.75" customHeight="1">
      <c r="A64" s="208" t="s">
        <v>165</v>
      </c>
      <c r="B64" s="209">
        <v>1753.39</v>
      </c>
      <c r="C64" s="209">
        <v>1755.2629999999999</v>
      </c>
      <c r="D64" s="209">
        <v>0</v>
      </c>
      <c r="E64" s="209">
        <v>0</v>
      </c>
      <c r="F64" s="209">
        <v>0</v>
      </c>
      <c r="G64" s="209">
        <v>0</v>
      </c>
      <c r="H64" s="209">
        <v>0</v>
      </c>
      <c r="I64" s="209">
        <v>0</v>
      </c>
      <c r="J64" s="209">
        <v>0</v>
      </c>
      <c r="K64" s="209">
        <v>0</v>
      </c>
      <c r="M64" s="206" t="s">
        <v>161</v>
      </c>
      <c r="N64" s="207">
        <v>132283.726</v>
      </c>
      <c r="O64" s="207">
        <v>137990.26</v>
      </c>
      <c r="P64" s="207">
        <v>145867.26999999999</v>
      </c>
      <c r="Q64" s="207">
        <v>143760.47200000001</v>
      </c>
      <c r="R64" s="207">
        <v>141826.85699999999</v>
      </c>
      <c r="S64" s="207">
        <v>133412.61300000001</v>
      </c>
      <c r="T64" s="207">
        <v>135807.64600000001</v>
      </c>
      <c r="U64" s="207">
        <v>141441.20499999999</v>
      </c>
      <c r="V64" s="207">
        <v>145791.041</v>
      </c>
      <c r="W64" s="207">
        <v>142558.84400000001</v>
      </c>
    </row>
    <row r="65" spans="1:23" ht="18.75" customHeight="1">
      <c r="A65" s="210" t="s">
        <v>68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M65" s="204" t="s">
        <v>66</v>
      </c>
      <c r="N65" s="205">
        <v>18637.669999999998</v>
      </c>
      <c r="O65" s="205">
        <v>18652.688999999998</v>
      </c>
      <c r="P65" s="205">
        <v>19022.376</v>
      </c>
      <c r="Q65" s="205">
        <v>19096.682000000001</v>
      </c>
      <c r="R65" s="205">
        <v>15026.151</v>
      </c>
      <c r="S65" s="205">
        <v>13162.186</v>
      </c>
      <c r="T65" s="205">
        <v>13292.573</v>
      </c>
      <c r="U65" s="205">
        <v>11680.249</v>
      </c>
      <c r="V65" s="205">
        <v>10681.465</v>
      </c>
      <c r="W65" s="205">
        <v>8277.1569999999992</v>
      </c>
    </row>
    <row r="66" spans="1:23" ht="18.75" customHeight="1">
      <c r="A66" s="212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M66" s="206" t="s">
        <v>162</v>
      </c>
      <c r="N66" s="207">
        <v>16160.406999999999</v>
      </c>
      <c r="O66" s="207">
        <v>15371.915999999999</v>
      </c>
      <c r="P66" s="207">
        <v>15549.424000000001</v>
      </c>
      <c r="Q66" s="207">
        <v>12798.326999999999</v>
      </c>
      <c r="R66" s="207">
        <v>10821.927</v>
      </c>
      <c r="S66" s="207">
        <v>10902.118</v>
      </c>
      <c r="T66" s="207">
        <v>11257.848</v>
      </c>
      <c r="U66" s="207">
        <v>9577.3420000000006</v>
      </c>
      <c r="V66" s="207">
        <v>8880.7960000000003</v>
      </c>
      <c r="W66" s="207">
        <v>6784.4089999999997</v>
      </c>
    </row>
    <row r="67" spans="1:23" ht="18.75" customHeight="1">
      <c r="A67" s="212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M67" s="206" t="s">
        <v>163</v>
      </c>
      <c r="N67" s="207">
        <v>2477.2629999999999</v>
      </c>
      <c r="O67" s="207">
        <v>3280.7730000000001</v>
      </c>
      <c r="P67" s="207">
        <v>3472.9520000000002</v>
      </c>
      <c r="Q67" s="207">
        <v>6298.3549999999996</v>
      </c>
      <c r="R67" s="207">
        <v>4204.2240000000002</v>
      </c>
      <c r="S67" s="207">
        <v>2260.0680000000002</v>
      </c>
      <c r="T67" s="207">
        <v>2034.7249999999999</v>
      </c>
      <c r="U67" s="207">
        <v>2102.9070000000002</v>
      </c>
      <c r="V67" s="207">
        <v>1800.6690000000001</v>
      </c>
      <c r="W67" s="207">
        <v>1492.748</v>
      </c>
    </row>
    <row r="68" spans="1:23" ht="18.75" customHeight="1">
      <c r="A68" s="212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M68" s="206" t="s">
        <v>382</v>
      </c>
      <c r="N68" s="207">
        <v>0</v>
      </c>
      <c r="O68" s="207">
        <v>0</v>
      </c>
      <c r="P68" s="207">
        <v>0</v>
      </c>
      <c r="Q68" s="207">
        <v>0</v>
      </c>
      <c r="R68" s="207">
        <v>0</v>
      </c>
      <c r="S68" s="207">
        <v>0</v>
      </c>
      <c r="T68" s="207">
        <v>0</v>
      </c>
      <c r="U68" s="207">
        <v>0</v>
      </c>
      <c r="V68" s="207">
        <v>0</v>
      </c>
      <c r="W68" s="207">
        <v>0</v>
      </c>
    </row>
    <row r="69" spans="1:23" ht="18.75" customHeight="1">
      <c r="A69" s="212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M69" s="214" t="s">
        <v>164</v>
      </c>
      <c r="N69" s="215">
        <v>1284344.804</v>
      </c>
      <c r="O69" s="215">
        <v>1409974.1229999999</v>
      </c>
      <c r="P69" s="215">
        <v>1461301.9010000001</v>
      </c>
      <c r="Q69" s="215">
        <v>1418154.7709999999</v>
      </c>
      <c r="R69" s="215">
        <v>1410772.5959999999</v>
      </c>
      <c r="S69" s="215">
        <v>1356694.0319999999</v>
      </c>
      <c r="T69" s="215">
        <v>1366480.007</v>
      </c>
      <c r="U69" s="215">
        <v>1422563.0660000001</v>
      </c>
      <c r="V69" s="215">
        <v>1552773.2139999999</v>
      </c>
      <c r="W69" s="215">
        <v>1450625.6869999999</v>
      </c>
    </row>
    <row r="70" spans="1:23" ht="18.75" customHeight="1">
      <c r="A70" s="212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M70" s="219"/>
      <c r="N70" s="213"/>
      <c r="O70" s="213"/>
      <c r="P70" s="213"/>
      <c r="Q70" s="213"/>
      <c r="R70" s="213"/>
      <c r="S70" s="213"/>
      <c r="T70" s="213"/>
      <c r="U70" s="213"/>
      <c r="V70" s="213"/>
      <c r="W70" s="213"/>
    </row>
    <row r="71" spans="1:23" ht="18.75" customHeight="1">
      <c r="A71" s="212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M71" s="219"/>
      <c r="N71" s="213"/>
      <c r="O71" s="213"/>
      <c r="P71" s="213"/>
      <c r="Q71" s="213"/>
      <c r="R71" s="213"/>
      <c r="S71" s="213"/>
      <c r="T71" s="213"/>
      <c r="U71" s="213"/>
      <c r="V71" s="213"/>
      <c r="W71" s="213"/>
    </row>
    <row r="72" spans="1:23" ht="18.75" customHeight="1">
      <c r="A72" s="210"/>
      <c r="M72" s="21"/>
      <c r="N72" s="216"/>
      <c r="O72" s="216"/>
      <c r="P72" s="216"/>
      <c r="Q72" s="216"/>
      <c r="R72" s="216"/>
      <c r="S72" s="216"/>
      <c r="T72" s="216"/>
      <c r="U72" s="216"/>
      <c r="V72" s="216"/>
      <c r="W72" s="216"/>
    </row>
    <row r="73" spans="1:23" ht="18.75" customHeight="1">
      <c r="A73" s="19" t="s">
        <v>169</v>
      </c>
      <c r="B73" s="198"/>
      <c r="C73" s="198"/>
      <c r="D73" s="198"/>
      <c r="E73" s="198"/>
      <c r="F73" s="198"/>
      <c r="G73" s="198"/>
      <c r="H73" s="198"/>
      <c r="I73" s="198"/>
      <c r="J73" s="198"/>
      <c r="K73" s="358" t="s">
        <v>170</v>
      </c>
      <c r="W73" s="15" t="s">
        <v>170</v>
      </c>
    </row>
    <row r="74" spans="1:23" ht="18.75" customHeight="1">
      <c r="A74" s="202"/>
      <c r="B74" s="203" t="s">
        <v>2</v>
      </c>
      <c r="C74" s="203" t="s">
        <v>3</v>
      </c>
      <c r="D74" s="203" t="s">
        <v>4</v>
      </c>
      <c r="E74" s="203" t="s">
        <v>5</v>
      </c>
      <c r="F74" s="203" t="s">
        <v>6</v>
      </c>
      <c r="G74" s="203" t="s">
        <v>7</v>
      </c>
      <c r="H74" s="203" t="s">
        <v>8</v>
      </c>
      <c r="I74" s="203" t="s">
        <v>9</v>
      </c>
      <c r="J74" s="203" t="s">
        <v>372</v>
      </c>
      <c r="K74" s="203" t="s">
        <v>373</v>
      </c>
      <c r="M74" s="202"/>
      <c r="N74" s="203" t="s">
        <v>2</v>
      </c>
      <c r="O74" s="203" t="s">
        <v>3</v>
      </c>
      <c r="P74" s="203" t="s">
        <v>4</v>
      </c>
      <c r="Q74" s="203" t="s">
        <v>5</v>
      </c>
      <c r="R74" s="203" t="s">
        <v>6</v>
      </c>
      <c r="S74" s="203" t="s">
        <v>7</v>
      </c>
      <c r="T74" s="203" t="s">
        <v>8</v>
      </c>
      <c r="U74" s="203" t="s">
        <v>9</v>
      </c>
      <c r="V74" s="203" t="s">
        <v>372</v>
      </c>
      <c r="W74" s="203" t="s">
        <v>373</v>
      </c>
    </row>
    <row r="75" spans="1:23" ht="18.75" customHeight="1">
      <c r="A75" s="204" t="s">
        <v>27</v>
      </c>
      <c r="B75" s="205">
        <v>74.629062737163594</v>
      </c>
      <c r="C75" s="205">
        <v>67.077273229048302</v>
      </c>
      <c r="D75" s="205">
        <v>70.203632691405403</v>
      </c>
      <c r="E75" s="205">
        <v>83.305948592674198</v>
      </c>
      <c r="F75" s="205">
        <v>77.729534150555594</v>
      </c>
      <c r="G75" s="205">
        <v>86.909043378419895</v>
      </c>
      <c r="H75" s="205">
        <v>84.588688305796097</v>
      </c>
      <c r="I75" s="205">
        <v>81.681566114715395</v>
      </c>
      <c r="J75" s="205">
        <v>74.364198362877602</v>
      </c>
      <c r="K75" s="205">
        <v>76.188933967946397</v>
      </c>
      <c r="M75" s="204" t="s">
        <v>53</v>
      </c>
      <c r="N75" s="205">
        <v>87.523003707262802</v>
      </c>
      <c r="O75" s="205">
        <v>90.981247116291399</v>
      </c>
      <c r="P75" s="205">
        <v>93.343829009546496</v>
      </c>
      <c r="Q75" s="205">
        <v>115.338819587138</v>
      </c>
      <c r="R75" s="205">
        <v>126.968295175802</v>
      </c>
      <c r="S75" s="205">
        <v>140.37955334278999</v>
      </c>
      <c r="T75" s="205">
        <v>121.17652356298299</v>
      </c>
      <c r="U75" s="205">
        <v>121.07593590749001</v>
      </c>
      <c r="V75" s="205">
        <v>118.163376644493</v>
      </c>
      <c r="W75" s="205">
        <v>117.510844810555</v>
      </c>
    </row>
    <row r="76" spans="1:23" ht="18.75" customHeight="1">
      <c r="A76" s="206" t="s">
        <v>73</v>
      </c>
      <c r="B76" s="207">
        <v>74.413793103448299</v>
      </c>
      <c r="C76" s="207">
        <v>83.751131221719504</v>
      </c>
      <c r="D76" s="207">
        <v>0</v>
      </c>
      <c r="E76" s="207">
        <v>0</v>
      </c>
      <c r="F76" s="207">
        <v>80.137931034482804</v>
      </c>
      <c r="G76" s="207">
        <v>120.984732824427</v>
      </c>
      <c r="H76" s="207">
        <v>116.68939393939399</v>
      </c>
      <c r="I76" s="207">
        <v>131.76722090261299</v>
      </c>
      <c r="J76" s="207">
        <v>148.88333333333301</v>
      </c>
      <c r="K76" s="207">
        <v>129.07692307692301</v>
      </c>
      <c r="M76" s="206" t="s">
        <v>93</v>
      </c>
      <c r="N76" s="207">
        <v>54.973426900662197</v>
      </c>
      <c r="O76" s="207">
        <v>55.304204543568297</v>
      </c>
      <c r="P76" s="207">
        <v>62.671782888722703</v>
      </c>
      <c r="Q76" s="207">
        <v>76.292873805212395</v>
      </c>
      <c r="R76" s="207">
        <v>86.652673307273005</v>
      </c>
      <c r="S76" s="207">
        <v>94.693313020373495</v>
      </c>
      <c r="T76" s="207">
        <v>84.824095208161296</v>
      </c>
      <c r="U76" s="207">
        <v>86.430001966334501</v>
      </c>
      <c r="V76" s="207">
        <v>89.194301747889696</v>
      </c>
      <c r="W76" s="207">
        <v>89.384454837126597</v>
      </c>
    </row>
    <row r="77" spans="1:23" ht="18.75" customHeight="1">
      <c r="A77" s="206" t="s">
        <v>74</v>
      </c>
      <c r="B77" s="207">
        <v>0</v>
      </c>
      <c r="C77" s="207">
        <v>0</v>
      </c>
      <c r="D77" s="207">
        <v>0</v>
      </c>
      <c r="E77" s="207">
        <v>0</v>
      </c>
      <c r="F77" s="207">
        <v>0</v>
      </c>
      <c r="G77" s="207">
        <v>0</v>
      </c>
      <c r="H77" s="207">
        <v>0</v>
      </c>
      <c r="I77" s="207">
        <v>0</v>
      </c>
      <c r="J77" s="207">
        <v>0</v>
      </c>
      <c r="K77" s="207">
        <v>0</v>
      </c>
      <c r="M77" s="206" t="s">
        <v>125</v>
      </c>
      <c r="N77" s="207">
        <v>92.883895131086106</v>
      </c>
      <c r="O77" s="207">
        <v>99.688314496078405</v>
      </c>
      <c r="P77" s="207">
        <v>127.978478093774</v>
      </c>
      <c r="Q77" s="207">
        <v>161.15137071088401</v>
      </c>
      <c r="R77" s="207">
        <v>194.67551097958199</v>
      </c>
      <c r="S77" s="207">
        <v>206.74889596911299</v>
      </c>
      <c r="T77" s="207">
        <v>180.166679217813</v>
      </c>
      <c r="U77" s="207">
        <v>179.98431987455899</v>
      </c>
      <c r="V77" s="207">
        <v>175.06141045958799</v>
      </c>
      <c r="W77" s="207">
        <v>183.44311553643999</v>
      </c>
    </row>
    <row r="78" spans="1:23" ht="18.75" customHeight="1">
      <c r="A78" s="206" t="s">
        <v>75</v>
      </c>
      <c r="B78" s="207">
        <v>40.147944987869103</v>
      </c>
      <c r="C78" s="207">
        <v>33.846762864014103</v>
      </c>
      <c r="D78" s="207">
        <v>42.661088324431098</v>
      </c>
      <c r="E78" s="207">
        <v>54.757077861373403</v>
      </c>
      <c r="F78" s="207">
        <v>47.049802117727197</v>
      </c>
      <c r="G78" s="207">
        <v>54.740856692842897</v>
      </c>
      <c r="H78" s="207">
        <v>52.812408689021403</v>
      </c>
      <c r="I78" s="207">
        <v>50.159300855094003</v>
      </c>
      <c r="J78" s="207">
        <v>45.492781738198801</v>
      </c>
      <c r="K78" s="207">
        <v>49.288692326354301</v>
      </c>
      <c r="M78" s="206" t="s">
        <v>126</v>
      </c>
      <c r="N78" s="207">
        <v>160.34827058354799</v>
      </c>
      <c r="O78" s="207">
        <v>156.80938329864901</v>
      </c>
      <c r="P78" s="207">
        <v>144.533131429364</v>
      </c>
      <c r="Q78" s="207">
        <v>169.2782084582</v>
      </c>
      <c r="R78" s="207">
        <v>193.62126310466201</v>
      </c>
      <c r="S78" s="207">
        <v>245.249762708871</v>
      </c>
      <c r="T78" s="207">
        <v>228.534393363291</v>
      </c>
      <c r="U78" s="207">
        <v>222.07745510691799</v>
      </c>
      <c r="V78" s="207">
        <v>218.90795937618699</v>
      </c>
      <c r="W78" s="207">
        <v>229.59046587215599</v>
      </c>
    </row>
    <row r="79" spans="1:23" ht="18.75" customHeight="1">
      <c r="A79" s="206" t="s">
        <v>76</v>
      </c>
      <c r="B79" s="207">
        <v>0</v>
      </c>
      <c r="C79" s="207">
        <v>252.529182879377</v>
      </c>
      <c r="D79" s="207">
        <v>0</v>
      </c>
      <c r="E79" s="207">
        <v>0</v>
      </c>
      <c r="F79" s="207">
        <v>0</v>
      </c>
      <c r="G79" s="207">
        <v>0</v>
      </c>
      <c r="H79" s="207">
        <v>0</v>
      </c>
      <c r="I79" s="207">
        <v>182.105263157895</v>
      </c>
      <c r="J79" s="207">
        <v>0</v>
      </c>
      <c r="K79" s="207">
        <v>0</v>
      </c>
      <c r="M79" s="206" t="s">
        <v>98</v>
      </c>
      <c r="N79" s="207">
        <v>59.465427507177999</v>
      </c>
      <c r="O79" s="207">
        <v>61.8326647640639</v>
      </c>
      <c r="P79" s="207">
        <v>72.592491988951394</v>
      </c>
      <c r="Q79" s="207">
        <v>87.335854987190402</v>
      </c>
      <c r="R79" s="207">
        <v>101.510692798506</v>
      </c>
      <c r="S79" s="207">
        <v>115.652357346271</v>
      </c>
      <c r="T79" s="207">
        <v>101.264047726038</v>
      </c>
      <c r="U79" s="207">
        <v>100.760491972585</v>
      </c>
      <c r="V79" s="207">
        <v>102.538682049779</v>
      </c>
      <c r="W79" s="207">
        <v>104.18860319509101</v>
      </c>
    </row>
    <row r="80" spans="1:23" ht="18.75" customHeight="1">
      <c r="A80" s="206" t="s">
        <v>77</v>
      </c>
      <c r="B80" s="207">
        <v>190.38518304768601</v>
      </c>
      <c r="C80" s="207">
        <v>165.99224084519</v>
      </c>
      <c r="D80" s="207">
        <v>153.265396127467</v>
      </c>
      <c r="E80" s="207">
        <v>180.455662895747</v>
      </c>
      <c r="F80" s="207">
        <v>165.63015589768801</v>
      </c>
      <c r="G80" s="207">
        <v>219.00031506984999</v>
      </c>
      <c r="H80" s="207">
        <v>271.11892564431002</v>
      </c>
      <c r="I80" s="207">
        <v>281.912758705687</v>
      </c>
      <c r="J80" s="207">
        <v>198.145133758545</v>
      </c>
      <c r="K80" s="207">
        <v>218.802664128148</v>
      </c>
      <c r="M80" s="206" t="s">
        <v>109</v>
      </c>
      <c r="N80" s="207">
        <v>86.6682177262891</v>
      </c>
      <c r="O80" s="207">
        <v>85.460244363457505</v>
      </c>
      <c r="P80" s="207">
        <v>101.024960781009</v>
      </c>
      <c r="Q80" s="207">
        <v>120.414041644134</v>
      </c>
      <c r="R80" s="207">
        <v>131.332463696655</v>
      </c>
      <c r="S80" s="207">
        <v>179.40078320105999</v>
      </c>
      <c r="T80" s="207">
        <v>154.48174504154301</v>
      </c>
      <c r="U80" s="207">
        <v>132.303721703994</v>
      </c>
      <c r="V80" s="207">
        <v>122.790835644889</v>
      </c>
      <c r="W80" s="207">
        <v>131.17137702702399</v>
      </c>
    </row>
    <row r="81" spans="1:23" ht="18.75" customHeight="1">
      <c r="A81" s="206" t="s">
        <v>78</v>
      </c>
      <c r="B81" s="207">
        <v>95.700335820650096</v>
      </c>
      <c r="C81" s="207">
        <v>96.298038709621807</v>
      </c>
      <c r="D81" s="207">
        <v>111.606382097485</v>
      </c>
      <c r="E81" s="207">
        <v>114.198300269585</v>
      </c>
      <c r="F81" s="207">
        <v>107.71667819907</v>
      </c>
      <c r="G81" s="207">
        <v>130.05615780199</v>
      </c>
      <c r="H81" s="207">
        <v>144.68945888468801</v>
      </c>
      <c r="I81" s="207">
        <v>128.53719107421</v>
      </c>
      <c r="J81" s="207">
        <v>128.965642700236</v>
      </c>
      <c r="K81" s="207">
        <v>113.831406177367</v>
      </c>
      <c r="M81" s="206" t="s">
        <v>91</v>
      </c>
      <c r="N81" s="207">
        <v>98.878008712046494</v>
      </c>
      <c r="O81" s="207">
        <v>134.16229267464399</v>
      </c>
      <c r="P81" s="207">
        <v>113.08846614201801</v>
      </c>
      <c r="Q81" s="207">
        <v>127.859484925301</v>
      </c>
      <c r="R81" s="207">
        <v>142.42432345705399</v>
      </c>
      <c r="S81" s="207">
        <v>156.267161087218</v>
      </c>
      <c r="T81" s="207">
        <v>131.42616543684699</v>
      </c>
      <c r="U81" s="207">
        <v>131.471665108313</v>
      </c>
      <c r="V81" s="207">
        <v>131.686186452741</v>
      </c>
      <c r="W81" s="207">
        <v>149.97711882657001</v>
      </c>
    </row>
    <row r="82" spans="1:23" ht="18.75" customHeight="1">
      <c r="A82" s="206" t="s">
        <v>79</v>
      </c>
      <c r="B82" s="207">
        <v>218.170511302731</v>
      </c>
      <c r="C82" s="207">
        <v>212.40032785760101</v>
      </c>
      <c r="D82" s="207">
        <v>223.32007112536601</v>
      </c>
      <c r="E82" s="207">
        <v>275.21791476673701</v>
      </c>
      <c r="F82" s="207">
        <v>297.12902097352497</v>
      </c>
      <c r="G82" s="207">
        <v>346.64957349243099</v>
      </c>
      <c r="H82" s="207">
        <v>323.18083753137398</v>
      </c>
      <c r="I82" s="207">
        <v>328.69273561723099</v>
      </c>
      <c r="J82" s="207">
        <v>315.76395586398098</v>
      </c>
      <c r="K82" s="207">
        <v>348.02675896821899</v>
      </c>
      <c r="M82" s="206" t="s">
        <v>127</v>
      </c>
      <c r="N82" s="207">
        <v>204.57505932629999</v>
      </c>
      <c r="O82" s="207">
        <v>211.27981223525899</v>
      </c>
      <c r="P82" s="207">
        <v>220.92559159513101</v>
      </c>
      <c r="Q82" s="207">
        <v>266.48088609433</v>
      </c>
      <c r="R82" s="207">
        <v>273.55173171646101</v>
      </c>
      <c r="S82" s="207">
        <v>290.33201706308802</v>
      </c>
      <c r="T82" s="207">
        <v>241.49616584550299</v>
      </c>
      <c r="U82" s="207">
        <v>245.75108612532699</v>
      </c>
      <c r="V82" s="207">
        <v>242.69491576397999</v>
      </c>
      <c r="W82" s="207">
        <v>245.427487432627</v>
      </c>
    </row>
    <row r="83" spans="1:23" ht="18.75" customHeight="1">
      <c r="A83" s="206" t="s">
        <v>80</v>
      </c>
      <c r="B83" s="207">
        <v>0</v>
      </c>
      <c r="C83" s="207">
        <v>0</v>
      </c>
      <c r="D83" s="207">
        <v>0</v>
      </c>
      <c r="E83" s="207">
        <v>122.903885480573</v>
      </c>
      <c r="F83" s="207">
        <v>0</v>
      </c>
      <c r="G83" s="207">
        <v>0</v>
      </c>
      <c r="H83" s="207">
        <v>0</v>
      </c>
      <c r="I83" s="207">
        <v>0</v>
      </c>
      <c r="J83" s="207">
        <v>0</v>
      </c>
      <c r="K83" s="207">
        <v>0</v>
      </c>
      <c r="M83" s="206" t="s">
        <v>113</v>
      </c>
      <c r="N83" s="207">
        <v>93.957812775096698</v>
      </c>
      <c r="O83" s="207">
        <v>111.57236392398001</v>
      </c>
      <c r="P83" s="207">
        <v>78.620623505511901</v>
      </c>
      <c r="Q83" s="207">
        <v>92.779435048938893</v>
      </c>
      <c r="R83" s="207">
        <v>154.69267073933099</v>
      </c>
      <c r="S83" s="207">
        <v>193.79457426969401</v>
      </c>
      <c r="T83" s="207">
        <v>103.828602687649</v>
      </c>
      <c r="U83" s="207">
        <v>99.721796473512697</v>
      </c>
      <c r="V83" s="207">
        <v>111.511545031151</v>
      </c>
      <c r="W83" s="207">
        <v>98.635227796784406</v>
      </c>
    </row>
    <row r="84" spans="1:23" ht="18.75" customHeight="1">
      <c r="A84" s="206" t="s">
        <v>82</v>
      </c>
      <c r="B84" s="207">
        <v>120.347485705125</v>
      </c>
      <c r="C84" s="207">
        <v>121.331086816457</v>
      </c>
      <c r="D84" s="207">
        <v>129.66102066401899</v>
      </c>
      <c r="E84" s="207">
        <v>147.96433864819201</v>
      </c>
      <c r="F84" s="207">
        <v>171.76345880511701</v>
      </c>
      <c r="G84" s="207">
        <v>198.36346969588001</v>
      </c>
      <c r="H84" s="207">
        <v>188.994185607491</v>
      </c>
      <c r="I84" s="207">
        <v>185.05778999722699</v>
      </c>
      <c r="J84" s="207">
        <v>187.501398554454</v>
      </c>
      <c r="K84" s="207">
        <v>180.422901310323</v>
      </c>
      <c r="M84" s="206" t="s">
        <v>173</v>
      </c>
      <c r="N84" s="207">
        <v>188.69002588496201</v>
      </c>
      <c r="O84" s="207">
        <v>210.73613396890801</v>
      </c>
      <c r="P84" s="207">
        <v>230.31706270627799</v>
      </c>
      <c r="Q84" s="207">
        <v>286.98081142044902</v>
      </c>
      <c r="R84" s="207">
        <v>327.08602251948503</v>
      </c>
      <c r="S84" s="207">
        <v>317.36203089320202</v>
      </c>
      <c r="T84" s="207">
        <v>261.08874683456003</v>
      </c>
      <c r="U84" s="207">
        <v>279.81414483068397</v>
      </c>
      <c r="V84" s="207">
        <v>256.68486406756</v>
      </c>
      <c r="W84" s="207">
        <v>282.57510388171897</v>
      </c>
    </row>
    <row r="85" spans="1:23" ht="18.75" customHeight="1">
      <c r="A85" s="206" t="s">
        <v>171</v>
      </c>
      <c r="B85" s="207">
        <v>34.185471897951302</v>
      </c>
      <c r="C85" s="207">
        <v>29.022901988905101</v>
      </c>
      <c r="D85" s="207">
        <v>33.558341740478802</v>
      </c>
      <c r="E85" s="207">
        <v>38.370049787446902</v>
      </c>
      <c r="F85" s="207">
        <v>35.859943908047399</v>
      </c>
      <c r="G85" s="207">
        <v>40.889184183218802</v>
      </c>
      <c r="H85" s="207">
        <v>42.020029716531702</v>
      </c>
      <c r="I85" s="207">
        <v>35.814777329626203</v>
      </c>
      <c r="J85" s="207">
        <v>39.446778763626099</v>
      </c>
      <c r="K85" s="207">
        <v>29.6999095526232</v>
      </c>
      <c r="M85" s="206" t="s">
        <v>128</v>
      </c>
      <c r="N85" s="207">
        <v>82.529021654465296</v>
      </c>
      <c r="O85" s="207">
        <v>85.036837395571396</v>
      </c>
      <c r="P85" s="207">
        <v>86.303423318003198</v>
      </c>
      <c r="Q85" s="207">
        <v>110.27786051148701</v>
      </c>
      <c r="R85" s="207">
        <v>111.722013867142</v>
      </c>
      <c r="S85" s="207">
        <v>124.09773585722699</v>
      </c>
      <c r="T85" s="207">
        <v>116.53015617830199</v>
      </c>
      <c r="U85" s="207">
        <v>121.605966580949</v>
      </c>
      <c r="V85" s="207">
        <v>114.767959795518</v>
      </c>
      <c r="W85" s="207">
        <v>111.98427137236099</v>
      </c>
    </row>
    <row r="86" spans="1:23" ht="18.75" customHeight="1">
      <c r="A86" s="206" t="s">
        <v>83</v>
      </c>
      <c r="B86" s="207">
        <v>39.660208484068903</v>
      </c>
      <c r="C86" s="207">
        <v>29.088972795043102</v>
      </c>
      <c r="D86" s="207">
        <v>34.242034242034201</v>
      </c>
      <c r="E86" s="207">
        <v>0</v>
      </c>
      <c r="F86" s="207">
        <v>46.450706553177397</v>
      </c>
      <c r="G86" s="207">
        <v>49.509538127865099</v>
      </c>
      <c r="H86" s="207">
        <v>43.5778079145744</v>
      </c>
      <c r="I86" s="207">
        <v>43.3246191646192</v>
      </c>
      <c r="J86" s="207">
        <v>43.167463236930701</v>
      </c>
      <c r="K86" s="207">
        <v>38.000490925104998</v>
      </c>
      <c r="M86" s="204" t="s">
        <v>58</v>
      </c>
      <c r="N86" s="205">
        <v>617.04843835347799</v>
      </c>
      <c r="O86" s="205">
        <v>615.65722990798099</v>
      </c>
      <c r="P86" s="205">
        <v>615.02057886986404</v>
      </c>
      <c r="Q86" s="205">
        <v>780.52601796447902</v>
      </c>
      <c r="R86" s="205">
        <v>823.65476360397804</v>
      </c>
      <c r="S86" s="205">
        <v>917.90786466768202</v>
      </c>
      <c r="T86" s="205">
        <v>851.72669079049797</v>
      </c>
      <c r="U86" s="205">
        <v>905.93440176849901</v>
      </c>
      <c r="V86" s="205">
        <v>852.32645124621297</v>
      </c>
      <c r="W86" s="205">
        <v>799.97676801119599</v>
      </c>
    </row>
    <row r="87" spans="1:23" ht="18.75" customHeight="1">
      <c r="A87" s="206" t="s">
        <v>245</v>
      </c>
      <c r="B87" s="207">
        <v>384.62545478347698</v>
      </c>
      <c r="C87" s="207">
        <v>924.31007496498898</v>
      </c>
      <c r="D87" s="207">
        <v>981.73181040203997</v>
      </c>
      <c r="E87" s="207">
        <v>982.25602027883394</v>
      </c>
      <c r="F87" s="207">
        <v>981.00395750885195</v>
      </c>
      <c r="G87" s="207">
        <v>982.031972519487</v>
      </c>
      <c r="H87" s="207">
        <v>979.28012519561798</v>
      </c>
      <c r="I87" s="207">
        <v>980.749417059812</v>
      </c>
      <c r="J87" s="207">
        <v>973.64736473647395</v>
      </c>
      <c r="K87" s="207">
        <v>966.52833668678704</v>
      </c>
      <c r="M87" s="206" t="s">
        <v>73</v>
      </c>
      <c r="N87" s="207">
        <v>2555.0692273336299</v>
      </c>
      <c r="O87" s="207">
        <v>2026.7384916748299</v>
      </c>
      <c r="P87" s="207">
        <v>2630.6153433955501</v>
      </c>
      <c r="Q87" s="207">
        <v>3676.4057971014499</v>
      </c>
      <c r="R87" s="207">
        <v>3715.5268022181099</v>
      </c>
      <c r="S87" s="207">
        <v>4450.3194536241499</v>
      </c>
      <c r="T87" s="207">
        <v>3620.27690933452</v>
      </c>
      <c r="U87" s="207">
        <v>3704.5692883895099</v>
      </c>
      <c r="V87" s="207">
        <v>3876.1356365962902</v>
      </c>
      <c r="W87" s="207">
        <v>3532.1385902031102</v>
      </c>
    </row>
    <row r="88" spans="1:23" ht="18.75" customHeight="1">
      <c r="A88" s="206" t="s">
        <v>84</v>
      </c>
      <c r="B88" s="207">
        <v>0</v>
      </c>
      <c r="C88" s="207">
        <v>339.52020202020202</v>
      </c>
      <c r="D88" s="207">
        <v>317.78462803123699</v>
      </c>
      <c r="E88" s="207">
        <v>294.75569824181798</v>
      </c>
      <c r="F88" s="207">
        <v>166.759759893948</v>
      </c>
      <c r="G88" s="207">
        <v>119.163810659117</v>
      </c>
      <c r="H88" s="207">
        <v>102.254219454894</v>
      </c>
      <c r="I88" s="207">
        <v>106.533301211964</v>
      </c>
      <c r="J88" s="207">
        <v>117.978626124711</v>
      </c>
      <c r="K88" s="207">
        <v>117.178500889825</v>
      </c>
      <c r="M88" s="206" t="s">
        <v>102</v>
      </c>
      <c r="N88" s="207">
        <v>1022.72398112364</v>
      </c>
      <c r="O88" s="207">
        <v>972.34274007791998</v>
      </c>
      <c r="P88" s="207">
        <v>950.61383349007701</v>
      </c>
      <c r="Q88" s="207">
        <v>1259.0514756978901</v>
      </c>
      <c r="R88" s="207">
        <v>1496.08235783738</v>
      </c>
      <c r="S88" s="207">
        <v>1582.4585886054199</v>
      </c>
      <c r="T88" s="207">
        <v>1219.61028307522</v>
      </c>
      <c r="U88" s="207">
        <v>1211.5883355571</v>
      </c>
      <c r="V88" s="207">
        <v>1217.98272376873</v>
      </c>
      <c r="W88" s="207">
        <v>1191.73661501066</v>
      </c>
    </row>
    <row r="89" spans="1:23" ht="18.75" customHeight="1">
      <c r="A89" s="206" t="s">
        <v>85</v>
      </c>
      <c r="B89" s="207">
        <v>0</v>
      </c>
      <c r="C89" s="207">
        <v>336.74242424242402</v>
      </c>
      <c r="D89" s="207">
        <v>0</v>
      </c>
      <c r="E89" s="207">
        <v>486.35607321131403</v>
      </c>
      <c r="F89" s="207">
        <v>354.300608166811</v>
      </c>
      <c r="G89" s="207">
        <v>390.71146245059299</v>
      </c>
      <c r="H89" s="207">
        <v>0</v>
      </c>
      <c r="I89" s="207">
        <v>0</v>
      </c>
      <c r="J89" s="207">
        <v>0</v>
      </c>
      <c r="K89" s="207">
        <v>0</v>
      </c>
      <c r="M89" s="206" t="s">
        <v>129</v>
      </c>
      <c r="N89" s="207">
        <v>742.13250367961803</v>
      </c>
      <c r="O89" s="207">
        <v>743.30207796381603</v>
      </c>
      <c r="P89" s="207">
        <v>779.39079359673701</v>
      </c>
      <c r="Q89" s="207">
        <v>929.47061054897404</v>
      </c>
      <c r="R89" s="207">
        <v>1001.63047264378</v>
      </c>
      <c r="S89" s="207">
        <v>1093.3303312529199</v>
      </c>
      <c r="T89" s="207">
        <v>970.20079966164894</v>
      </c>
      <c r="U89" s="207">
        <v>1000.4562783371</v>
      </c>
      <c r="V89" s="207">
        <v>994.39213069562197</v>
      </c>
      <c r="W89" s="207">
        <v>970.20869601827997</v>
      </c>
    </row>
    <row r="90" spans="1:23" ht="18.75" customHeight="1">
      <c r="A90" s="206" t="s">
        <v>88</v>
      </c>
      <c r="B90" s="207">
        <v>38.938500514808297</v>
      </c>
      <c r="C90" s="207">
        <v>39.979768033137297</v>
      </c>
      <c r="D90" s="207">
        <v>41.580400728672103</v>
      </c>
      <c r="E90" s="207">
        <v>51.873617630280499</v>
      </c>
      <c r="F90" s="207">
        <v>43.988450305502397</v>
      </c>
      <c r="G90" s="207">
        <v>56.352664500216598</v>
      </c>
      <c r="H90" s="207">
        <v>44.749384007070603</v>
      </c>
      <c r="I90" s="207">
        <v>0</v>
      </c>
      <c r="J90" s="207">
        <v>0</v>
      </c>
      <c r="K90" s="207">
        <v>0</v>
      </c>
      <c r="M90" s="206" t="s">
        <v>130</v>
      </c>
      <c r="N90" s="207">
        <v>4676.3868347277103</v>
      </c>
      <c r="O90" s="207">
        <v>2978.25411618515</v>
      </c>
      <c r="P90" s="207">
        <v>5081.0327150713001</v>
      </c>
      <c r="Q90" s="207">
        <v>6981.5922420300803</v>
      </c>
      <c r="R90" s="207">
        <v>6265.6636110004001</v>
      </c>
      <c r="S90" s="207">
        <v>5206.2082326563504</v>
      </c>
      <c r="T90" s="207">
        <v>6482.7353815659098</v>
      </c>
      <c r="U90" s="207">
        <v>4893.2953376078503</v>
      </c>
      <c r="V90" s="207">
        <v>5996.8186246100404</v>
      </c>
      <c r="W90" s="207">
        <v>5411.3112964734701</v>
      </c>
    </row>
    <row r="91" spans="1:23" ht="18.75" customHeight="1">
      <c r="A91" s="206" t="s">
        <v>89</v>
      </c>
      <c r="B91" s="207">
        <v>0</v>
      </c>
      <c r="C91" s="207">
        <v>0</v>
      </c>
      <c r="D91" s="207">
        <v>0</v>
      </c>
      <c r="E91" s="207">
        <v>0</v>
      </c>
      <c r="F91" s="207">
        <v>0</v>
      </c>
      <c r="G91" s="207">
        <v>0</v>
      </c>
      <c r="H91" s="207">
        <v>0</v>
      </c>
      <c r="I91" s="207">
        <v>39.930688125572097</v>
      </c>
      <c r="J91" s="207">
        <v>52.019833559638201</v>
      </c>
      <c r="K91" s="207">
        <v>36.419316286481397</v>
      </c>
      <c r="M91" s="206" t="s">
        <v>75</v>
      </c>
      <c r="N91" s="207">
        <v>288.85010638823297</v>
      </c>
      <c r="O91" s="207">
        <v>304.96700003676898</v>
      </c>
      <c r="P91" s="207">
        <v>299.19116713447897</v>
      </c>
      <c r="Q91" s="207">
        <v>410.06878899376102</v>
      </c>
      <c r="R91" s="207">
        <v>480.95067559363599</v>
      </c>
      <c r="S91" s="207">
        <v>540.92043379605002</v>
      </c>
      <c r="T91" s="207">
        <v>506.78440964272897</v>
      </c>
      <c r="U91" s="207">
        <v>518.63921480521697</v>
      </c>
      <c r="V91" s="207">
        <v>503.88090656917302</v>
      </c>
      <c r="W91" s="207">
        <v>510.73800759030303</v>
      </c>
    </row>
    <row r="92" spans="1:23" ht="18.75" customHeight="1">
      <c r="A92" s="206" t="s">
        <v>90</v>
      </c>
      <c r="B92" s="207">
        <v>0</v>
      </c>
      <c r="C92" s="207">
        <v>0</v>
      </c>
      <c r="D92" s="207">
        <v>0</v>
      </c>
      <c r="E92" s="207">
        <v>0</v>
      </c>
      <c r="F92" s="207">
        <v>0</v>
      </c>
      <c r="G92" s="207">
        <v>0</v>
      </c>
      <c r="H92" s="207">
        <v>0</v>
      </c>
      <c r="I92" s="207">
        <v>0</v>
      </c>
      <c r="J92" s="207">
        <v>0</v>
      </c>
      <c r="K92" s="207">
        <v>0</v>
      </c>
      <c r="M92" s="206" t="s">
        <v>122</v>
      </c>
      <c r="N92" s="207">
        <v>1311.4496826659699</v>
      </c>
      <c r="O92" s="207">
        <v>1086.72542006343</v>
      </c>
      <c r="P92" s="207">
        <v>1413.04629639468</v>
      </c>
      <c r="Q92" s="207">
        <v>1447.29128104949</v>
      </c>
      <c r="R92" s="207">
        <v>1682.56806450525</v>
      </c>
      <c r="S92" s="207">
        <v>2073.6331296322401</v>
      </c>
      <c r="T92" s="207">
        <v>1919.15722009149</v>
      </c>
      <c r="U92" s="207">
        <v>1981.50706643629</v>
      </c>
      <c r="V92" s="207">
        <v>1773.0992752748</v>
      </c>
      <c r="W92" s="207">
        <v>1659.6161350427301</v>
      </c>
    </row>
    <row r="93" spans="1:23" ht="18.75" customHeight="1">
      <c r="A93" s="206" t="s">
        <v>91</v>
      </c>
      <c r="B93" s="207">
        <v>60.7953858070967</v>
      </c>
      <c r="C93" s="207">
        <v>67.225828401262305</v>
      </c>
      <c r="D93" s="207">
        <v>47.244469411511801</v>
      </c>
      <c r="E93" s="207">
        <v>62.435766343690197</v>
      </c>
      <c r="F93" s="207">
        <v>69.004268944623107</v>
      </c>
      <c r="G93" s="207">
        <v>58.177161286111001</v>
      </c>
      <c r="H93" s="207">
        <v>58.4747507015881</v>
      </c>
      <c r="I93" s="207">
        <v>54.262387529762201</v>
      </c>
      <c r="J93" s="207">
        <v>65.338237876841802</v>
      </c>
      <c r="K93" s="207">
        <v>67.970237282951999</v>
      </c>
      <c r="M93" s="206" t="s">
        <v>131</v>
      </c>
      <c r="N93" s="207">
        <v>1342.43482273322</v>
      </c>
      <c r="O93" s="207">
        <v>1864.0295711514</v>
      </c>
      <c r="P93" s="207">
        <v>1870.68646086475</v>
      </c>
      <c r="Q93" s="207">
        <v>2131.0541310541298</v>
      </c>
      <c r="R93" s="207">
        <v>2248.3771852375098</v>
      </c>
      <c r="S93" s="207">
        <v>2584.8571001047399</v>
      </c>
      <c r="T93" s="207">
        <v>2246.2396653053102</v>
      </c>
      <c r="U93" s="207">
        <v>2193.3388206243799</v>
      </c>
      <c r="V93" s="207">
        <v>2229.5660559305702</v>
      </c>
      <c r="W93" s="207">
        <v>2199.91287933788</v>
      </c>
    </row>
    <row r="94" spans="1:23" ht="18.75" customHeight="1">
      <c r="A94" s="206" t="s">
        <v>92</v>
      </c>
      <c r="B94" s="207">
        <v>79.7095467574499</v>
      </c>
      <c r="C94" s="207">
        <v>87.981111138965602</v>
      </c>
      <c r="D94" s="207">
        <v>66.057907007867897</v>
      </c>
      <c r="E94" s="207">
        <v>131.70928360548299</v>
      </c>
      <c r="F94" s="207">
        <v>128.46335795215501</v>
      </c>
      <c r="G94" s="207">
        <v>121.171858300461</v>
      </c>
      <c r="H94" s="207">
        <v>85.688860168888198</v>
      </c>
      <c r="I94" s="207">
        <v>95.249898168771196</v>
      </c>
      <c r="J94" s="207">
        <v>57.069364697631002</v>
      </c>
      <c r="K94" s="207">
        <v>72.183389601423002</v>
      </c>
      <c r="M94" s="206" t="s">
        <v>132</v>
      </c>
      <c r="N94" s="207">
        <v>308.06297897711102</v>
      </c>
      <c r="O94" s="207">
        <v>233.613836896544</v>
      </c>
      <c r="P94" s="207">
        <v>257.98063512571503</v>
      </c>
      <c r="Q94" s="207">
        <v>355.31812605435499</v>
      </c>
      <c r="R94" s="207">
        <v>325.00746632417003</v>
      </c>
      <c r="S94" s="207">
        <v>389.06046672772999</v>
      </c>
      <c r="T94" s="207">
        <v>320.419800372586</v>
      </c>
      <c r="U94" s="207">
        <v>333.82839659282001</v>
      </c>
      <c r="V94" s="207">
        <v>359.93337180124098</v>
      </c>
      <c r="W94" s="207">
        <v>360.59936624146002</v>
      </c>
    </row>
    <row r="95" spans="1:23" ht="18.75" customHeight="1">
      <c r="A95" s="206" t="s">
        <v>93</v>
      </c>
      <c r="B95" s="207">
        <v>0</v>
      </c>
      <c r="C95" s="207">
        <v>0</v>
      </c>
      <c r="D95" s="207">
        <v>0</v>
      </c>
      <c r="E95" s="207">
        <v>0</v>
      </c>
      <c r="F95" s="207">
        <v>0</v>
      </c>
      <c r="G95" s="207">
        <v>0</v>
      </c>
      <c r="H95" s="207">
        <v>0</v>
      </c>
      <c r="I95" s="207">
        <v>0</v>
      </c>
      <c r="J95" s="207">
        <v>282.222222222222</v>
      </c>
      <c r="K95" s="207">
        <v>289.45400149588602</v>
      </c>
      <c r="M95" s="206" t="s">
        <v>133</v>
      </c>
      <c r="N95" s="207">
        <v>467.87275971035098</v>
      </c>
      <c r="O95" s="207">
        <v>597.99353159083898</v>
      </c>
      <c r="P95" s="207">
        <v>852.01833091463902</v>
      </c>
      <c r="Q95" s="207">
        <v>914.20956272822002</v>
      </c>
      <c r="R95" s="207">
        <v>912.41665659364901</v>
      </c>
      <c r="S95" s="207">
        <v>1002.89039061608</v>
      </c>
      <c r="T95" s="207">
        <v>853.50642769573903</v>
      </c>
      <c r="U95" s="207">
        <v>961.34424175996196</v>
      </c>
      <c r="V95" s="207">
        <v>976.65230475001704</v>
      </c>
      <c r="W95" s="207">
        <v>960.61301057795595</v>
      </c>
    </row>
    <row r="96" spans="1:23" ht="18.75" customHeight="1">
      <c r="A96" s="206" t="s">
        <v>94</v>
      </c>
      <c r="B96" s="207">
        <v>258.47613706959601</v>
      </c>
      <c r="C96" s="207">
        <v>301.39240746784901</v>
      </c>
      <c r="D96" s="207">
        <v>337.33392762244398</v>
      </c>
      <c r="E96" s="207">
        <v>362.457735360534</v>
      </c>
      <c r="F96" s="207">
        <v>371.84584770980501</v>
      </c>
      <c r="G96" s="207">
        <v>428.60756007192998</v>
      </c>
      <c r="H96" s="207">
        <v>401.28913379561601</v>
      </c>
      <c r="I96" s="207">
        <v>436.93766066837998</v>
      </c>
      <c r="J96" s="207">
        <v>394.29025743189499</v>
      </c>
      <c r="K96" s="207">
        <v>401.44495870926301</v>
      </c>
      <c r="M96" s="206" t="s">
        <v>134</v>
      </c>
      <c r="N96" s="207">
        <v>2184.9881796690302</v>
      </c>
      <c r="O96" s="207">
        <v>2512.1412803531998</v>
      </c>
      <c r="P96" s="207">
        <v>3909.01073056005</v>
      </c>
      <c r="Q96" s="207">
        <v>4780</v>
      </c>
      <c r="R96" s="207">
        <v>4440.71856287425</v>
      </c>
      <c r="S96" s="207">
        <v>11887.5968992248</v>
      </c>
      <c r="T96" s="207">
        <v>4114.4414168937301</v>
      </c>
      <c r="U96" s="207">
        <v>4519.3452380952403</v>
      </c>
      <c r="V96" s="207">
        <v>4895.8203368683698</v>
      </c>
      <c r="W96" s="207">
        <v>5035.0740452065502</v>
      </c>
    </row>
    <row r="97" spans="1:23" ht="18.75" customHeight="1">
      <c r="A97" s="206" t="s">
        <v>95</v>
      </c>
      <c r="B97" s="207">
        <v>166.072222222222</v>
      </c>
      <c r="C97" s="207">
        <v>234.744452754924</v>
      </c>
      <c r="D97" s="207">
        <v>0</v>
      </c>
      <c r="E97" s="207">
        <v>0</v>
      </c>
      <c r="F97" s="207">
        <v>0</v>
      </c>
      <c r="G97" s="207">
        <v>0</v>
      </c>
      <c r="H97" s="207">
        <v>0</v>
      </c>
      <c r="I97" s="207">
        <v>0</v>
      </c>
      <c r="J97" s="207">
        <v>0</v>
      </c>
      <c r="K97" s="207">
        <v>0</v>
      </c>
      <c r="M97" s="206" t="s">
        <v>186</v>
      </c>
      <c r="N97" s="207">
        <v>1193.3329392990099</v>
      </c>
      <c r="O97" s="207">
        <v>1066.1598659070901</v>
      </c>
      <c r="P97" s="207">
        <v>1136.9622272710201</v>
      </c>
      <c r="Q97" s="207">
        <v>1404.1418273521999</v>
      </c>
      <c r="R97" s="207">
        <v>1565.3105345911999</v>
      </c>
      <c r="S97" s="207">
        <v>1614.6843055035399</v>
      </c>
      <c r="T97" s="207">
        <v>1552.2202656939201</v>
      </c>
      <c r="U97" s="207">
        <v>1641.7624544521</v>
      </c>
      <c r="V97" s="207">
        <v>1642.9593879602801</v>
      </c>
      <c r="W97" s="207">
        <v>1602.22488863082</v>
      </c>
    </row>
    <row r="98" spans="1:23" ht="18.75" customHeight="1">
      <c r="A98" s="206" t="s">
        <v>97</v>
      </c>
      <c r="B98" s="207">
        <v>467.686543865126</v>
      </c>
      <c r="C98" s="207">
        <v>0</v>
      </c>
      <c r="D98" s="207">
        <v>475.71428571428601</v>
      </c>
      <c r="E98" s="207">
        <v>0</v>
      </c>
      <c r="F98" s="207">
        <v>0</v>
      </c>
      <c r="G98" s="207">
        <v>0</v>
      </c>
      <c r="H98" s="207">
        <v>0</v>
      </c>
      <c r="I98" s="207">
        <v>0</v>
      </c>
      <c r="J98" s="207">
        <v>0</v>
      </c>
      <c r="K98" s="207">
        <v>317.738791423002</v>
      </c>
      <c r="M98" s="206" t="s">
        <v>135</v>
      </c>
      <c r="N98" s="207">
        <v>0</v>
      </c>
      <c r="O98" s="207">
        <v>0</v>
      </c>
      <c r="P98" s="207">
        <v>680.31227430985996</v>
      </c>
      <c r="Q98" s="207">
        <v>890.39149137410095</v>
      </c>
      <c r="R98" s="207">
        <v>962.08089763019802</v>
      </c>
      <c r="S98" s="207">
        <v>1064.08421091332</v>
      </c>
      <c r="T98" s="207">
        <v>1027.1035100979</v>
      </c>
      <c r="U98" s="207">
        <v>839.32144301631797</v>
      </c>
      <c r="V98" s="207">
        <v>778.323260110761</v>
      </c>
      <c r="W98" s="207">
        <v>760.83626910762496</v>
      </c>
    </row>
    <row r="99" spans="1:23" ht="18.75" customHeight="1">
      <c r="A99" s="206" t="s">
        <v>100</v>
      </c>
      <c r="B99" s="207">
        <v>449.41956882255403</v>
      </c>
      <c r="C99" s="207">
        <v>0</v>
      </c>
      <c r="D99" s="207">
        <v>0</v>
      </c>
      <c r="E99" s="207">
        <v>0</v>
      </c>
      <c r="F99" s="207">
        <v>0</v>
      </c>
      <c r="G99" s="207">
        <v>0</v>
      </c>
      <c r="H99" s="207">
        <v>0</v>
      </c>
      <c r="I99" s="207">
        <v>0</v>
      </c>
      <c r="J99" s="207">
        <v>0</v>
      </c>
      <c r="K99" s="207">
        <v>0</v>
      </c>
      <c r="M99" s="206" t="s">
        <v>136</v>
      </c>
      <c r="N99" s="207">
        <v>458.315492427984</v>
      </c>
      <c r="O99" s="207">
        <v>494.30569826048901</v>
      </c>
      <c r="P99" s="207">
        <v>442.39069312563203</v>
      </c>
      <c r="Q99" s="207">
        <v>584.75576117632397</v>
      </c>
      <c r="R99" s="207">
        <v>603.77358298459501</v>
      </c>
      <c r="S99" s="207">
        <v>698.63121078345796</v>
      </c>
      <c r="T99" s="207">
        <v>716.29425371843399</v>
      </c>
      <c r="U99" s="207">
        <v>806.24000347898198</v>
      </c>
      <c r="V99" s="207">
        <v>723.43660222841504</v>
      </c>
      <c r="W99" s="207">
        <v>639.90913132358605</v>
      </c>
    </row>
    <row r="100" spans="1:23" ht="18.75" customHeight="1">
      <c r="A100" s="206" t="s">
        <v>285</v>
      </c>
      <c r="B100" s="207">
        <v>0</v>
      </c>
      <c r="C100" s="207">
        <v>0</v>
      </c>
      <c r="D100" s="207">
        <v>0</v>
      </c>
      <c r="E100" s="207">
        <v>0</v>
      </c>
      <c r="F100" s="207">
        <v>0</v>
      </c>
      <c r="G100" s="207">
        <v>0</v>
      </c>
      <c r="H100" s="207">
        <v>0</v>
      </c>
      <c r="I100" s="207">
        <v>0</v>
      </c>
      <c r="J100" s="207">
        <v>0</v>
      </c>
      <c r="K100" s="207">
        <v>0</v>
      </c>
      <c r="M100" s="204" t="s">
        <v>60</v>
      </c>
      <c r="N100" s="205">
        <v>175.91946201716499</v>
      </c>
      <c r="O100" s="205">
        <v>187.523403857338</v>
      </c>
      <c r="P100" s="205">
        <v>171.284785670248</v>
      </c>
      <c r="Q100" s="205">
        <v>206.12304549861199</v>
      </c>
      <c r="R100" s="205">
        <v>253.32474520590699</v>
      </c>
      <c r="S100" s="205">
        <v>304.45949677696899</v>
      </c>
      <c r="T100" s="205">
        <v>237.01502797858299</v>
      </c>
      <c r="U100" s="205">
        <v>243.66779060799499</v>
      </c>
      <c r="V100" s="205">
        <v>258.91114872304098</v>
      </c>
      <c r="W100" s="205">
        <v>245.73596188929099</v>
      </c>
    </row>
    <row r="101" spans="1:23" ht="18.75" customHeight="1">
      <c r="A101" s="206" t="s">
        <v>101</v>
      </c>
      <c r="B101" s="207">
        <v>3034.4820736278898</v>
      </c>
      <c r="C101" s="207">
        <v>4819.6335240062799</v>
      </c>
      <c r="D101" s="207">
        <v>3898.4919331542401</v>
      </c>
      <c r="E101" s="207">
        <v>5117.1046690147195</v>
      </c>
      <c r="F101" s="207">
        <v>5279.0822744153702</v>
      </c>
      <c r="G101" s="207">
        <v>6639.34360294413</v>
      </c>
      <c r="H101" s="207">
        <v>5184.5439084724803</v>
      </c>
      <c r="I101" s="207">
        <v>6314.6080328201797</v>
      </c>
      <c r="J101" s="207">
        <v>5884.8397351037502</v>
      </c>
      <c r="K101" s="207">
        <v>5907.1433193268203</v>
      </c>
      <c r="M101" s="206" t="s">
        <v>93</v>
      </c>
      <c r="N101" s="207">
        <v>87.911549697208102</v>
      </c>
      <c r="O101" s="207">
        <v>79.628542131318596</v>
      </c>
      <c r="P101" s="207">
        <v>86.297099498321998</v>
      </c>
      <c r="Q101" s="207">
        <v>106.332442014026</v>
      </c>
      <c r="R101" s="207">
        <v>117.947112417138</v>
      </c>
      <c r="S101" s="207">
        <v>141.93863076328401</v>
      </c>
      <c r="T101" s="207">
        <v>117.959752526061</v>
      </c>
      <c r="U101" s="207">
        <v>105.85796661360099</v>
      </c>
      <c r="V101" s="207">
        <v>109.398001691358</v>
      </c>
      <c r="W101" s="207">
        <v>110.673952641166</v>
      </c>
    </row>
    <row r="102" spans="1:23" ht="18.75" customHeight="1">
      <c r="A102" s="206" t="s">
        <v>102</v>
      </c>
      <c r="B102" s="207">
        <v>253.36597743486601</v>
      </c>
      <c r="C102" s="207">
        <v>259.07492864513199</v>
      </c>
      <c r="D102" s="207">
        <v>278.91363113908602</v>
      </c>
      <c r="E102" s="207">
        <v>359.79712177378701</v>
      </c>
      <c r="F102" s="207">
        <v>374.02830390965602</v>
      </c>
      <c r="G102" s="207">
        <v>384.08775587891802</v>
      </c>
      <c r="H102" s="207">
        <v>339.88514070536598</v>
      </c>
      <c r="I102" s="207">
        <v>323.36044013488998</v>
      </c>
      <c r="J102" s="207">
        <v>328.984573056084</v>
      </c>
      <c r="K102" s="207">
        <v>314.48182937551098</v>
      </c>
      <c r="M102" s="206" t="s">
        <v>113</v>
      </c>
      <c r="N102" s="207">
        <v>164.72350953398799</v>
      </c>
      <c r="O102" s="207">
        <v>188.85821916197901</v>
      </c>
      <c r="P102" s="207">
        <v>155.56456744987</v>
      </c>
      <c r="Q102" s="207">
        <v>184.290917032116</v>
      </c>
      <c r="R102" s="207">
        <v>257.46299017883302</v>
      </c>
      <c r="S102" s="207">
        <v>314.01662773014198</v>
      </c>
      <c r="T102" s="207">
        <v>201.79821742790301</v>
      </c>
      <c r="U102" s="207">
        <v>198.40924460536399</v>
      </c>
      <c r="V102" s="207">
        <v>215.34710647380999</v>
      </c>
      <c r="W102" s="207">
        <v>203.98408691826199</v>
      </c>
    </row>
    <row r="103" spans="1:23" ht="18.75" customHeight="1">
      <c r="A103" s="206" t="s">
        <v>246</v>
      </c>
      <c r="B103" s="207">
        <v>1139.5112509073299</v>
      </c>
      <c r="C103" s="207">
        <v>787.29198184568804</v>
      </c>
      <c r="D103" s="207">
        <v>1221.68367346939</v>
      </c>
      <c r="E103" s="207">
        <v>725.05694760819995</v>
      </c>
      <c r="F103" s="207">
        <v>1425.5696202531601</v>
      </c>
      <c r="G103" s="207">
        <v>906.52406417112297</v>
      </c>
      <c r="H103" s="207">
        <v>1130.25780189959</v>
      </c>
      <c r="I103" s="207">
        <v>1423.4641927819901</v>
      </c>
      <c r="J103" s="207">
        <v>2168.28793774319</v>
      </c>
      <c r="K103" s="207">
        <v>2047.75413711584</v>
      </c>
      <c r="M103" s="206" t="s">
        <v>137</v>
      </c>
      <c r="N103" s="207">
        <v>192.96718052717</v>
      </c>
      <c r="O103" s="207">
        <v>191.12355821111899</v>
      </c>
      <c r="P103" s="207">
        <v>200.67841683371901</v>
      </c>
      <c r="Q103" s="207">
        <v>247.33933449538</v>
      </c>
      <c r="R103" s="207">
        <v>260.413448000725</v>
      </c>
      <c r="S103" s="207">
        <v>305.21047353194001</v>
      </c>
      <c r="T103" s="207">
        <v>292.18627415383901</v>
      </c>
      <c r="U103" s="207">
        <v>314.54259981147601</v>
      </c>
      <c r="V103" s="207">
        <v>341.65180955993401</v>
      </c>
      <c r="W103" s="207">
        <v>331.08274479324399</v>
      </c>
    </row>
    <row r="104" spans="1:23" ht="18.75" customHeight="1">
      <c r="A104" s="206" t="s">
        <v>103</v>
      </c>
      <c r="B104" s="207">
        <v>5338.1462505822101</v>
      </c>
      <c r="C104" s="207">
        <v>5834.9913908551698</v>
      </c>
      <c r="D104" s="207">
        <v>8366.0034717585804</v>
      </c>
      <c r="E104" s="207">
        <v>9698.6489339244199</v>
      </c>
      <c r="F104" s="207">
        <v>10503.594536304799</v>
      </c>
      <c r="G104" s="207">
        <v>10538.2494831151</v>
      </c>
      <c r="H104" s="207">
        <v>8665.2938974166991</v>
      </c>
      <c r="I104" s="207">
        <v>7933.0187243111604</v>
      </c>
      <c r="J104" s="207">
        <v>8240.0825134877796</v>
      </c>
      <c r="K104" s="207">
        <v>9419.8446937014705</v>
      </c>
      <c r="M104" s="204" t="s">
        <v>63</v>
      </c>
      <c r="N104" s="205">
        <v>89.416497599682401</v>
      </c>
      <c r="O104" s="205">
        <v>72.504559424946194</v>
      </c>
      <c r="P104" s="205">
        <v>76.688626927759799</v>
      </c>
      <c r="Q104" s="205">
        <v>99.435815501612794</v>
      </c>
      <c r="R104" s="205">
        <v>118.701800522285</v>
      </c>
      <c r="S104" s="205">
        <v>141.834794822465</v>
      </c>
      <c r="T104" s="205">
        <v>109.62662983932999</v>
      </c>
      <c r="U104" s="205">
        <v>101.42385186274601</v>
      </c>
      <c r="V104" s="205">
        <v>97.745061985673104</v>
      </c>
      <c r="W104" s="205">
        <v>97.706476016642199</v>
      </c>
    </row>
    <row r="105" spans="1:23" ht="18.75" customHeight="1">
      <c r="A105" s="206" t="s">
        <v>105</v>
      </c>
      <c r="B105" s="207">
        <v>0</v>
      </c>
      <c r="C105" s="207">
        <v>0</v>
      </c>
      <c r="D105" s="207">
        <v>0</v>
      </c>
      <c r="E105" s="207">
        <v>131.944444444444</v>
      </c>
      <c r="F105" s="207">
        <v>140.581597222222</v>
      </c>
      <c r="G105" s="207">
        <v>0</v>
      </c>
      <c r="H105" s="207">
        <v>0</v>
      </c>
      <c r="I105" s="207">
        <v>0</v>
      </c>
      <c r="J105" s="207">
        <v>0</v>
      </c>
      <c r="K105" s="207">
        <v>0</v>
      </c>
      <c r="M105" s="206" t="s">
        <v>138</v>
      </c>
      <c r="N105" s="207">
        <v>84.175586706969497</v>
      </c>
      <c r="O105" s="207">
        <v>65.389752923880906</v>
      </c>
      <c r="P105" s="207">
        <v>67.306414714904506</v>
      </c>
      <c r="Q105" s="207">
        <v>87.072812799801099</v>
      </c>
      <c r="R105" s="207">
        <v>112.263302913309</v>
      </c>
      <c r="S105" s="207">
        <v>131.45908305008999</v>
      </c>
      <c r="T105" s="207">
        <v>102.04817398598099</v>
      </c>
      <c r="U105" s="207">
        <v>97.872564856438501</v>
      </c>
      <c r="V105" s="207">
        <v>90.261158081589798</v>
      </c>
      <c r="W105" s="207">
        <v>91.3381186744666</v>
      </c>
    </row>
    <row r="106" spans="1:23" ht="18.75" customHeight="1">
      <c r="A106" s="206" t="s">
        <v>106</v>
      </c>
      <c r="B106" s="207">
        <v>0</v>
      </c>
      <c r="C106" s="207">
        <v>0</v>
      </c>
      <c r="D106" s="207">
        <v>0</v>
      </c>
      <c r="E106" s="207">
        <v>0</v>
      </c>
      <c r="F106" s="207">
        <v>0</v>
      </c>
      <c r="G106" s="207">
        <v>0</v>
      </c>
      <c r="H106" s="207">
        <v>0</v>
      </c>
      <c r="I106" s="207">
        <v>0</v>
      </c>
      <c r="J106" s="207">
        <v>0</v>
      </c>
      <c r="K106" s="207">
        <v>0</v>
      </c>
      <c r="M106" s="206" t="s">
        <v>139</v>
      </c>
      <c r="N106" s="207">
        <v>92.390875773590807</v>
      </c>
      <c r="O106" s="207">
        <v>73.625540274650305</v>
      </c>
      <c r="P106" s="207">
        <v>75.463493761363793</v>
      </c>
      <c r="Q106" s="207">
        <v>98.634746708457996</v>
      </c>
      <c r="R106" s="207">
        <v>119.847045734053</v>
      </c>
      <c r="S106" s="207">
        <v>144.83965132077299</v>
      </c>
      <c r="T106" s="207">
        <v>113.09226464205</v>
      </c>
      <c r="U106" s="207">
        <v>100.798835777454</v>
      </c>
      <c r="V106" s="207">
        <v>97.606220204613095</v>
      </c>
      <c r="W106" s="207">
        <v>96.612295544241306</v>
      </c>
    </row>
    <row r="107" spans="1:23" ht="18.75" customHeight="1">
      <c r="A107" s="206" t="s">
        <v>107</v>
      </c>
      <c r="B107" s="207">
        <v>0</v>
      </c>
      <c r="C107" s="207">
        <v>398.65168539325799</v>
      </c>
      <c r="D107" s="207">
        <v>401.944444444444</v>
      </c>
      <c r="E107" s="207">
        <v>298.947368421053</v>
      </c>
      <c r="F107" s="207">
        <v>104.873949579832</v>
      </c>
      <c r="G107" s="207">
        <v>0</v>
      </c>
      <c r="H107" s="207">
        <v>292.72727272727298</v>
      </c>
      <c r="I107" s="207">
        <v>0</v>
      </c>
      <c r="J107" s="207">
        <v>0</v>
      </c>
      <c r="K107" s="207">
        <v>0</v>
      </c>
      <c r="M107" s="206" t="s">
        <v>140</v>
      </c>
      <c r="N107" s="207">
        <v>106.650164737278</v>
      </c>
      <c r="O107" s="207">
        <v>106.62914107064501</v>
      </c>
      <c r="P107" s="207">
        <v>112.352262450494</v>
      </c>
      <c r="Q107" s="207">
        <v>114.575484097082</v>
      </c>
      <c r="R107" s="207">
        <v>163.895304080062</v>
      </c>
      <c r="S107" s="207">
        <v>169.78027925100099</v>
      </c>
      <c r="T107" s="207">
        <v>167.16729244889399</v>
      </c>
      <c r="U107" s="207">
        <v>82.501145213009593</v>
      </c>
      <c r="V107" s="207">
        <v>0</v>
      </c>
      <c r="W107" s="207">
        <v>70.964360587002105</v>
      </c>
    </row>
    <row r="108" spans="1:23" ht="18.75" customHeight="1">
      <c r="A108" s="206" t="s">
        <v>108</v>
      </c>
      <c r="B108" s="207">
        <v>0</v>
      </c>
      <c r="C108" s="207">
        <v>0</v>
      </c>
      <c r="D108" s="207">
        <v>0</v>
      </c>
      <c r="E108" s="207">
        <v>0</v>
      </c>
      <c r="F108" s="207">
        <v>0</v>
      </c>
      <c r="G108" s="207">
        <v>0</v>
      </c>
      <c r="H108" s="207">
        <v>0</v>
      </c>
      <c r="I108" s="207">
        <v>0</v>
      </c>
      <c r="J108" s="207">
        <v>0</v>
      </c>
      <c r="K108" s="207">
        <v>0</v>
      </c>
      <c r="M108" s="206" t="s">
        <v>142</v>
      </c>
      <c r="N108" s="207">
        <v>0</v>
      </c>
      <c r="O108" s="207">
        <v>0</v>
      </c>
      <c r="P108" s="207">
        <v>0</v>
      </c>
      <c r="Q108" s="207">
        <v>0</v>
      </c>
      <c r="R108" s="207">
        <v>228.86733279848301</v>
      </c>
      <c r="S108" s="207">
        <v>0</v>
      </c>
      <c r="T108" s="207">
        <v>0</v>
      </c>
      <c r="U108" s="207">
        <v>0</v>
      </c>
      <c r="V108" s="207">
        <v>0</v>
      </c>
      <c r="W108" s="207">
        <v>0</v>
      </c>
    </row>
    <row r="109" spans="1:23" ht="18.75" customHeight="1">
      <c r="A109" s="206" t="s">
        <v>110</v>
      </c>
      <c r="B109" s="207">
        <v>68.525070650966896</v>
      </c>
      <c r="C109" s="207">
        <v>66.171673985415595</v>
      </c>
      <c r="D109" s="207">
        <v>61.4281343293624</v>
      </c>
      <c r="E109" s="207">
        <v>92.308790421156203</v>
      </c>
      <c r="F109" s="207">
        <v>145.320759988182</v>
      </c>
      <c r="G109" s="207">
        <v>97.5755179795906</v>
      </c>
      <c r="H109" s="207">
        <v>82.815819797333205</v>
      </c>
      <c r="I109" s="207">
        <v>99.911572924781893</v>
      </c>
      <c r="J109" s="207">
        <v>100.980703261985</v>
      </c>
      <c r="K109" s="207">
        <v>96.741754471886495</v>
      </c>
      <c r="M109" s="206" t="s">
        <v>143</v>
      </c>
      <c r="N109" s="207">
        <v>0</v>
      </c>
      <c r="O109" s="207">
        <v>2084.8938826466901</v>
      </c>
      <c r="P109" s="207">
        <v>0</v>
      </c>
      <c r="Q109" s="207">
        <v>0</v>
      </c>
      <c r="R109" s="207">
        <v>0</v>
      </c>
      <c r="S109" s="207">
        <v>0</v>
      </c>
      <c r="T109" s="207">
        <v>0</v>
      </c>
      <c r="U109" s="207">
        <v>0</v>
      </c>
      <c r="V109" s="207">
        <v>624.514563106796</v>
      </c>
      <c r="W109" s="207">
        <v>0</v>
      </c>
    </row>
    <row r="110" spans="1:23" ht="18.75" customHeight="1">
      <c r="A110" s="206" t="s">
        <v>165</v>
      </c>
      <c r="B110" s="207">
        <v>245.27041731391199</v>
      </c>
      <c r="C110" s="207">
        <v>286.70240499674497</v>
      </c>
      <c r="D110" s="207">
        <v>0</v>
      </c>
      <c r="E110" s="207">
        <v>0</v>
      </c>
      <c r="F110" s="207">
        <v>0</v>
      </c>
      <c r="G110" s="207">
        <v>0</v>
      </c>
      <c r="H110" s="207">
        <v>0</v>
      </c>
      <c r="I110" s="207">
        <v>0</v>
      </c>
      <c r="J110" s="207">
        <v>0</v>
      </c>
      <c r="K110" s="207">
        <v>0</v>
      </c>
      <c r="M110" s="206" t="s">
        <v>144</v>
      </c>
      <c r="N110" s="207">
        <v>98.535062577899296</v>
      </c>
      <c r="O110" s="207">
        <v>118.519575977145</v>
      </c>
      <c r="P110" s="207">
        <v>182.46598341792901</v>
      </c>
      <c r="Q110" s="207">
        <v>277.41525844454202</v>
      </c>
      <c r="R110" s="207">
        <v>163.701921640714</v>
      </c>
      <c r="S110" s="207">
        <v>261.80185620678799</v>
      </c>
      <c r="T110" s="207">
        <v>223.206063786599</v>
      </c>
      <c r="U110" s="207">
        <v>201.39071938794399</v>
      </c>
      <c r="V110" s="207">
        <v>223.778713685865</v>
      </c>
      <c r="W110" s="207">
        <v>235.983124944238</v>
      </c>
    </row>
    <row r="111" spans="1:23" ht="18.75" customHeight="1">
      <c r="A111" s="206" t="s">
        <v>111</v>
      </c>
      <c r="B111" s="207">
        <v>0</v>
      </c>
      <c r="C111" s="207">
        <v>0</v>
      </c>
      <c r="D111" s="207">
        <v>580.453440339297</v>
      </c>
      <c r="E111" s="207">
        <v>775.80457614403599</v>
      </c>
      <c r="F111" s="207">
        <v>802.67527710695401</v>
      </c>
      <c r="G111" s="207">
        <v>1059.00154948673</v>
      </c>
      <c r="H111" s="207">
        <v>646.90656931486706</v>
      </c>
      <c r="I111" s="207">
        <v>521.79871202288803</v>
      </c>
      <c r="J111" s="207">
        <v>1004.93479154201</v>
      </c>
      <c r="K111" s="207">
        <v>902.00869087286605</v>
      </c>
      <c r="M111" s="204" t="s">
        <v>64</v>
      </c>
      <c r="N111" s="205">
        <v>158.59097420056199</v>
      </c>
      <c r="O111" s="205">
        <v>164.90987588868899</v>
      </c>
      <c r="P111" s="205">
        <v>168.02812326017801</v>
      </c>
      <c r="Q111" s="205">
        <v>202.101239932879</v>
      </c>
      <c r="R111" s="205">
        <v>219.55497867676499</v>
      </c>
      <c r="S111" s="205">
        <v>248.24558825276401</v>
      </c>
      <c r="T111" s="205">
        <v>220.26005759636701</v>
      </c>
      <c r="U111" s="205">
        <v>222.068210624193</v>
      </c>
      <c r="V111" s="205">
        <v>224.920014494654</v>
      </c>
      <c r="W111" s="205">
        <v>226.270276140449</v>
      </c>
    </row>
    <row r="112" spans="1:23" ht="18.75" customHeight="1">
      <c r="A112" s="206" t="s">
        <v>112</v>
      </c>
      <c r="B112" s="207">
        <v>0</v>
      </c>
      <c r="C112" s="207">
        <v>0</v>
      </c>
      <c r="D112" s="207">
        <v>170.12486259669299</v>
      </c>
      <c r="E112" s="207">
        <v>211.14222831299799</v>
      </c>
      <c r="F112" s="207">
        <v>272.02111910283099</v>
      </c>
      <c r="G112" s="207">
        <v>350.50491308569002</v>
      </c>
      <c r="H112" s="207">
        <v>442.950154183861</v>
      </c>
      <c r="I112" s="207">
        <v>314.50228455220099</v>
      </c>
      <c r="J112" s="207">
        <v>348.95702921858998</v>
      </c>
      <c r="K112" s="207">
        <v>319.192067915422</v>
      </c>
      <c r="M112" s="206" t="s">
        <v>145</v>
      </c>
      <c r="N112" s="207">
        <v>0</v>
      </c>
      <c r="O112" s="207">
        <v>0</v>
      </c>
      <c r="P112" s="207">
        <v>0</v>
      </c>
      <c r="Q112" s="207">
        <v>50.727272727272698</v>
      </c>
      <c r="R112" s="207">
        <v>0</v>
      </c>
      <c r="S112" s="207">
        <v>0</v>
      </c>
      <c r="T112" s="207">
        <v>0</v>
      </c>
      <c r="U112" s="207">
        <v>0</v>
      </c>
      <c r="V112" s="207">
        <v>0</v>
      </c>
      <c r="W112" s="207">
        <v>0</v>
      </c>
    </row>
    <row r="113" spans="1:23" ht="18.75" customHeight="1">
      <c r="A113" s="206" t="s">
        <v>113</v>
      </c>
      <c r="B113" s="207">
        <v>121.67111955835399</v>
      </c>
      <c r="C113" s="207">
        <v>97.007985165456503</v>
      </c>
      <c r="D113" s="207">
        <v>65.837301865069094</v>
      </c>
      <c r="E113" s="207">
        <v>100.005464204576</v>
      </c>
      <c r="F113" s="207">
        <v>226.63038030488201</v>
      </c>
      <c r="G113" s="207">
        <v>155.20049067368601</v>
      </c>
      <c r="H113" s="207">
        <v>91.214344022258999</v>
      </c>
      <c r="I113" s="207">
        <v>121.799491193881</v>
      </c>
      <c r="J113" s="207">
        <v>130.49607933053301</v>
      </c>
      <c r="K113" s="207">
        <v>135.45434765983001</v>
      </c>
      <c r="M113" s="206" t="s">
        <v>73</v>
      </c>
      <c r="N113" s="207">
        <v>189.85069841619401</v>
      </c>
      <c r="O113" s="207">
        <v>190.348520768931</v>
      </c>
      <c r="P113" s="207">
        <v>219.393480732554</v>
      </c>
      <c r="Q113" s="207">
        <v>257.10355861399898</v>
      </c>
      <c r="R113" s="207">
        <v>251.19691236831699</v>
      </c>
      <c r="S113" s="207">
        <v>262.93917125373702</v>
      </c>
      <c r="T113" s="207">
        <v>221.63106686583899</v>
      </c>
      <c r="U113" s="207">
        <v>214.66349616530101</v>
      </c>
      <c r="V113" s="207">
        <v>244.90859659162899</v>
      </c>
      <c r="W113" s="207">
        <v>240.45710289155701</v>
      </c>
    </row>
    <row r="114" spans="1:23" ht="18.75" customHeight="1">
      <c r="A114" s="206" t="s">
        <v>114</v>
      </c>
      <c r="B114" s="207">
        <v>54.466666666666697</v>
      </c>
      <c r="C114" s="207">
        <v>60.884588804422897</v>
      </c>
      <c r="D114" s="207">
        <v>103.595473427876</v>
      </c>
      <c r="E114" s="207">
        <v>0</v>
      </c>
      <c r="F114" s="207">
        <v>0</v>
      </c>
      <c r="G114" s="207">
        <v>392.15686274509801</v>
      </c>
      <c r="H114" s="207">
        <v>0</v>
      </c>
      <c r="I114" s="207">
        <v>0</v>
      </c>
      <c r="J114" s="207">
        <v>0</v>
      </c>
      <c r="K114" s="207">
        <v>0</v>
      </c>
      <c r="M114" s="206" t="s">
        <v>146</v>
      </c>
      <c r="N114" s="207">
        <v>101.20219711887199</v>
      </c>
      <c r="O114" s="207">
        <v>117.681344984258</v>
      </c>
      <c r="P114" s="207">
        <v>124.92954375236501</v>
      </c>
      <c r="Q114" s="207">
        <v>152.432193896602</v>
      </c>
      <c r="R114" s="207">
        <v>0</v>
      </c>
      <c r="S114" s="207">
        <v>0</v>
      </c>
      <c r="T114" s="207">
        <v>0</v>
      </c>
      <c r="U114" s="207">
        <v>0</v>
      </c>
      <c r="V114" s="207">
        <v>0</v>
      </c>
      <c r="W114" s="207">
        <v>0</v>
      </c>
    </row>
    <row r="115" spans="1:23" ht="18.75" customHeight="1">
      <c r="A115" s="206" t="s">
        <v>117</v>
      </c>
      <c r="B115" s="207">
        <v>420.71739503798602</v>
      </c>
      <c r="C115" s="207">
        <v>456.10852014071202</v>
      </c>
      <c r="D115" s="207">
        <v>504.61515701182202</v>
      </c>
      <c r="E115" s="207">
        <v>550.62328229289403</v>
      </c>
      <c r="F115" s="207">
        <v>649.48196599398295</v>
      </c>
      <c r="G115" s="207">
        <v>707.82071013397899</v>
      </c>
      <c r="H115" s="207">
        <v>719.33601767824598</v>
      </c>
      <c r="I115" s="207">
        <v>660.61370615164503</v>
      </c>
      <c r="J115" s="207">
        <v>725.68748090194504</v>
      </c>
      <c r="K115" s="207">
        <v>646.65058118138995</v>
      </c>
      <c r="M115" s="206" t="s">
        <v>147</v>
      </c>
      <c r="N115" s="207">
        <v>0</v>
      </c>
      <c r="O115" s="207">
        <v>391.11111111111097</v>
      </c>
      <c r="P115" s="207">
        <v>0</v>
      </c>
      <c r="Q115" s="207">
        <v>1671.0327455919401</v>
      </c>
      <c r="R115" s="207">
        <v>1725.68093385214</v>
      </c>
      <c r="S115" s="207">
        <v>2175.9687680740299</v>
      </c>
      <c r="T115" s="207">
        <v>1351.25</v>
      </c>
      <c r="U115" s="207">
        <v>1507.1428571428601</v>
      </c>
      <c r="V115" s="207">
        <v>1185.79234972678</v>
      </c>
      <c r="W115" s="207">
        <v>1365.8333333333301</v>
      </c>
    </row>
    <row r="116" spans="1:23" ht="18.75" customHeight="1">
      <c r="A116" s="204" t="s">
        <v>44</v>
      </c>
      <c r="B116" s="205">
        <v>144.633042397965</v>
      </c>
      <c r="C116" s="205">
        <v>149.42618064730101</v>
      </c>
      <c r="D116" s="205">
        <v>156.63197613946099</v>
      </c>
      <c r="E116" s="205">
        <v>187.04681530043101</v>
      </c>
      <c r="F116" s="205">
        <v>206.57989787271001</v>
      </c>
      <c r="G116" s="205">
        <v>226.695534107675</v>
      </c>
      <c r="H116" s="205">
        <v>196.99007744527299</v>
      </c>
      <c r="I116" s="205">
        <v>200.20634079034099</v>
      </c>
      <c r="J116" s="205">
        <v>198.19449443994699</v>
      </c>
      <c r="K116" s="205">
        <v>194.59631673224499</v>
      </c>
      <c r="M116" s="206" t="s">
        <v>94</v>
      </c>
      <c r="N116" s="207">
        <v>117.92080520809</v>
      </c>
      <c r="O116" s="207">
        <v>121.42909636846601</v>
      </c>
      <c r="P116" s="207">
        <v>151.52692139632001</v>
      </c>
      <c r="Q116" s="207">
        <v>234.966603995056</v>
      </c>
      <c r="R116" s="207">
        <v>170.69477797224101</v>
      </c>
      <c r="S116" s="207">
        <v>175.37774398935699</v>
      </c>
      <c r="T116" s="207">
        <v>167.284442442928</v>
      </c>
      <c r="U116" s="207">
        <v>187.17092226688601</v>
      </c>
      <c r="V116" s="207">
        <v>171.968310872937</v>
      </c>
      <c r="W116" s="207">
        <v>417.50612578273899</v>
      </c>
    </row>
    <row r="117" spans="1:23" ht="18.75" customHeight="1">
      <c r="A117" s="206" t="s">
        <v>73</v>
      </c>
      <c r="B117" s="207">
        <v>115.729752195063</v>
      </c>
      <c r="C117" s="207">
        <v>112.06774443254101</v>
      </c>
      <c r="D117" s="207">
        <v>117.961184517956</v>
      </c>
      <c r="E117" s="207">
        <v>145.877704271217</v>
      </c>
      <c r="F117" s="207">
        <v>151.32812120040899</v>
      </c>
      <c r="G117" s="207">
        <v>166.71080552923601</v>
      </c>
      <c r="H117" s="207">
        <v>147.364524612038</v>
      </c>
      <c r="I117" s="207">
        <v>146.751762651978</v>
      </c>
      <c r="J117" s="207">
        <v>145.40138134580999</v>
      </c>
      <c r="K117" s="207">
        <v>142.88312407228699</v>
      </c>
      <c r="M117" s="206" t="s">
        <v>148</v>
      </c>
      <c r="N117" s="207">
        <v>1787.9094002552099</v>
      </c>
      <c r="O117" s="207">
        <v>1786.8039038792799</v>
      </c>
      <c r="P117" s="207">
        <v>1859.59721075328</v>
      </c>
      <c r="Q117" s="207">
        <v>1597.7379470916501</v>
      </c>
      <c r="R117" s="207">
        <v>2165.3733263640402</v>
      </c>
      <c r="S117" s="207">
        <v>2092.5734853029398</v>
      </c>
      <c r="T117" s="207">
        <v>2574.15893064888</v>
      </c>
      <c r="U117" s="207">
        <v>2313.5983900030401</v>
      </c>
      <c r="V117" s="207">
        <v>2644.4837902191798</v>
      </c>
      <c r="W117" s="207">
        <v>2247.3861293006798</v>
      </c>
    </row>
    <row r="118" spans="1:23" ht="18.75" customHeight="1">
      <c r="A118" s="206" t="s">
        <v>94</v>
      </c>
      <c r="B118" s="207">
        <v>171.904040445514</v>
      </c>
      <c r="C118" s="207">
        <v>178.552011765061</v>
      </c>
      <c r="D118" s="207">
        <v>189.72739958043999</v>
      </c>
      <c r="E118" s="207">
        <v>223.021254555187</v>
      </c>
      <c r="F118" s="207">
        <v>234.131083707242</v>
      </c>
      <c r="G118" s="207">
        <v>270.29739693872801</v>
      </c>
      <c r="H118" s="207">
        <v>264.44840469474099</v>
      </c>
      <c r="I118" s="207">
        <v>263.30723811510398</v>
      </c>
      <c r="J118" s="207">
        <v>234.73709500159899</v>
      </c>
      <c r="K118" s="207">
        <v>225.47438047046899</v>
      </c>
      <c r="M118" s="206" t="s">
        <v>97</v>
      </c>
      <c r="N118" s="207">
        <v>240.169630431054</v>
      </c>
      <c r="O118" s="207">
        <v>260.90975611654699</v>
      </c>
      <c r="P118" s="207">
        <v>270.32640733199798</v>
      </c>
      <c r="Q118" s="207">
        <v>360.61715397998199</v>
      </c>
      <c r="R118" s="207">
        <v>429.18498372874001</v>
      </c>
      <c r="S118" s="207">
        <v>509.41108216287898</v>
      </c>
      <c r="T118" s="207">
        <v>427.37403488880801</v>
      </c>
      <c r="U118" s="207">
        <v>436.35251582455999</v>
      </c>
      <c r="V118" s="207">
        <v>452.33199398382601</v>
      </c>
      <c r="W118" s="207">
        <v>433.158028096549</v>
      </c>
    </row>
    <row r="119" spans="1:23" ht="18.75" customHeight="1">
      <c r="A119" s="206" t="s">
        <v>118</v>
      </c>
      <c r="B119" s="207">
        <v>106.413111703513</v>
      </c>
      <c r="C119" s="207">
        <v>116.80357100422</v>
      </c>
      <c r="D119" s="207">
        <v>130.39570941768699</v>
      </c>
      <c r="E119" s="207">
        <v>150.92848386413399</v>
      </c>
      <c r="F119" s="207">
        <v>163.409085903136</v>
      </c>
      <c r="G119" s="207">
        <v>190.32486891795801</v>
      </c>
      <c r="H119" s="207">
        <v>167.92436128849499</v>
      </c>
      <c r="I119" s="207">
        <v>170.84934657689499</v>
      </c>
      <c r="J119" s="207">
        <v>176.08614255099101</v>
      </c>
      <c r="K119" s="207">
        <v>176.68197766487901</v>
      </c>
      <c r="M119" s="206" t="s">
        <v>107</v>
      </c>
      <c r="N119" s="207">
        <v>142.68575232335499</v>
      </c>
      <c r="O119" s="207">
        <v>134.049681035475</v>
      </c>
      <c r="P119" s="207">
        <v>144.03801714498701</v>
      </c>
      <c r="Q119" s="207">
        <v>166.04296249735</v>
      </c>
      <c r="R119" s="207">
        <v>344.38819431829802</v>
      </c>
      <c r="S119" s="207">
        <v>536.65873303221099</v>
      </c>
      <c r="T119" s="207">
        <v>270.36725076090698</v>
      </c>
      <c r="U119" s="207">
        <v>280.72764168203202</v>
      </c>
      <c r="V119" s="207">
        <v>265.12479400625301</v>
      </c>
      <c r="W119" s="207">
        <v>210.81605800112999</v>
      </c>
    </row>
    <row r="120" spans="1:23" ht="18.75" customHeight="1">
      <c r="A120" s="206" t="s">
        <v>119</v>
      </c>
      <c r="B120" s="207">
        <v>137.10378223277201</v>
      </c>
      <c r="C120" s="207">
        <v>141.92579023170501</v>
      </c>
      <c r="D120" s="207">
        <v>154.34659074406599</v>
      </c>
      <c r="E120" s="207">
        <v>182.63602823005999</v>
      </c>
      <c r="F120" s="207">
        <v>188.78249915605801</v>
      </c>
      <c r="G120" s="207">
        <v>218.08369268797</v>
      </c>
      <c r="H120" s="207">
        <v>191.259059217074</v>
      </c>
      <c r="I120" s="207">
        <v>193.79707751300199</v>
      </c>
      <c r="J120" s="207">
        <v>189.31586400020899</v>
      </c>
      <c r="K120" s="207">
        <v>188.15755895535199</v>
      </c>
      <c r="M120" s="206" t="s">
        <v>122</v>
      </c>
      <c r="N120" s="207">
        <v>143.306850916672</v>
      </c>
      <c r="O120" s="207">
        <v>145.373311675595</v>
      </c>
      <c r="P120" s="207">
        <v>152.66959608446001</v>
      </c>
      <c r="Q120" s="207">
        <v>175.40720360276501</v>
      </c>
      <c r="R120" s="207">
        <v>193.84545527545501</v>
      </c>
      <c r="S120" s="207">
        <v>221.55818441379401</v>
      </c>
      <c r="T120" s="207">
        <v>201.99774598582201</v>
      </c>
      <c r="U120" s="207">
        <v>200.00339950455</v>
      </c>
      <c r="V120" s="207">
        <v>214.25740953549499</v>
      </c>
      <c r="W120" s="207">
        <v>216.08616716442199</v>
      </c>
    </row>
    <row r="121" spans="1:23" ht="18.75" customHeight="1">
      <c r="A121" s="206" t="s">
        <v>120</v>
      </c>
      <c r="B121" s="207">
        <v>122.56580685587799</v>
      </c>
      <c r="C121" s="207">
        <v>121.61416015590601</v>
      </c>
      <c r="D121" s="207">
        <v>129.18709426202099</v>
      </c>
      <c r="E121" s="207">
        <v>146.34698571955701</v>
      </c>
      <c r="F121" s="207">
        <v>178.68219311669301</v>
      </c>
      <c r="G121" s="207">
        <v>204.63034854248201</v>
      </c>
      <c r="H121" s="207">
        <v>187.66119621139001</v>
      </c>
      <c r="I121" s="207">
        <v>184.19502478402401</v>
      </c>
      <c r="J121" s="207">
        <v>189.677896613793</v>
      </c>
      <c r="K121" s="207">
        <v>197.05890779104399</v>
      </c>
      <c r="M121" s="206" t="s">
        <v>123</v>
      </c>
      <c r="N121" s="207">
        <v>217.40907929477899</v>
      </c>
      <c r="O121" s="207">
        <v>228.928608134244</v>
      </c>
      <c r="P121" s="207">
        <v>258.66622511073399</v>
      </c>
      <c r="Q121" s="207">
        <v>276.92693949284501</v>
      </c>
      <c r="R121" s="207">
        <v>284.64033634503198</v>
      </c>
      <c r="S121" s="207">
        <v>316.95608691699198</v>
      </c>
      <c r="T121" s="207">
        <v>300.08136696501202</v>
      </c>
      <c r="U121" s="207">
        <v>252.272727272727</v>
      </c>
      <c r="V121" s="207">
        <v>211.548839719374</v>
      </c>
      <c r="W121" s="207">
        <v>0</v>
      </c>
    </row>
    <row r="122" spans="1:23" ht="18.75" customHeight="1">
      <c r="A122" s="206" t="s">
        <v>106</v>
      </c>
      <c r="B122" s="207">
        <v>115.429190163518</v>
      </c>
      <c r="C122" s="207">
        <v>120.841879127571</v>
      </c>
      <c r="D122" s="207">
        <v>124.420638501501</v>
      </c>
      <c r="E122" s="207">
        <v>147.346914781902</v>
      </c>
      <c r="F122" s="207">
        <v>157.416547425479</v>
      </c>
      <c r="G122" s="207">
        <v>173.56772962202501</v>
      </c>
      <c r="H122" s="207">
        <v>152.76164388219499</v>
      </c>
      <c r="I122" s="207">
        <v>157.24769543431901</v>
      </c>
      <c r="J122" s="207">
        <v>157.42435169687701</v>
      </c>
      <c r="K122" s="207">
        <v>152.065698142738</v>
      </c>
      <c r="M122" s="206" t="s">
        <v>149</v>
      </c>
      <c r="N122" s="207">
        <v>254.70342127789399</v>
      </c>
      <c r="O122" s="207">
        <v>271.00724406411598</v>
      </c>
      <c r="P122" s="207">
        <v>289.17429882878201</v>
      </c>
      <c r="Q122" s="207">
        <v>354.97481428925698</v>
      </c>
      <c r="R122" s="207">
        <v>377.32051637197497</v>
      </c>
      <c r="S122" s="207">
        <v>412.51550309633001</v>
      </c>
      <c r="T122" s="207">
        <v>377.83031404443102</v>
      </c>
      <c r="U122" s="207">
        <v>373.54424803926997</v>
      </c>
      <c r="V122" s="207">
        <v>381.49751291442601</v>
      </c>
      <c r="W122" s="207">
        <v>376.36911173838899</v>
      </c>
    </row>
    <row r="123" spans="1:23" ht="18.75" customHeight="1">
      <c r="A123" s="206" t="s">
        <v>107</v>
      </c>
      <c r="B123" s="207">
        <v>103.09804455400899</v>
      </c>
      <c r="C123" s="207">
        <v>103.10374916650299</v>
      </c>
      <c r="D123" s="207">
        <v>108.264353816436</v>
      </c>
      <c r="E123" s="207">
        <v>129.41520503148101</v>
      </c>
      <c r="F123" s="207">
        <v>138.97854950037501</v>
      </c>
      <c r="G123" s="207">
        <v>192.06046893542</v>
      </c>
      <c r="H123" s="207">
        <v>158.80597696788701</v>
      </c>
      <c r="I123" s="207">
        <v>221.943763687559</v>
      </c>
      <c r="J123" s="207">
        <v>216.395123162933</v>
      </c>
      <c r="K123" s="207">
        <v>216.73111076260599</v>
      </c>
      <c r="M123" s="206" t="s">
        <v>150</v>
      </c>
      <c r="N123" s="207">
        <v>0</v>
      </c>
      <c r="O123" s="207">
        <v>0</v>
      </c>
      <c r="P123" s="207">
        <v>0</v>
      </c>
      <c r="Q123" s="207">
        <v>0</v>
      </c>
      <c r="R123" s="207">
        <v>0</v>
      </c>
      <c r="S123" s="207">
        <v>5585.7142857142899</v>
      </c>
      <c r="T123" s="207">
        <v>0</v>
      </c>
      <c r="U123" s="207">
        <v>0</v>
      </c>
      <c r="V123" s="207">
        <v>0</v>
      </c>
      <c r="W123" s="207">
        <v>0</v>
      </c>
    </row>
    <row r="124" spans="1:23" ht="18.75" customHeight="1">
      <c r="A124" s="206" t="s">
        <v>121</v>
      </c>
      <c r="B124" s="207">
        <v>167.607448802536</v>
      </c>
      <c r="C124" s="207">
        <v>173.26810985029201</v>
      </c>
      <c r="D124" s="207">
        <v>174.34752270422399</v>
      </c>
      <c r="E124" s="207">
        <v>212.11068899296799</v>
      </c>
      <c r="F124" s="207">
        <v>234.23264212084999</v>
      </c>
      <c r="G124" s="207">
        <v>259.05452446394702</v>
      </c>
      <c r="H124" s="207">
        <v>223.91974815551899</v>
      </c>
      <c r="I124" s="207">
        <v>235.477204939046</v>
      </c>
      <c r="J124" s="207">
        <v>235.16014347839899</v>
      </c>
      <c r="K124" s="207">
        <v>228.41724137706899</v>
      </c>
      <c r="M124" s="206" t="s">
        <v>151</v>
      </c>
      <c r="N124" s="207">
        <v>170.19035703048101</v>
      </c>
      <c r="O124" s="207">
        <v>179.689886839607</v>
      </c>
      <c r="P124" s="207">
        <v>182.67343087188601</v>
      </c>
      <c r="Q124" s="207">
        <v>214.16094909737001</v>
      </c>
      <c r="R124" s="207">
        <v>225.82136400860699</v>
      </c>
      <c r="S124" s="207">
        <v>247.74395632456</v>
      </c>
      <c r="T124" s="207">
        <v>203.990556783149</v>
      </c>
      <c r="U124" s="207">
        <v>223.34811698972999</v>
      </c>
      <c r="V124" s="207">
        <v>240.08258328829899</v>
      </c>
      <c r="W124" s="207">
        <v>223.893842163893</v>
      </c>
    </row>
    <row r="125" spans="1:23" ht="18.75" customHeight="1">
      <c r="A125" s="206" t="s">
        <v>110</v>
      </c>
      <c r="B125" s="207">
        <v>149.543546251007</v>
      </c>
      <c r="C125" s="207">
        <v>155.985318562587</v>
      </c>
      <c r="D125" s="207">
        <v>150.28352021686101</v>
      </c>
      <c r="E125" s="207">
        <v>186.676946750919</v>
      </c>
      <c r="F125" s="207">
        <v>268.824456243253</v>
      </c>
      <c r="G125" s="207">
        <v>290.68236502096801</v>
      </c>
      <c r="H125" s="207">
        <v>186.59288928151901</v>
      </c>
      <c r="I125" s="207">
        <v>193.74405861409599</v>
      </c>
      <c r="J125" s="207">
        <v>186.45180487483799</v>
      </c>
      <c r="K125" s="207">
        <v>192.21621994592201</v>
      </c>
      <c r="M125" s="206" t="s">
        <v>152</v>
      </c>
      <c r="N125" s="207">
        <v>0</v>
      </c>
      <c r="O125" s="207">
        <v>270.54007607793199</v>
      </c>
      <c r="P125" s="207">
        <v>225.46544279006099</v>
      </c>
      <c r="Q125" s="207">
        <v>234.37117262133901</v>
      </c>
      <c r="R125" s="207">
        <v>352.847688697401</v>
      </c>
      <c r="S125" s="207">
        <v>360.93598309633899</v>
      </c>
      <c r="T125" s="207">
        <v>296.56640968022998</v>
      </c>
      <c r="U125" s="207">
        <v>296.45590378421002</v>
      </c>
      <c r="V125" s="207">
        <v>284.91385288084302</v>
      </c>
      <c r="W125" s="207">
        <v>289.57950209010897</v>
      </c>
    </row>
    <row r="126" spans="1:23" ht="18.75" customHeight="1">
      <c r="A126" s="206" t="s">
        <v>111</v>
      </c>
      <c r="B126" s="207">
        <v>0</v>
      </c>
      <c r="C126" s="207">
        <v>0</v>
      </c>
      <c r="D126" s="207">
        <v>275.00037822054799</v>
      </c>
      <c r="E126" s="207">
        <v>343.524463583255</v>
      </c>
      <c r="F126" s="207">
        <v>379.596441811023</v>
      </c>
      <c r="G126" s="207">
        <v>452.73835996423702</v>
      </c>
      <c r="H126" s="207">
        <v>382.08400446041401</v>
      </c>
      <c r="I126" s="207">
        <v>330.34842673943001</v>
      </c>
      <c r="J126" s="207">
        <v>349.88660830047797</v>
      </c>
      <c r="K126" s="207">
        <v>369.78182285263398</v>
      </c>
      <c r="M126" s="206" t="s">
        <v>153</v>
      </c>
      <c r="N126" s="207">
        <v>179.300733867557</v>
      </c>
      <c r="O126" s="207">
        <v>202.774884212231</v>
      </c>
      <c r="P126" s="207">
        <v>152.51829104187499</v>
      </c>
      <c r="Q126" s="207">
        <v>184.30906315373801</v>
      </c>
      <c r="R126" s="207">
        <v>259.25673564897397</v>
      </c>
      <c r="S126" s="207">
        <v>268.266172795881</v>
      </c>
      <c r="T126" s="207">
        <v>188.60986031204601</v>
      </c>
      <c r="U126" s="207">
        <v>195.20859949460899</v>
      </c>
      <c r="V126" s="207">
        <v>196.04402941441899</v>
      </c>
      <c r="W126" s="207">
        <v>201.41565209287299</v>
      </c>
    </row>
    <row r="127" spans="1:23" ht="18.75" customHeight="1">
      <c r="A127" s="206" t="s">
        <v>91</v>
      </c>
      <c r="B127" s="207">
        <v>125.962980984941</v>
      </c>
      <c r="C127" s="207">
        <v>179.588857559421</v>
      </c>
      <c r="D127" s="207">
        <v>148.85530158786801</v>
      </c>
      <c r="E127" s="207">
        <v>167.126241975064</v>
      </c>
      <c r="F127" s="207">
        <v>188.30737873750999</v>
      </c>
      <c r="G127" s="207">
        <v>200.35010204087899</v>
      </c>
      <c r="H127" s="207">
        <v>174.84696377673899</v>
      </c>
      <c r="I127" s="207">
        <v>177.759207873365</v>
      </c>
      <c r="J127" s="207">
        <v>175.70889258799599</v>
      </c>
      <c r="K127" s="207">
        <v>194.942000004666</v>
      </c>
      <c r="M127" s="206" t="s">
        <v>154</v>
      </c>
      <c r="N127" s="207">
        <v>0</v>
      </c>
      <c r="O127" s="207">
        <v>0</v>
      </c>
      <c r="P127" s="207">
        <v>52.935719531521798</v>
      </c>
      <c r="Q127" s="207">
        <v>0</v>
      </c>
      <c r="R127" s="207">
        <v>0</v>
      </c>
      <c r="S127" s="207">
        <v>0</v>
      </c>
      <c r="T127" s="207">
        <v>0</v>
      </c>
      <c r="U127" s="207">
        <v>227.803958529689</v>
      </c>
      <c r="V127" s="207">
        <v>0</v>
      </c>
      <c r="W127" s="207">
        <v>0</v>
      </c>
    </row>
    <row r="128" spans="1:23" ht="18.75" customHeight="1">
      <c r="A128" s="206" t="s">
        <v>82</v>
      </c>
      <c r="B128" s="207">
        <v>123.495808392526</v>
      </c>
      <c r="C128" s="207">
        <v>127.465650659343</v>
      </c>
      <c r="D128" s="207">
        <v>128.46488960346301</v>
      </c>
      <c r="E128" s="207">
        <v>160.726320901073</v>
      </c>
      <c r="F128" s="207">
        <v>174.032077937617</v>
      </c>
      <c r="G128" s="207">
        <v>196.39205787005599</v>
      </c>
      <c r="H128" s="207">
        <v>175.38295325860301</v>
      </c>
      <c r="I128" s="207">
        <v>179.83540315219199</v>
      </c>
      <c r="J128" s="207">
        <v>178.45226612680599</v>
      </c>
      <c r="K128" s="207">
        <v>172.48181314062001</v>
      </c>
      <c r="M128" s="206" t="s">
        <v>155</v>
      </c>
      <c r="N128" s="207">
        <v>194.73610297870999</v>
      </c>
      <c r="O128" s="207">
        <v>207.31686094066001</v>
      </c>
      <c r="P128" s="207">
        <v>219.833088027814</v>
      </c>
      <c r="Q128" s="207">
        <v>267.11983557111898</v>
      </c>
      <c r="R128" s="207">
        <v>277.61833665808598</v>
      </c>
      <c r="S128" s="207">
        <v>286.05686962073401</v>
      </c>
      <c r="T128" s="207">
        <v>247.14669198882399</v>
      </c>
      <c r="U128" s="207">
        <v>256.69194574075999</v>
      </c>
      <c r="V128" s="207">
        <v>250.45006609095799</v>
      </c>
      <c r="W128" s="207">
        <v>234.12215571809099</v>
      </c>
    </row>
    <row r="129" spans="1:23" ht="18.75" customHeight="1">
      <c r="A129" s="206" t="s">
        <v>116</v>
      </c>
      <c r="B129" s="207">
        <v>130.06782106468</v>
      </c>
      <c r="C129" s="207">
        <v>136.13730263304799</v>
      </c>
      <c r="D129" s="207">
        <v>144.062293717643</v>
      </c>
      <c r="E129" s="207">
        <v>184.54861542516301</v>
      </c>
      <c r="F129" s="207">
        <v>212.248374989242</v>
      </c>
      <c r="G129" s="207">
        <v>237.56261648056</v>
      </c>
      <c r="H129" s="207">
        <v>220.25260745628199</v>
      </c>
      <c r="I129" s="207">
        <v>243.145866828782</v>
      </c>
      <c r="J129" s="207">
        <v>248.798525097294</v>
      </c>
      <c r="K129" s="207">
        <v>243.476527588153</v>
      </c>
      <c r="M129" s="206" t="s">
        <v>156</v>
      </c>
      <c r="N129" s="207">
        <v>395.112689766892</v>
      </c>
      <c r="O129" s="207">
        <v>511.36674215211599</v>
      </c>
      <c r="P129" s="207">
        <v>625.08722144341596</v>
      </c>
      <c r="Q129" s="207">
        <v>973.27802293419199</v>
      </c>
      <c r="R129" s="207">
        <v>1154.1092737367501</v>
      </c>
      <c r="S129" s="207">
        <v>1360.2475736127401</v>
      </c>
      <c r="T129" s="207">
        <v>1453.42223656345</v>
      </c>
      <c r="U129" s="207">
        <v>1492.81897063612</v>
      </c>
      <c r="V129" s="207">
        <v>1262.00367177151</v>
      </c>
      <c r="W129" s="207">
        <v>1262.0148793896701</v>
      </c>
    </row>
    <row r="130" spans="1:23" ht="18.75" customHeight="1">
      <c r="A130" s="206" t="s">
        <v>172</v>
      </c>
      <c r="B130" s="207">
        <v>0</v>
      </c>
      <c r="C130" s="207">
        <v>0</v>
      </c>
      <c r="D130" s="207">
        <v>182.62302760230199</v>
      </c>
      <c r="E130" s="207">
        <v>221.65824560788701</v>
      </c>
      <c r="F130" s="207">
        <v>234.97133034395</v>
      </c>
      <c r="G130" s="207">
        <v>274.85659576377799</v>
      </c>
      <c r="H130" s="207">
        <v>257.68031477144302</v>
      </c>
      <c r="I130" s="207">
        <v>265.886992854075</v>
      </c>
      <c r="J130" s="207">
        <v>265.92086009445597</v>
      </c>
      <c r="K130" s="207">
        <v>263.507645184848</v>
      </c>
      <c r="M130" s="206" t="s">
        <v>157</v>
      </c>
      <c r="N130" s="207">
        <v>425.75860724270802</v>
      </c>
      <c r="O130" s="207">
        <v>711.17937174166195</v>
      </c>
      <c r="P130" s="207">
        <v>559.781429882373</v>
      </c>
      <c r="Q130" s="207">
        <v>657.09379441023202</v>
      </c>
      <c r="R130" s="207">
        <v>835.87267817690804</v>
      </c>
      <c r="S130" s="207">
        <v>804.90905106289699</v>
      </c>
      <c r="T130" s="207">
        <v>660.98389077512104</v>
      </c>
      <c r="U130" s="207">
        <v>1021.13531460037</v>
      </c>
      <c r="V130" s="207">
        <v>941.33732399156497</v>
      </c>
      <c r="W130" s="207">
        <v>738.90843629817505</v>
      </c>
    </row>
    <row r="131" spans="1:23" ht="18.75" customHeight="1">
      <c r="A131" s="206" t="s">
        <v>122</v>
      </c>
      <c r="B131" s="207">
        <v>406.05446444369397</v>
      </c>
      <c r="C131" s="207">
        <v>344.853602258367</v>
      </c>
      <c r="D131" s="207">
        <v>350.61597317019698</v>
      </c>
      <c r="E131" s="207">
        <v>388.20875648389199</v>
      </c>
      <c r="F131" s="207">
        <v>486.69688608592799</v>
      </c>
      <c r="G131" s="207">
        <v>690.78689442733105</v>
      </c>
      <c r="H131" s="207">
        <v>493.52593842260598</v>
      </c>
      <c r="I131" s="207">
        <v>480.74515623575002</v>
      </c>
      <c r="J131" s="207">
        <v>460.291383510706</v>
      </c>
      <c r="K131" s="207">
        <v>465.68172073745899</v>
      </c>
      <c r="M131" s="206" t="s">
        <v>158</v>
      </c>
      <c r="N131" s="207">
        <v>844.39239558192298</v>
      </c>
      <c r="O131" s="207">
        <v>822.01275298031601</v>
      </c>
      <c r="P131" s="207">
        <v>293.80889141845302</v>
      </c>
      <c r="Q131" s="207">
        <v>0</v>
      </c>
      <c r="R131" s="207">
        <v>0</v>
      </c>
      <c r="S131" s="207">
        <v>291.11111111111097</v>
      </c>
      <c r="T131" s="207">
        <v>244.888888888889</v>
      </c>
      <c r="U131" s="207">
        <v>0</v>
      </c>
      <c r="V131" s="207">
        <v>0</v>
      </c>
      <c r="W131" s="207">
        <v>0</v>
      </c>
    </row>
    <row r="132" spans="1:23" ht="18.75" customHeight="1">
      <c r="A132" s="206" t="s">
        <v>97</v>
      </c>
      <c r="B132" s="207">
        <v>407.251942484594</v>
      </c>
      <c r="C132" s="207">
        <v>469.09183413889599</v>
      </c>
      <c r="D132" s="207">
        <v>460.567148207598</v>
      </c>
      <c r="E132" s="207">
        <v>530.88028875075202</v>
      </c>
      <c r="F132" s="207">
        <v>546.19681993983704</v>
      </c>
      <c r="G132" s="207">
        <v>0</v>
      </c>
      <c r="H132" s="207">
        <v>688.78470970068497</v>
      </c>
      <c r="I132" s="207">
        <v>0</v>
      </c>
      <c r="J132" s="207">
        <v>0</v>
      </c>
      <c r="K132" s="207">
        <v>588.33333333333303</v>
      </c>
      <c r="M132" s="206" t="s">
        <v>159</v>
      </c>
      <c r="N132" s="207">
        <v>128.363452789831</v>
      </c>
      <c r="O132" s="207">
        <v>139.460411732127</v>
      </c>
      <c r="P132" s="207">
        <v>141.02195532699201</v>
      </c>
      <c r="Q132" s="207">
        <v>156.58435976021099</v>
      </c>
      <c r="R132" s="207">
        <v>182.26006780057301</v>
      </c>
      <c r="S132" s="207">
        <v>209.70967605595899</v>
      </c>
      <c r="T132" s="207">
        <v>197.95788075374901</v>
      </c>
      <c r="U132" s="207">
        <v>188.244459436033</v>
      </c>
      <c r="V132" s="207">
        <v>191.444246470199</v>
      </c>
      <c r="W132" s="207">
        <v>195.33773989785601</v>
      </c>
    </row>
    <row r="133" spans="1:23" ht="18.75" customHeight="1">
      <c r="A133" s="206" t="s">
        <v>124</v>
      </c>
      <c r="B133" s="207">
        <v>155.89744937074099</v>
      </c>
      <c r="C133" s="207">
        <v>158.35134979831099</v>
      </c>
      <c r="D133" s="207">
        <v>169.17641542457</v>
      </c>
      <c r="E133" s="207">
        <v>199.92221916563301</v>
      </c>
      <c r="F133" s="207">
        <v>213.771221768109</v>
      </c>
      <c r="G133" s="207">
        <v>233.49093765006199</v>
      </c>
      <c r="H133" s="207">
        <v>209.58141314551301</v>
      </c>
      <c r="I133" s="207">
        <v>210.949739714299</v>
      </c>
      <c r="J133" s="207">
        <v>208.80137901761699</v>
      </c>
      <c r="K133" s="207">
        <v>202.27313157645401</v>
      </c>
      <c r="M133" s="206" t="s">
        <v>160</v>
      </c>
      <c r="N133" s="207">
        <v>388.76739615709101</v>
      </c>
      <c r="O133" s="207">
        <v>394.471139476818</v>
      </c>
      <c r="P133" s="207">
        <v>432.19736012184001</v>
      </c>
      <c r="Q133" s="207">
        <v>520.26779726901998</v>
      </c>
      <c r="R133" s="207">
        <v>536.86201668965703</v>
      </c>
      <c r="S133" s="207">
        <v>612.42507606259903</v>
      </c>
      <c r="T133" s="207">
        <v>566.84016014075496</v>
      </c>
      <c r="U133" s="207">
        <v>635.79493332682205</v>
      </c>
      <c r="V133" s="207">
        <v>608.14210964684401</v>
      </c>
      <c r="W133" s="207">
        <v>541.88154013930705</v>
      </c>
    </row>
    <row r="134" spans="1:23" ht="18.75" customHeight="1">
      <c r="A134" s="208" t="s">
        <v>165</v>
      </c>
      <c r="B134" s="209">
        <v>185.27138856728999</v>
      </c>
      <c r="C134" s="209">
        <v>184.226523318728</v>
      </c>
      <c r="D134" s="209">
        <v>0</v>
      </c>
      <c r="E134" s="209">
        <v>0</v>
      </c>
      <c r="F134" s="209">
        <v>0</v>
      </c>
      <c r="G134" s="209">
        <v>0</v>
      </c>
      <c r="H134" s="209">
        <v>0</v>
      </c>
      <c r="I134" s="209">
        <v>0</v>
      </c>
      <c r="J134" s="209">
        <v>0</v>
      </c>
      <c r="K134" s="209">
        <v>0</v>
      </c>
      <c r="M134" s="206" t="s">
        <v>161</v>
      </c>
      <c r="N134" s="207">
        <v>146.06263056122299</v>
      </c>
      <c r="O134" s="207">
        <v>149.73145930734501</v>
      </c>
      <c r="P134" s="207">
        <v>155.77242242211</v>
      </c>
      <c r="Q134" s="207">
        <v>188.62017230995201</v>
      </c>
      <c r="R134" s="207">
        <v>196.08874925572101</v>
      </c>
      <c r="S134" s="207">
        <v>224.979155456613</v>
      </c>
      <c r="T134" s="207">
        <v>205.41934730243401</v>
      </c>
      <c r="U134" s="207">
        <v>207.872953288259</v>
      </c>
      <c r="V134" s="207">
        <v>205.477447684868</v>
      </c>
      <c r="W134" s="207">
        <v>206.31967947214801</v>
      </c>
    </row>
    <row r="135" spans="1:23" ht="18.75" customHeight="1">
      <c r="A135" s="210" t="s">
        <v>68</v>
      </c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M135" s="204" t="s">
        <v>66</v>
      </c>
      <c r="N135" s="205">
        <v>71.489783862467803</v>
      </c>
      <c r="O135" s="205">
        <v>89.828281595216595</v>
      </c>
      <c r="P135" s="205">
        <v>97.936766679409601</v>
      </c>
      <c r="Q135" s="205">
        <v>108.600069896959</v>
      </c>
      <c r="R135" s="205">
        <v>124.074954391181</v>
      </c>
      <c r="S135" s="205">
        <v>143.08679424527199</v>
      </c>
      <c r="T135" s="205">
        <v>136.85138309941999</v>
      </c>
      <c r="U135" s="205">
        <v>150.25398859219499</v>
      </c>
      <c r="V135" s="205">
        <v>166.849865631727</v>
      </c>
      <c r="W135" s="205">
        <v>175.632043707761</v>
      </c>
    </row>
    <row r="136" spans="1:23" ht="18.75" customHeight="1">
      <c r="A136" s="212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M136" s="206" t="s">
        <v>162</v>
      </c>
      <c r="N136" s="207">
        <v>67.093607234025697</v>
      </c>
      <c r="O136" s="207">
        <v>86.189841266371801</v>
      </c>
      <c r="P136" s="207">
        <v>94.636495859910994</v>
      </c>
      <c r="Q136" s="207">
        <v>116.917625248988</v>
      </c>
      <c r="R136" s="207">
        <v>130.264415939971</v>
      </c>
      <c r="S136" s="207">
        <v>140.818417118582</v>
      </c>
      <c r="T136" s="207">
        <v>135.308986228984</v>
      </c>
      <c r="U136" s="207">
        <v>148.677159069813</v>
      </c>
      <c r="V136" s="207">
        <v>167.83844601317301</v>
      </c>
      <c r="W136" s="207">
        <v>179.09562940559701</v>
      </c>
    </row>
    <row r="137" spans="1:23" ht="18.75" customHeight="1">
      <c r="A137" s="212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M137" s="206" t="s">
        <v>163</v>
      </c>
      <c r="N137" s="207">
        <v>100.16820983480601</v>
      </c>
      <c r="O137" s="207">
        <v>106.876031959541</v>
      </c>
      <c r="P137" s="207">
        <v>112.713046422755</v>
      </c>
      <c r="Q137" s="207">
        <v>91.6987054556309</v>
      </c>
      <c r="R137" s="207">
        <v>108.142905801404</v>
      </c>
      <c r="S137" s="207">
        <v>154.02899381788501</v>
      </c>
      <c r="T137" s="207">
        <v>145.38524862082099</v>
      </c>
      <c r="U137" s="207">
        <v>157.43539776129001</v>
      </c>
      <c r="V137" s="207">
        <v>161.974244017085</v>
      </c>
      <c r="W137" s="207">
        <v>159.890349878211</v>
      </c>
    </row>
    <row r="138" spans="1:23" ht="18.75" customHeight="1">
      <c r="A138" s="212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M138" s="206" t="s">
        <v>382</v>
      </c>
      <c r="N138" s="207">
        <v>0</v>
      </c>
      <c r="O138" s="207">
        <v>0</v>
      </c>
      <c r="P138" s="207">
        <v>0</v>
      </c>
      <c r="Q138" s="207">
        <v>0</v>
      </c>
      <c r="R138" s="207">
        <v>0</v>
      </c>
      <c r="S138" s="207">
        <v>0</v>
      </c>
      <c r="T138" s="207">
        <v>0</v>
      </c>
      <c r="U138" s="207">
        <v>0</v>
      </c>
      <c r="V138" s="207">
        <v>0</v>
      </c>
      <c r="W138" s="207">
        <v>0</v>
      </c>
    </row>
    <row r="139" spans="1:23" ht="18.75" customHeight="1">
      <c r="A139" s="212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M139" s="214" t="s">
        <v>164</v>
      </c>
      <c r="N139" s="215">
        <v>130.569476730643</v>
      </c>
      <c r="O139" s="215">
        <v>128.67477994133401</v>
      </c>
      <c r="P139" s="215">
        <v>132.234173422868</v>
      </c>
      <c r="Q139" s="215">
        <v>160.248857633325</v>
      </c>
      <c r="R139" s="215">
        <v>169.91780722114299</v>
      </c>
      <c r="S139" s="215">
        <v>190.688662954183</v>
      </c>
      <c r="T139" s="215">
        <v>171.395629500783</v>
      </c>
      <c r="U139" s="215">
        <v>173.486177800148</v>
      </c>
      <c r="V139" s="215">
        <v>163.57180927001701</v>
      </c>
      <c r="W139" s="215">
        <v>168.495939504207</v>
      </c>
    </row>
    <row r="140" spans="1:23" ht="18.75" customHeight="1">
      <c r="A140" s="212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M140" s="219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</row>
    <row r="142" spans="1:23" ht="18.75" customHeight="1">
      <c r="A142" s="18" t="s">
        <v>174</v>
      </c>
      <c r="B142" s="198"/>
      <c r="C142" s="198"/>
      <c r="D142" s="198"/>
      <c r="E142" s="198"/>
      <c r="F142" s="198"/>
      <c r="G142" s="198"/>
      <c r="H142" s="198"/>
      <c r="I142" s="198"/>
      <c r="J142" s="198"/>
      <c r="K142" s="358" t="s">
        <v>0</v>
      </c>
      <c r="M142" s="18" t="s">
        <v>175</v>
      </c>
      <c r="N142" s="198"/>
      <c r="O142" s="198"/>
      <c r="P142" s="198"/>
      <c r="Q142" s="198"/>
      <c r="R142" s="198"/>
      <c r="S142" s="198"/>
      <c r="T142" s="198"/>
      <c r="U142" s="198"/>
      <c r="V142" s="198"/>
      <c r="W142" s="15" t="s">
        <v>170</v>
      </c>
    </row>
    <row r="143" spans="1:23" ht="18.75" customHeight="1">
      <c r="A143" s="200"/>
      <c r="B143" s="201" t="s">
        <v>2</v>
      </c>
      <c r="C143" s="201" t="s">
        <v>3</v>
      </c>
      <c r="D143" s="201" t="s">
        <v>4</v>
      </c>
      <c r="E143" s="201" t="s">
        <v>5</v>
      </c>
      <c r="F143" s="201" t="s">
        <v>6</v>
      </c>
      <c r="G143" s="201" t="s">
        <v>7</v>
      </c>
      <c r="H143" s="201" t="s">
        <v>8</v>
      </c>
      <c r="I143" s="201" t="s">
        <v>9</v>
      </c>
      <c r="J143" s="201" t="s">
        <v>372</v>
      </c>
      <c r="K143" s="201" t="s">
        <v>373</v>
      </c>
      <c r="M143" s="202"/>
      <c r="N143" s="203" t="s">
        <v>2</v>
      </c>
      <c r="O143" s="203" t="s">
        <v>3</v>
      </c>
      <c r="P143" s="203" t="s">
        <v>4</v>
      </c>
      <c r="Q143" s="203" t="s">
        <v>5</v>
      </c>
      <c r="R143" s="203" t="s">
        <v>6</v>
      </c>
      <c r="S143" s="203" t="s">
        <v>7</v>
      </c>
      <c r="T143" s="203" t="s">
        <v>8</v>
      </c>
      <c r="U143" s="203" t="s">
        <v>9</v>
      </c>
      <c r="V143" s="203" t="s">
        <v>372</v>
      </c>
      <c r="W143" s="203" t="s">
        <v>373</v>
      </c>
    </row>
    <row r="144" spans="1:23" ht="14.45" customHeight="1">
      <c r="A144" s="204" t="s">
        <v>27</v>
      </c>
      <c r="B144" s="205">
        <v>132074.63699999999</v>
      </c>
      <c r="C144" s="205">
        <v>151132.288</v>
      </c>
      <c r="D144" s="205">
        <v>130901.864</v>
      </c>
      <c r="E144" s="205">
        <v>110913.024</v>
      </c>
      <c r="F144" s="205">
        <v>102933.59699999999</v>
      </c>
      <c r="G144" s="205">
        <v>76179.634999999995</v>
      </c>
      <c r="H144" s="205">
        <v>88489.732999999993</v>
      </c>
      <c r="I144" s="205">
        <v>78864.141000000003</v>
      </c>
      <c r="J144" s="205">
        <v>78505.481</v>
      </c>
      <c r="K144" s="205">
        <v>63624.014999999999</v>
      </c>
      <c r="M144" s="204" t="s">
        <v>27</v>
      </c>
      <c r="N144" s="205">
        <v>113.87378638034799</v>
      </c>
      <c r="O144" s="205">
        <v>99.952334474020503</v>
      </c>
      <c r="P144" s="205">
        <v>123.170171205507</v>
      </c>
      <c r="Q144" s="205">
        <v>166.04516165748001</v>
      </c>
      <c r="R144" s="205">
        <v>173.397826561914</v>
      </c>
      <c r="S144" s="205">
        <v>194.485481585728</v>
      </c>
      <c r="T144" s="205">
        <v>173.27862205212</v>
      </c>
      <c r="U144" s="205">
        <v>166.539948745527</v>
      </c>
      <c r="V144" s="205">
        <v>176.233720547486</v>
      </c>
      <c r="W144" s="205">
        <v>169.87747472397001</v>
      </c>
    </row>
    <row r="145" spans="1:23" ht="14.45" customHeight="1">
      <c r="A145" s="206" t="s">
        <v>73</v>
      </c>
      <c r="B145" s="207">
        <v>1899</v>
      </c>
      <c r="C145" s="207">
        <v>8013</v>
      </c>
      <c r="D145" s="207">
        <v>15683</v>
      </c>
      <c r="E145" s="207">
        <v>16247</v>
      </c>
      <c r="F145" s="207">
        <v>19953</v>
      </c>
      <c r="G145" s="207">
        <v>24053</v>
      </c>
      <c r="H145" s="207">
        <v>28331</v>
      </c>
      <c r="I145" s="207">
        <v>40576</v>
      </c>
      <c r="J145" s="207">
        <v>28425</v>
      </c>
      <c r="K145" s="207">
        <v>31213</v>
      </c>
      <c r="M145" s="206" t="s">
        <v>73</v>
      </c>
      <c r="N145" s="207">
        <v>53.201685097419698</v>
      </c>
      <c r="O145" s="207">
        <v>54.705229002870297</v>
      </c>
      <c r="P145" s="207">
        <v>45.354842823439398</v>
      </c>
      <c r="Q145" s="207">
        <v>51.421862497691897</v>
      </c>
      <c r="R145" s="207">
        <v>54.176915752017202</v>
      </c>
      <c r="S145" s="207">
        <v>66.3667733754625</v>
      </c>
      <c r="T145" s="207">
        <v>58.338463167554998</v>
      </c>
      <c r="U145" s="207">
        <v>63.815753154574097</v>
      </c>
      <c r="V145" s="207">
        <v>60.540615655233097</v>
      </c>
      <c r="W145" s="207">
        <v>62.583314644539101</v>
      </c>
    </row>
    <row r="146" spans="1:23" ht="14.45" customHeight="1">
      <c r="A146" s="206" t="s">
        <v>74</v>
      </c>
      <c r="B146" s="207">
        <v>929.10699999999997</v>
      </c>
      <c r="C146" s="207">
        <v>832.73</v>
      </c>
      <c r="D146" s="207">
        <v>3411.4859999999999</v>
      </c>
      <c r="E146" s="207">
        <v>4147.7700000000004</v>
      </c>
      <c r="F146" s="207">
        <v>2988.0749999999998</v>
      </c>
      <c r="G146" s="207">
        <v>1431.883</v>
      </c>
      <c r="H146" s="207">
        <v>1016.534</v>
      </c>
      <c r="I146" s="207">
        <v>553.67100000000005</v>
      </c>
      <c r="J146" s="207">
        <v>770.02700000000004</v>
      </c>
      <c r="K146" s="207">
        <v>619.17399999999998</v>
      </c>
      <c r="M146" s="206" t="s">
        <v>74</v>
      </c>
      <c r="N146" s="207">
        <v>268.67196135644201</v>
      </c>
      <c r="O146" s="207">
        <v>219.50692301226101</v>
      </c>
      <c r="P146" s="207">
        <v>330.905359130889</v>
      </c>
      <c r="Q146" s="207">
        <v>416.95585820814603</v>
      </c>
      <c r="R146" s="207">
        <v>450.251081381826</v>
      </c>
      <c r="S146" s="207">
        <v>492.52767160445399</v>
      </c>
      <c r="T146" s="207">
        <v>481.15360627386798</v>
      </c>
      <c r="U146" s="207">
        <v>501.597519104306</v>
      </c>
      <c r="V146" s="207">
        <v>481.23767088686498</v>
      </c>
      <c r="W146" s="207">
        <v>443.06446976132702</v>
      </c>
    </row>
    <row r="147" spans="1:23" ht="14.45" customHeight="1">
      <c r="A147" s="206" t="s">
        <v>75</v>
      </c>
      <c r="B147" s="207">
        <v>69500.521999999997</v>
      </c>
      <c r="C147" s="207">
        <v>81314.816999999995</v>
      </c>
      <c r="D147" s="207">
        <v>34907.286</v>
      </c>
      <c r="E147" s="207">
        <v>30231.962</v>
      </c>
      <c r="F147" s="207">
        <v>24198.19</v>
      </c>
      <c r="G147" s="207">
        <v>13006.078</v>
      </c>
      <c r="H147" s="207">
        <v>9718.9860000000008</v>
      </c>
      <c r="I147" s="207">
        <v>3937.5050000000001</v>
      </c>
      <c r="J147" s="207">
        <v>8792.4959999999992</v>
      </c>
      <c r="K147" s="207">
        <v>7882.5219999999999</v>
      </c>
      <c r="M147" s="206" t="s">
        <v>75</v>
      </c>
      <c r="N147" s="207">
        <v>41.160223228251397</v>
      </c>
      <c r="O147" s="207">
        <v>40.345918751806302</v>
      </c>
      <c r="P147" s="207">
        <v>35.7302484071663</v>
      </c>
      <c r="Q147" s="207">
        <v>50.312579778977003</v>
      </c>
      <c r="R147" s="207">
        <v>55.417946548894797</v>
      </c>
      <c r="S147" s="207">
        <v>53.721498517846797</v>
      </c>
      <c r="T147" s="207">
        <v>60.658797121428101</v>
      </c>
      <c r="U147" s="207">
        <v>58.793068199278501</v>
      </c>
      <c r="V147" s="207">
        <v>58.355898029410497</v>
      </c>
      <c r="W147" s="207">
        <v>54.627186578102801</v>
      </c>
    </row>
    <row r="148" spans="1:23" ht="14.45" customHeight="1">
      <c r="A148" s="206" t="s">
        <v>76</v>
      </c>
      <c r="B148" s="207">
        <v>261.45400000000001</v>
      </c>
      <c r="C148" s="207">
        <v>194.18199999999999</v>
      </c>
      <c r="D148" s="207">
        <v>146.95400000000001</v>
      </c>
      <c r="E148" s="207">
        <v>110.991</v>
      </c>
      <c r="F148" s="207">
        <v>98.129000000000005</v>
      </c>
      <c r="G148" s="207">
        <v>122.672</v>
      </c>
      <c r="H148" s="207">
        <v>102.405</v>
      </c>
      <c r="I148" s="207">
        <v>122.054</v>
      </c>
      <c r="J148" s="207">
        <v>95.5</v>
      </c>
      <c r="K148" s="207">
        <v>103.246</v>
      </c>
      <c r="M148" s="206" t="s">
        <v>76</v>
      </c>
      <c r="N148" s="207">
        <v>211.79633893533901</v>
      </c>
      <c r="O148" s="207">
        <v>224.89211152423999</v>
      </c>
      <c r="P148" s="207">
        <v>248.268165548403</v>
      </c>
      <c r="Q148" s="207">
        <v>312.23252335774998</v>
      </c>
      <c r="R148" s="207">
        <v>346.28906847109403</v>
      </c>
      <c r="S148" s="207">
        <v>338.74070692578601</v>
      </c>
      <c r="T148" s="207">
        <v>320.47263317220802</v>
      </c>
      <c r="U148" s="207">
        <v>323.258557687581</v>
      </c>
      <c r="V148" s="207">
        <v>336.67015706806302</v>
      </c>
      <c r="W148" s="207">
        <v>325.99810162136998</v>
      </c>
    </row>
    <row r="149" spans="1:23" ht="14.45" customHeight="1">
      <c r="A149" s="206" t="s">
        <v>77</v>
      </c>
      <c r="B149" s="207">
        <v>54.537999999999997</v>
      </c>
      <c r="C149" s="207">
        <v>141.79</v>
      </c>
      <c r="D149" s="207">
        <v>188.90100000000001</v>
      </c>
      <c r="E149" s="207">
        <v>150.09299999999999</v>
      </c>
      <c r="F149" s="207">
        <v>196.62</v>
      </c>
      <c r="G149" s="207">
        <v>125.777</v>
      </c>
      <c r="H149" s="207">
        <v>201.10599999999999</v>
      </c>
      <c r="I149" s="207">
        <v>160.07</v>
      </c>
      <c r="J149" s="207">
        <v>196.68799999999999</v>
      </c>
      <c r="K149" s="207">
        <v>193.256</v>
      </c>
      <c r="M149" s="206" t="s">
        <v>77</v>
      </c>
      <c r="N149" s="207">
        <v>394.53225274120803</v>
      </c>
      <c r="O149" s="207">
        <v>287.15001057902498</v>
      </c>
      <c r="P149" s="207">
        <v>284.15413364672497</v>
      </c>
      <c r="Q149" s="207">
        <v>419.50657259166002</v>
      </c>
      <c r="R149" s="207">
        <v>507.45092055741998</v>
      </c>
      <c r="S149" s="207">
        <v>671.426413414217</v>
      </c>
      <c r="T149" s="207">
        <v>606.84912434238595</v>
      </c>
      <c r="U149" s="207">
        <v>644.37433622790002</v>
      </c>
      <c r="V149" s="207">
        <v>650.58366550069104</v>
      </c>
      <c r="W149" s="207">
        <v>644.14041478660397</v>
      </c>
    </row>
    <row r="150" spans="1:23" ht="14.45" customHeight="1">
      <c r="A150" s="206" t="s">
        <v>79</v>
      </c>
      <c r="B150" s="207">
        <v>7.2519999999999998</v>
      </c>
      <c r="C150" s="207">
        <v>11.988</v>
      </c>
      <c r="D150" s="207">
        <v>13.154</v>
      </c>
      <c r="E150" s="207">
        <v>12.473000000000001</v>
      </c>
      <c r="F150" s="207">
        <v>9.298</v>
      </c>
      <c r="G150" s="207">
        <v>9.6920000000000002</v>
      </c>
      <c r="H150" s="207">
        <v>8.5039999999999996</v>
      </c>
      <c r="I150" s="207">
        <v>8.2780000000000005</v>
      </c>
      <c r="J150" s="207">
        <v>5.8739999999999997</v>
      </c>
      <c r="K150" s="207">
        <v>4.25</v>
      </c>
      <c r="M150" s="206" t="s">
        <v>79</v>
      </c>
      <c r="N150" s="207">
        <v>821.01489244346396</v>
      </c>
      <c r="O150" s="207">
        <v>607.94127460794095</v>
      </c>
      <c r="P150" s="207">
        <v>609.47240383153405</v>
      </c>
      <c r="Q150" s="207">
        <v>780.405676260723</v>
      </c>
      <c r="R150" s="207">
        <v>901.05399010539895</v>
      </c>
      <c r="S150" s="207">
        <v>1111.2257531985099</v>
      </c>
      <c r="T150" s="207">
        <v>942.49764816556899</v>
      </c>
      <c r="U150" s="207">
        <v>1057.86421841024</v>
      </c>
      <c r="V150" s="207">
        <v>1438.37248893429</v>
      </c>
      <c r="W150" s="207">
        <v>1256.23529411765</v>
      </c>
    </row>
    <row r="151" spans="1:23" ht="14.45" customHeight="1">
      <c r="A151" s="206" t="s">
        <v>80</v>
      </c>
      <c r="B151" s="207">
        <v>10.667999999999999</v>
      </c>
      <c r="C151" s="207">
        <v>12.458</v>
      </c>
      <c r="D151" s="207">
        <v>157.38</v>
      </c>
      <c r="E151" s="207">
        <v>64.34</v>
      </c>
      <c r="F151" s="207">
        <v>92.213999999999999</v>
      </c>
      <c r="G151" s="207">
        <v>68.813999999999993</v>
      </c>
      <c r="H151" s="207">
        <v>20.422000000000001</v>
      </c>
      <c r="I151" s="207">
        <v>2.4319999999999999</v>
      </c>
      <c r="J151" s="207">
        <v>3.9209999999999998</v>
      </c>
      <c r="K151" s="207">
        <v>0.53300000000000003</v>
      </c>
      <c r="M151" s="206" t="s">
        <v>80</v>
      </c>
      <c r="N151" s="207">
        <v>243.53205849268801</v>
      </c>
      <c r="O151" s="207">
        <v>172.17851982661699</v>
      </c>
      <c r="P151" s="207">
        <v>120.16139280721799</v>
      </c>
      <c r="Q151" s="207">
        <v>220.966739198011</v>
      </c>
      <c r="R151" s="207">
        <v>617.62855965471601</v>
      </c>
      <c r="S151" s="207">
        <v>458.03179585549401</v>
      </c>
      <c r="T151" s="207">
        <v>299.43198511409298</v>
      </c>
      <c r="U151" s="207">
        <v>409.95065789473699</v>
      </c>
      <c r="V151" s="207">
        <v>267.78882938025998</v>
      </c>
      <c r="W151" s="207">
        <v>378.986866791745</v>
      </c>
    </row>
    <row r="152" spans="1:23" ht="14.45" customHeight="1">
      <c r="A152" s="206" t="s">
        <v>81</v>
      </c>
      <c r="B152" s="207">
        <v>0</v>
      </c>
      <c r="C152" s="207">
        <v>2.9460000000000002</v>
      </c>
      <c r="D152" s="207">
        <v>2.7749999999999999</v>
      </c>
      <c r="E152" s="207">
        <v>13.807</v>
      </c>
      <c r="F152" s="207">
        <v>10.694000000000001</v>
      </c>
      <c r="G152" s="207">
        <v>19.753</v>
      </c>
      <c r="H152" s="207">
        <v>39.430999999999997</v>
      </c>
      <c r="I152" s="207">
        <v>9.9849999999999994</v>
      </c>
      <c r="J152" s="207">
        <v>0.64700000000000002</v>
      </c>
      <c r="K152" s="207">
        <v>0.34</v>
      </c>
      <c r="M152" s="206" t="s">
        <v>81</v>
      </c>
      <c r="N152" s="207">
        <v>0</v>
      </c>
      <c r="O152" s="207">
        <v>349.28716904277002</v>
      </c>
      <c r="P152" s="207">
        <v>409.369369369369</v>
      </c>
      <c r="Q152" s="207">
        <v>600.42007677265201</v>
      </c>
      <c r="R152" s="207">
        <v>650.83224237890397</v>
      </c>
      <c r="S152" s="207">
        <v>652.76160583202602</v>
      </c>
      <c r="T152" s="207">
        <v>500.21556643250199</v>
      </c>
      <c r="U152" s="207">
        <v>463.89584376564801</v>
      </c>
      <c r="V152" s="207">
        <v>548.68624420401795</v>
      </c>
      <c r="W152" s="207">
        <v>805.88235294117601</v>
      </c>
    </row>
    <row r="153" spans="1:23" ht="14.45" customHeight="1">
      <c r="A153" s="206" t="s">
        <v>82</v>
      </c>
      <c r="B153" s="207">
        <v>35280.608</v>
      </c>
      <c r="C153" s="207">
        <v>34110.582000000002</v>
      </c>
      <c r="D153" s="207">
        <v>45089.692000000003</v>
      </c>
      <c r="E153" s="207">
        <v>31799.274000000001</v>
      </c>
      <c r="F153" s="207">
        <v>29112.481</v>
      </c>
      <c r="G153" s="207">
        <v>15422.339</v>
      </c>
      <c r="H153" s="207">
        <v>23610.538</v>
      </c>
      <c r="I153" s="207">
        <v>10759.61</v>
      </c>
      <c r="J153" s="207">
        <v>14733.766</v>
      </c>
      <c r="K153" s="207">
        <v>7365.5290000000005</v>
      </c>
      <c r="M153" s="206" t="s">
        <v>82</v>
      </c>
      <c r="N153" s="207">
        <v>169.12565679140201</v>
      </c>
      <c r="O153" s="207">
        <v>163.39307842944501</v>
      </c>
      <c r="P153" s="207">
        <v>152.303679519479</v>
      </c>
      <c r="Q153" s="207">
        <v>207.170390116454</v>
      </c>
      <c r="R153" s="207">
        <v>213.67883417425</v>
      </c>
      <c r="S153" s="207">
        <v>274.61722894302898</v>
      </c>
      <c r="T153" s="207">
        <v>226.369428769476</v>
      </c>
      <c r="U153" s="207">
        <v>259.63320231867101</v>
      </c>
      <c r="V153" s="207">
        <v>249.11784264796901</v>
      </c>
      <c r="W153" s="207">
        <v>262.50171576270998</v>
      </c>
    </row>
    <row r="154" spans="1:23" ht="14.45" customHeight="1">
      <c r="A154" s="206" t="s">
        <v>171</v>
      </c>
      <c r="B154" s="207">
        <v>0</v>
      </c>
      <c r="C154" s="207">
        <v>0</v>
      </c>
      <c r="D154" s="207">
        <v>0</v>
      </c>
      <c r="E154" s="207">
        <v>0</v>
      </c>
      <c r="F154" s="207">
        <v>0</v>
      </c>
      <c r="G154" s="207">
        <v>13.712999999999999</v>
      </c>
      <c r="H154" s="207">
        <v>126.812</v>
      </c>
      <c r="I154" s="207">
        <v>236.03299999999999</v>
      </c>
      <c r="J154" s="207">
        <v>2281.598</v>
      </c>
      <c r="K154" s="207">
        <v>186.13</v>
      </c>
      <c r="M154" s="206" t="s">
        <v>171</v>
      </c>
      <c r="N154" s="207">
        <v>0</v>
      </c>
      <c r="O154" s="207">
        <v>0</v>
      </c>
      <c r="P154" s="207">
        <v>0</v>
      </c>
      <c r="Q154" s="207">
        <v>0</v>
      </c>
      <c r="R154" s="207">
        <v>0</v>
      </c>
      <c r="S154" s="207">
        <v>130.678917815212</v>
      </c>
      <c r="T154" s="207">
        <v>103.893953253635</v>
      </c>
      <c r="U154" s="207">
        <v>98.126109484690701</v>
      </c>
      <c r="V154" s="207">
        <v>96.680922756769604</v>
      </c>
      <c r="W154" s="207">
        <v>144.00150432493399</v>
      </c>
    </row>
    <row r="155" spans="1:23" ht="14.45" customHeight="1">
      <c r="A155" s="206" t="s">
        <v>245</v>
      </c>
      <c r="B155" s="207">
        <v>0</v>
      </c>
      <c r="C155" s="207">
        <v>0</v>
      </c>
      <c r="D155" s="207">
        <v>0</v>
      </c>
      <c r="E155" s="207">
        <v>5.7729999999999997</v>
      </c>
      <c r="F155" s="207">
        <v>26.827000000000002</v>
      </c>
      <c r="G155" s="207">
        <v>220.006</v>
      </c>
      <c r="H155" s="207">
        <v>183.28399999999999</v>
      </c>
      <c r="I155" s="207">
        <v>98.728999999999999</v>
      </c>
      <c r="J155" s="207">
        <v>86.031999999999996</v>
      </c>
      <c r="K155" s="207">
        <v>16.158000000000001</v>
      </c>
      <c r="M155" s="206" t="s">
        <v>245</v>
      </c>
      <c r="N155" s="207">
        <v>0</v>
      </c>
      <c r="O155" s="207">
        <v>0</v>
      </c>
      <c r="P155" s="207">
        <v>0</v>
      </c>
      <c r="Q155" s="207">
        <v>1225.01299151221</v>
      </c>
      <c r="R155" s="207">
        <v>1288.5525776270199</v>
      </c>
      <c r="S155" s="207">
        <v>316.27319254929398</v>
      </c>
      <c r="T155" s="207">
        <v>453.460203836669</v>
      </c>
      <c r="U155" s="207">
        <v>714.47092546263002</v>
      </c>
      <c r="V155" s="207">
        <v>692.20755067881703</v>
      </c>
      <c r="W155" s="207">
        <v>945.66159178116095</v>
      </c>
    </row>
    <row r="156" spans="1:23" ht="14.45" customHeight="1">
      <c r="A156" s="206" t="s">
        <v>84</v>
      </c>
      <c r="B156" s="207">
        <v>3061.2240000000002</v>
      </c>
      <c r="C156" s="207">
        <v>3072.2629999999999</v>
      </c>
      <c r="D156" s="207">
        <v>4240.0050000000001</v>
      </c>
      <c r="E156" s="207">
        <v>2634.5059999999999</v>
      </c>
      <c r="F156" s="207">
        <v>1654.385</v>
      </c>
      <c r="G156" s="207">
        <v>2093.7660000000001</v>
      </c>
      <c r="H156" s="207">
        <v>4995.2280000000001</v>
      </c>
      <c r="I156" s="207">
        <v>4003.8209999999999</v>
      </c>
      <c r="J156" s="207">
        <v>4247.0140000000001</v>
      </c>
      <c r="K156" s="207">
        <v>1923.116</v>
      </c>
      <c r="M156" s="206" t="s">
        <v>84</v>
      </c>
      <c r="N156" s="207">
        <v>115.690651843838</v>
      </c>
      <c r="O156" s="207">
        <v>110.757119426299</v>
      </c>
      <c r="P156" s="207">
        <v>101.57393682318801</v>
      </c>
      <c r="Q156" s="207">
        <v>130.24111541214899</v>
      </c>
      <c r="R156" s="207">
        <v>148.689089903499</v>
      </c>
      <c r="S156" s="207">
        <v>186.105801698948</v>
      </c>
      <c r="T156" s="207">
        <v>196.15501034187</v>
      </c>
      <c r="U156" s="207">
        <v>192.05853608340601</v>
      </c>
      <c r="V156" s="207">
        <v>156.020441656185</v>
      </c>
      <c r="W156" s="207">
        <v>155.29224446159299</v>
      </c>
    </row>
    <row r="157" spans="1:23" ht="14.45" customHeight="1">
      <c r="A157" s="206" t="s">
        <v>85</v>
      </c>
      <c r="B157" s="207">
        <v>248.65799999999999</v>
      </c>
      <c r="C157" s="207">
        <v>414.98</v>
      </c>
      <c r="D157" s="207">
        <v>667.44200000000001</v>
      </c>
      <c r="E157" s="207">
        <v>899.94</v>
      </c>
      <c r="F157" s="207">
        <v>667.245</v>
      </c>
      <c r="G157" s="207">
        <v>324.64499999999998</v>
      </c>
      <c r="H157" s="207">
        <v>564.57299999999998</v>
      </c>
      <c r="I157" s="207">
        <v>741.505</v>
      </c>
      <c r="J157" s="207">
        <v>487.75200000000001</v>
      </c>
      <c r="K157" s="207">
        <v>3.9119999999999999</v>
      </c>
      <c r="M157" s="206" t="s">
        <v>85</v>
      </c>
      <c r="N157" s="207">
        <v>118.367396182709</v>
      </c>
      <c r="O157" s="207">
        <v>125.15783893199701</v>
      </c>
      <c r="P157" s="207">
        <v>121.198546090896</v>
      </c>
      <c r="Q157" s="207">
        <v>171.05584816765599</v>
      </c>
      <c r="R157" s="207">
        <v>157.72617254531701</v>
      </c>
      <c r="S157" s="207">
        <v>370.34915061066698</v>
      </c>
      <c r="T157" s="207">
        <v>307.59352643502302</v>
      </c>
      <c r="U157" s="207">
        <v>376.46408318217698</v>
      </c>
      <c r="V157" s="207">
        <v>411.461152388919</v>
      </c>
      <c r="W157" s="207">
        <v>703.22085889570599</v>
      </c>
    </row>
    <row r="158" spans="1:23" ht="14.45" customHeight="1">
      <c r="A158" s="206" t="s">
        <v>86</v>
      </c>
      <c r="B158" s="207">
        <v>205.18600000000001</v>
      </c>
      <c r="C158" s="207">
        <v>214.001</v>
      </c>
      <c r="D158" s="207">
        <v>309.39499999999998</v>
      </c>
      <c r="E158" s="207">
        <v>395.92399999999998</v>
      </c>
      <c r="F158" s="207">
        <v>209.74299999999999</v>
      </c>
      <c r="G158" s="207">
        <v>388.72399999999999</v>
      </c>
      <c r="H158" s="207">
        <v>257.07400000000001</v>
      </c>
      <c r="I158" s="207">
        <v>187.589</v>
      </c>
      <c r="J158" s="207">
        <v>204.995</v>
      </c>
      <c r="K158" s="207">
        <v>135.33699999999999</v>
      </c>
      <c r="M158" s="206" t="s">
        <v>86</v>
      </c>
      <c r="N158" s="207">
        <v>296.755139239519</v>
      </c>
      <c r="O158" s="207">
        <v>271.95200022429799</v>
      </c>
      <c r="P158" s="207">
        <v>257.40881397566199</v>
      </c>
      <c r="Q158" s="207">
        <v>322.24366292520801</v>
      </c>
      <c r="R158" s="207">
        <v>424.85804055439303</v>
      </c>
      <c r="S158" s="207">
        <v>434.36731459853303</v>
      </c>
      <c r="T158" s="207">
        <v>384.58187136777701</v>
      </c>
      <c r="U158" s="207">
        <v>386.11539056127998</v>
      </c>
      <c r="V158" s="207">
        <v>396.60479523890803</v>
      </c>
      <c r="W158" s="207">
        <v>401.974330744734</v>
      </c>
    </row>
    <row r="159" spans="1:23" ht="14.45" customHeight="1">
      <c r="A159" s="206" t="s">
        <v>87</v>
      </c>
      <c r="B159" s="207">
        <v>1722.9079999999999</v>
      </c>
      <c r="C159" s="207">
        <v>1719.6769999999999</v>
      </c>
      <c r="D159" s="207">
        <v>1706.0509999999999</v>
      </c>
      <c r="E159" s="207">
        <v>2025.85</v>
      </c>
      <c r="F159" s="207">
        <v>2331.3229999999999</v>
      </c>
      <c r="G159" s="207">
        <v>2663.7080000000001</v>
      </c>
      <c r="H159" s="207">
        <v>2813.6030000000001</v>
      </c>
      <c r="I159" s="207">
        <v>2678.8809999999999</v>
      </c>
      <c r="J159" s="207">
        <v>2740.3249999999998</v>
      </c>
      <c r="K159" s="207">
        <v>2633.3319999999999</v>
      </c>
      <c r="M159" s="206" t="s">
        <v>87</v>
      </c>
      <c r="N159" s="207">
        <v>334.22968608886799</v>
      </c>
      <c r="O159" s="207">
        <v>307.01753875873197</v>
      </c>
      <c r="P159" s="207">
        <v>308.83133036468399</v>
      </c>
      <c r="Q159" s="207">
        <v>361.77012118370101</v>
      </c>
      <c r="R159" s="207">
        <v>365.15231909092</v>
      </c>
      <c r="S159" s="207">
        <v>400.340427704538</v>
      </c>
      <c r="T159" s="207">
        <v>345.89066048053002</v>
      </c>
      <c r="U159" s="207">
        <v>360.13208500116298</v>
      </c>
      <c r="V159" s="207">
        <v>355.84173410088198</v>
      </c>
      <c r="W159" s="207">
        <v>367.24005936205498</v>
      </c>
    </row>
    <row r="160" spans="1:23" ht="14.45" customHeight="1">
      <c r="A160" s="206" t="s">
        <v>88</v>
      </c>
      <c r="B160" s="207">
        <v>153.82900000000001</v>
      </c>
      <c r="C160" s="207">
        <v>137.31</v>
      </c>
      <c r="D160" s="207">
        <v>171.827</v>
      </c>
      <c r="E160" s="207">
        <v>184.999</v>
      </c>
      <c r="F160" s="207">
        <v>251.79400000000001</v>
      </c>
      <c r="G160" s="207">
        <v>160.88300000000001</v>
      </c>
      <c r="H160" s="207">
        <v>153.76400000000001</v>
      </c>
      <c r="I160" s="207">
        <v>0</v>
      </c>
      <c r="J160" s="207">
        <v>0</v>
      </c>
      <c r="K160" s="207">
        <v>0</v>
      </c>
      <c r="M160" s="206" t="s">
        <v>88</v>
      </c>
      <c r="N160" s="207">
        <v>173.88138777473699</v>
      </c>
      <c r="O160" s="207">
        <v>205.381982375646</v>
      </c>
      <c r="P160" s="207">
        <v>216.246573588551</v>
      </c>
      <c r="Q160" s="207">
        <v>253.277044740782</v>
      </c>
      <c r="R160" s="207">
        <v>351.84317338776901</v>
      </c>
      <c r="S160" s="207">
        <v>284.06357415015901</v>
      </c>
      <c r="T160" s="207">
        <v>221.15709789027301</v>
      </c>
      <c r="U160" s="207">
        <v>0</v>
      </c>
      <c r="V160" s="207">
        <v>0</v>
      </c>
      <c r="W160" s="207">
        <v>0</v>
      </c>
    </row>
    <row r="161" spans="1:23" ht="14.45" customHeight="1">
      <c r="A161" s="206" t="s">
        <v>89</v>
      </c>
      <c r="B161" s="207">
        <v>0</v>
      </c>
      <c r="C161" s="207">
        <v>0</v>
      </c>
      <c r="D161" s="207">
        <v>0</v>
      </c>
      <c r="E161" s="207">
        <v>0</v>
      </c>
      <c r="F161" s="207">
        <v>0</v>
      </c>
      <c r="G161" s="207">
        <v>0</v>
      </c>
      <c r="H161" s="207">
        <v>0</v>
      </c>
      <c r="I161" s="207">
        <v>104.381</v>
      </c>
      <c r="J161" s="207">
        <v>172.08199999999999</v>
      </c>
      <c r="K161" s="207">
        <v>134.73699999999999</v>
      </c>
      <c r="M161" s="206" t="s">
        <v>89</v>
      </c>
      <c r="N161" s="207">
        <v>0</v>
      </c>
      <c r="O161" s="207">
        <v>0</v>
      </c>
      <c r="P161" s="207">
        <v>0</v>
      </c>
      <c r="Q161" s="207">
        <v>0</v>
      </c>
      <c r="R161" s="207">
        <v>0</v>
      </c>
      <c r="S161" s="207">
        <v>0</v>
      </c>
      <c r="T161" s="207">
        <v>0</v>
      </c>
      <c r="U161" s="207">
        <v>290.20607198628102</v>
      </c>
      <c r="V161" s="207">
        <v>336.31059611115597</v>
      </c>
      <c r="W161" s="207">
        <v>295.063716722207</v>
      </c>
    </row>
    <row r="162" spans="1:23" ht="14.45" customHeight="1">
      <c r="A162" s="206" t="s">
        <v>92</v>
      </c>
      <c r="B162" s="207">
        <v>2.2730000000000001</v>
      </c>
      <c r="C162" s="207">
        <v>0</v>
      </c>
      <c r="D162" s="207">
        <v>0</v>
      </c>
      <c r="E162" s="207">
        <v>0.20399999999999999</v>
      </c>
      <c r="F162" s="207">
        <v>0.80400000000000005</v>
      </c>
      <c r="G162" s="207">
        <v>1.675</v>
      </c>
      <c r="H162" s="207">
        <v>0.75</v>
      </c>
      <c r="I162" s="207">
        <v>5.1630000000000003</v>
      </c>
      <c r="J162" s="207">
        <v>3.9620000000000002</v>
      </c>
      <c r="K162" s="207">
        <v>2.2639999999999998</v>
      </c>
      <c r="M162" s="206" t="s">
        <v>92</v>
      </c>
      <c r="N162" s="207">
        <v>769.46766388033404</v>
      </c>
      <c r="O162" s="207">
        <v>0</v>
      </c>
      <c r="P162" s="207">
        <v>0</v>
      </c>
      <c r="Q162" s="207">
        <v>1117.64705882353</v>
      </c>
      <c r="R162" s="207">
        <v>1181.5920398010001</v>
      </c>
      <c r="S162" s="207">
        <v>677.01492537313402</v>
      </c>
      <c r="T162" s="207">
        <v>885.33333333333303</v>
      </c>
      <c r="U162" s="207">
        <v>766.02750338950204</v>
      </c>
      <c r="V162" s="207">
        <v>755.42655224633995</v>
      </c>
      <c r="W162" s="207">
        <v>756.62544169611294</v>
      </c>
    </row>
    <row r="163" spans="1:23" ht="14.45" customHeight="1">
      <c r="A163" s="206" t="s">
        <v>93</v>
      </c>
      <c r="B163" s="207">
        <v>0</v>
      </c>
      <c r="C163" s="207">
        <v>0</v>
      </c>
      <c r="D163" s="207">
        <v>42.438000000000002</v>
      </c>
      <c r="E163" s="207">
        <v>0</v>
      </c>
      <c r="F163" s="207">
        <v>8.8249999999999993</v>
      </c>
      <c r="G163" s="207">
        <v>4.7679999999999998</v>
      </c>
      <c r="H163" s="207">
        <v>4.2160000000000002</v>
      </c>
      <c r="I163" s="207">
        <v>0</v>
      </c>
      <c r="J163" s="207">
        <v>7.0739999999999998</v>
      </c>
      <c r="K163" s="207">
        <v>9.2149999999999999</v>
      </c>
      <c r="M163" s="206" t="s">
        <v>93</v>
      </c>
      <c r="N163" s="207">
        <v>0</v>
      </c>
      <c r="O163" s="207">
        <v>0</v>
      </c>
      <c r="P163" s="207">
        <v>570.22008577218503</v>
      </c>
      <c r="Q163" s="207">
        <v>0</v>
      </c>
      <c r="R163" s="207">
        <v>604.53257790368298</v>
      </c>
      <c r="S163" s="207">
        <v>347.734899328859</v>
      </c>
      <c r="T163" s="207">
        <v>656.78368121442099</v>
      </c>
      <c r="U163" s="207">
        <v>0</v>
      </c>
      <c r="V163" s="207">
        <v>795.73084534916597</v>
      </c>
      <c r="W163" s="207">
        <v>683.016820401519</v>
      </c>
    </row>
    <row r="164" spans="1:23" ht="14.45" customHeight="1">
      <c r="A164" s="206" t="s">
        <v>94</v>
      </c>
      <c r="B164" s="207">
        <v>0.50800000000000001</v>
      </c>
      <c r="C164" s="207">
        <v>3.383</v>
      </c>
      <c r="D164" s="207">
        <v>0.57099999999999995</v>
      </c>
      <c r="E164" s="207">
        <v>16.038</v>
      </c>
      <c r="F164" s="207">
        <v>0.98699999999999999</v>
      </c>
      <c r="G164" s="207">
        <v>2.742</v>
      </c>
      <c r="H164" s="207">
        <v>16.587</v>
      </c>
      <c r="I164" s="207">
        <v>25.077999999999999</v>
      </c>
      <c r="J164" s="207">
        <v>0.72399999999999998</v>
      </c>
      <c r="K164" s="207">
        <v>0</v>
      </c>
      <c r="M164" s="206" t="s">
        <v>94</v>
      </c>
      <c r="N164" s="207">
        <v>834.645669291339</v>
      </c>
      <c r="O164" s="207">
        <v>721.253325450783</v>
      </c>
      <c r="P164" s="207">
        <v>558.66900175131298</v>
      </c>
      <c r="Q164" s="207">
        <v>746.60182067589403</v>
      </c>
      <c r="R164" s="207">
        <v>883.48530901722404</v>
      </c>
      <c r="S164" s="207">
        <v>1040.1167031364</v>
      </c>
      <c r="T164" s="207">
        <v>818.11056851751403</v>
      </c>
      <c r="U164" s="207">
        <v>676.52922880612505</v>
      </c>
      <c r="V164" s="207">
        <v>609.11602209944795</v>
      </c>
      <c r="W164" s="207">
        <v>0</v>
      </c>
    </row>
    <row r="165" spans="1:23" ht="14.45" customHeight="1">
      <c r="A165" s="206" t="s">
        <v>95</v>
      </c>
      <c r="B165" s="207">
        <v>0</v>
      </c>
      <c r="C165" s="207">
        <v>21.521999999999998</v>
      </c>
      <c r="D165" s="207">
        <v>8.9380000000000006</v>
      </c>
      <c r="E165" s="207">
        <v>0</v>
      </c>
      <c r="F165" s="207">
        <v>0</v>
      </c>
      <c r="G165" s="207">
        <v>1.8140000000000001</v>
      </c>
      <c r="H165" s="207">
        <v>15.922000000000001</v>
      </c>
      <c r="I165" s="207">
        <v>0.90700000000000003</v>
      </c>
      <c r="J165" s="207">
        <v>5.4420000000000002</v>
      </c>
      <c r="K165" s="207">
        <v>0.90700000000000003</v>
      </c>
      <c r="M165" s="206" t="s">
        <v>95</v>
      </c>
      <c r="N165" s="207">
        <v>0</v>
      </c>
      <c r="O165" s="207">
        <v>294.53582380819603</v>
      </c>
      <c r="P165" s="207">
        <v>286.865070485567</v>
      </c>
      <c r="Q165" s="207">
        <v>0</v>
      </c>
      <c r="R165" s="207">
        <v>0</v>
      </c>
      <c r="S165" s="207">
        <v>310.36383682469699</v>
      </c>
      <c r="T165" s="207">
        <v>425.51187036804401</v>
      </c>
      <c r="U165" s="207">
        <v>303.19735391400201</v>
      </c>
      <c r="V165" s="207">
        <v>346.380007350239</v>
      </c>
      <c r="W165" s="207">
        <v>312.017640573319</v>
      </c>
    </row>
    <row r="166" spans="1:23" ht="14.45" customHeight="1">
      <c r="A166" s="206" t="s">
        <v>120</v>
      </c>
      <c r="B166" s="207">
        <v>0</v>
      </c>
      <c r="C166" s="207">
        <v>0</v>
      </c>
      <c r="D166" s="207">
        <v>0</v>
      </c>
      <c r="E166" s="207">
        <v>0</v>
      </c>
      <c r="F166" s="207">
        <v>0</v>
      </c>
      <c r="G166" s="207">
        <v>0</v>
      </c>
      <c r="H166" s="207">
        <v>0</v>
      </c>
      <c r="I166" s="207">
        <v>0</v>
      </c>
      <c r="J166" s="207">
        <v>1.8140000000000001</v>
      </c>
      <c r="K166" s="207">
        <v>0</v>
      </c>
      <c r="M166" s="206" t="s">
        <v>120</v>
      </c>
      <c r="N166" s="207">
        <v>0</v>
      </c>
      <c r="O166" s="207">
        <v>0</v>
      </c>
      <c r="P166" s="207">
        <v>0</v>
      </c>
      <c r="Q166" s="207">
        <v>0</v>
      </c>
      <c r="R166" s="207">
        <v>0</v>
      </c>
      <c r="S166" s="207">
        <v>0</v>
      </c>
      <c r="T166" s="207">
        <v>0</v>
      </c>
      <c r="U166" s="207">
        <v>0</v>
      </c>
      <c r="V166" s="207">
        <v>464.16758544652703</v>
      </c>
      <c r="W166" s="207">
        <v>0</v>
      </c>
    </row>
    <row r="167" spans="1:23" ht="14.45" customHeight="1">
      <c r="A167" s="206" t="s">
        <v>96</v>
      </c>
      <c r="B167" s="207">
        <v>0</v>
      </c>
      <c r="C167" s="207">
        <v>0</v>
      </c>
      <c r="D167" s="207">
        <v>0</v>
      </c>
      <c r="E167" s="207">
        <v>4.68</v>
      </c>
      <c r="F167" s="207">
        <v>3.0230000000000001</v>
      </c>
      <c r="G167" s="207">
        <v>5.2130000000000001</v>
      </c>
      <c r="H167" s="207">
        <v>2.7709999999999999</v>
      </c>
      <c r="I167" s="207">
        <v>2.7919999999999998</v>
      </c>
      <c r="J167" s="207">
        <v>1.2470000000000001</v>
      </c>
      <c r="K167" s="207">
        <v>1.915</v>
      </c>
      <c r="M167" s="206" t="s">
        <v>96</v>
      </c>
      <c r="N167" s="207">
        <v>0</v>
      </c>
      <c r="O167" s="207">
        <v>0</v>
      </c>
      <c r="P167" s="207">
        <v>0</v>
      </c>
      <c r="Q167" s="207">
        <v>272.64957264957297</v>
      </c>
      <c r="R167" s="207">
        <v>341.71352960635102</v>
      </c>
      <c r="S167" s="207">
        <v>1200.0767312487999</v>
      </c>
      <c r="T167" s="207">
        <v>1142.9086972212201</v>
      </c>
      <c r="U167" s="207">
        <v>1152.9369627507201</v>
      </c>
      <c r="V167" s="207">
        <v>1028.0673616680001</v>
      </c>
      <c r="W167" s="207">
        <v>994.25587467362902</v>
      </c>
    </row>
    <row r="168" spans="1:23" ht="14.45" customHeight="1">
      <c r="A168" s="206" t="s">
        <v>97</v>
      </c>
      <c r="B168" s="207">
        <v>1214.9970000000001</v>
      </c>
      <c r="C168" s="207">
        <v>780.38699999999994</v>
      </c>
      <c r="D168" s="207">
        <v>930.52599999999995</v>
      </c>
      <c r="E168" s="207">
        <v>918.56200000000001</v>
      </c>
      <c r="F168" s="207">
        <v>348.18200000000002</v>
      </c>
      <c r="G168" s="207">
        <v>198.92099999999999</v>
      </c>
      <c r="H168" s="207">
        <v>127.91500000000001</v>
      </c>
      <c r="I168" s="207">
        <v>95.465999999999994</v>
      </c>
      <c r="J168" s="207">
        <v>99.563999999999993</v>
      </c>
      <c r="K168" s="207">
        <v>97.941999999999993</v>
      </c>
      <c r="M168" s="206" t="s">
        <v>97</v>
      </c>
      <c r="N168" s="207">
        <v>487.50819960872298</v>
      </c>
      <c r="O168" s="207">
        <v>513.66309279882898</v>
      </c>
      <c r="P168" s="207">
        <v>473.92335087896498</v>
      </c>
      <c r="Q168" s="207">
        <v>586.58315932947403</v>
      </c>
      <c r="R168" s="207">
        <v>620.32787450241506</v>
      </c>
      <c r="S168" s="207">
        <v>766.01263818299697</v>
      </c>
      <c r="T168" s="207">
        <v>736.86432396513305</v>
      </c>
      <c r="U168" s="207">
        <v>729.53721743866902</v>
      </c>
      <c r="V168" s="207">
        <v>682.89743280703897</v>
      </c>
      <c r="W168" s="207">
        <v>748.22854342365895</v>
      </c>
    </row>
    <row r="169" spans="1:23" ht="14.45" customHeight="1">
      <c r="A169" s="206" t="s">
        <v>99</v>
      </c>
      <c r="B169" s="207">
        <v>4946.348</v>
      </c>
      <c r="C169" s="207">
        <v>6661.7759999999998</v>
      </c>
      <c r="D169" s="207">
        <v>9961.366</v>
      </c>
      <c r="E169" s="207">
        <v>9221.1</v>
      </c>
      <c r="F169" s="207">
        <v>10600.894</v>
      </c>
      <c r="G169" s="207">
        <v>7379.4830000000002</v>
      </c>
      <c r="H169" s="207">
        <v>7196.5540000000001</v>
      </c>
      <c r="I169" s="207">
        <v>6565.875</v>
      </c>
      <c r="J169" s="207">
        <v>7333.1530000000002</v>
      </c>
      <c r="K169" s="207">
        <v>4571.6679999999997</v>
      </c>
      <c r="M169" s="206" t="s">
        <v>99</v>
      </c>
      <c r="N169" s="207">
        <v>71.613238696509001</v>
      </c>
      <c r="O169" s="207">
        <v>69.540014554677299</v>
      </c>
      <c r="P169" s="207">
        <v>66.339696784557503</v>
      </c>
      <c r="Q169" s="207">
        <v>92.889785383522593</v>
      </c>
      <c r="R169" s="207">
        <v>91.607085213756505</v>
      </c>
      <c r="S169" s="207">
        <v>114.464793807371</v>
      </c>
      <c r="T169" s="207">
        <v>101.15772076468799</v>
      </c>
      <c r="U169" s="207">
        <v>114.508424238963</v>
      </c>
      <c r="V169" s="207">
        <v>109.851792264528</v>
      </c>
      <c r="W169" s="207">
        <v>148.92529378773801</v>
      </c>
    </row>
    <row r="170" spans="1:23" ht="14.45" customHeight="1">
      <c r="A170" s="206" t="s">
        <v>100</v>
      </c>
      <c r="B170" s="207">
        <v>17.286000000000001</v>
      </c>
      <c r="C170" s="207">
        <v>0</v>
      </c>
      <c r="D170" s="207">
        <v>0</v>
      </c>
      <c r="E170" s="207">
        <v>0</v>
      </c>
      <c r="F170" s="207">
        <v>0</v>
      </c>
      <c r="G170" s="207">
        <v>4.1689999999999996</v>
      </c>
      <c r="H170" s="207">
        <v>3.5539999999999998</v>
      </c>
      <c r="I170" s="207">
        <v>0</v>
      </c>
      <c r="J170" s="207">
        <v>0</v>
      </c>
      <c r="K170" s="207">
        <v>0</v>
      </c>
      <c r="M170" s="206" t="s">
        <v>100</v>
      </c>
      <c r="N170" s="207">
        <v>854.44868679856495</v>
      </c>
      <c r="O170" s="207">
        <v>0</v>
      </c>
      <c r="P170" s="207">
        <v>0</v>
      </c>
      <c r="Q170" s="207">
        <v>0</v>
      </c>
      <c r="R170" s="207">
        <v>0</v>
      </c>
      <c r="S170" s="207">
        <v>834.01295274646202</v>
      </c>
      <c r="T170" s="207">
        <v>1023.07259425999</v>
      </c>
      <c r="U170" s="207">
        <v>0</v>
      </c>
      <c r="V170" s="207">
        <v>0</v>
      </c>
      <c r="W170" s="207">
        <v>0</v>
      </c>
    </row>
    <row r="171" spans="1:23" ht="14.45" customHeight="1">
      <c r="A171" s="206" t="s">
        <v>101</v>
      </c>
      <c r="B171" s="207">
        <v>217.51499999999999</v>
      </c>
      <c r="C171" s="207">
        <v>99.125</v>
      </c>
      <c r="D171" s="207">
        <v>79.268000000000001</v>
      </c>
      <c r="E171" s="207">
        <v>213.67400000000001</v>
      </c>
      <c r="F171" s="207">
        <v>211.999</v>
      </c>
      <c r="G171" s="207">
        <v>71.938000000000002</v>
      </c>
      <c r="H171" s="207">
        <v>125.785</v>
      </c>
      <c r="I171" s="207">
        <v>42.268000000000001</v>
      </c>
      <c r="J171" s="207">
        <v>62.79</v>
      </c>
      <c r="K171" s="207">
        <v>149.00299999999999</v>
      </c>
      <c r="M171" s="206" t="s">
        <v>101</v>
      </c>
      <c r="N171" s="207">
        <v>2808.2614992069498</v>
      </c>
      <c r="O171" s="207">
        <v>4640.8171500630497</v>
      </c>
      <c r="P171" s="207">
        <v>4661.8181359438904</v>
      </c>
      <c r="Q171" s="207">
        <v>3713.0956503832899</v>
      </c>
      <c r="R171" s="207">
        <v>4553.4648748343097</v>
      </c>
      <c r="S171" s="207">
        <v>5101.7681892741002</v>
      </c>
      <c r="T171" s="207">
        <v>3580.6495210080702</v>
      </c>
      <c r="U171" s="207">
        <v>6682.6440806283699</v>
      </c>
      <c r="V171" s="207">
        <v>5406.9597069597103</v>
      </c>
      <c r="W171" s="207">
        <v>3453.8566337590501</v>
      </c>
    </row>
    <row r="172" spans="1:23" ht="14.45" customHeight="1">
      <c r="A172" s="206" t="s">
        <v>246</v>
      </c>
      <c r="B172" s="207">
        <v>2.2629999999999999</v>
      </c>
      <c r="C172" s="207">
        <v>2.698</v>
      </c>
      <c r="D172" s="207">
        <v>1.0920000000000001</v>
      </c>
      <c r="E172" s="207">
        <v>2.2440000000000002</v>
      </c>
      <c r="F172" s="207">
        <v>0</v>
      </c>
      <c r="G172" s="207">
        <v>0</v>
      </c>
      <c r="H172" s="207">
        <v>0</v>
      </c>
      <c r="I172" s="207">
        <v>0</v>
      </c>
      <c r="J172" s="207">
        <v>0</v>
      </c>
      <c r="K172" s="207">
        <v>0.2</v>
      </c>
      <c r="M172" s="206" t="s">
        <v>246</v>
      </c>
      <c r="N172" s="207">
        <v>2372.5143614670801</v>
      </c>
      <c r="O172" s="207">
        <v>2883.2468495181602</v>
      </c>
      <c r="P172" s="207">
        <v>1771.97802197802</v>
      </c>
      <c r="Q172" s="207">
        <v>3058.8235294117599</v>
      </c>
      <c r="R172" s="207">
        <v>0</v>
      </c>
      <c r="S172" s="207">
        <v>0</v>
      </c>
      <c r="T172" s="207">
        <v>0</v>
      </c>
      <c r="U172" s="207">
        <v>0</v>
      </c>
      <c r="V172" s="207">
        <v>0</v>
      </c>
      <c r="W172" s="207">
        <v>2390</v>
      </c>
    </row>
    <row r="173" spans="1:23" ht="14.45" customHeight="1">
      <c r="A173" s="206" t="s">
        <v>104</v>
      </c>
      <c r="B173" s="207">
        <v>2.1</v>
      </c>
      <c r="C173" s="207">
        <v>0</v>
      </c>
      <c r="D173" s="207">
        <v>0</v>
      </c>
      <c r="E173" s="207">
        <v>0</v>
      </c>
      <c r="F173" s="207">
        <v>0</v>
      </c>
      <c r="G173" s="207">
        <v>0</v>
      </c>
      <c r="H173" s="207">
        <v>0</v>
      </c>
      <c r="I173" s="207">
        <v>0</v>
      </c>
      <c r="J173" s="207">
        <v>0</v>
      </c>
      <c r="K173" s="207">
        <v>0</v>
      </c>
      <c r="M173" s="206" t="s">
        <v>104</v>
      </c>
      <c r="N173" s="207">
        <v>354.76190476190499</v>
      </c>
      <c r="O173" s="207">
        <v>0</v>
      </c>
      <c r="P173" s="207">
        <v>0</v>
      </c>
      <c r="Q173" s="207">
        <v>0</v>
      </c>
      <c r="R173" s="207">
        <v>0</v>
      </c>
      <c r="S173" s="207">
        <v>0</v>
      </c>
      <c r="T173" s="207">
        <v>0</v>
      </c>
      <c r="U173" s="207">
        <v>0</v>
      </c>
      <c r="V173" s="207">
        <v>0</v>
      </c>
      <c r="W173" s="207">
        <v>0</v>
      </c>
    </row>
    <row r="174" spans="1:23" ht="14.45" customHeight="1">
      <c r="A174" s="206" t="s">
        <v>106</v>
      </c>
      <c r="B174" s="207">
        <v>0</v>
      </c>
      <c r="C174" s="207">
        <v>0</v>
      </c>
      <c r="D174" s="207">
        <v>8.9039999999999999</v>
      </c>
      <c r="E174" s="207">
        <v>6.0209999999999999</v>
      </c>
      <c r="F174" s="207">
        <v>0</v>
      </c>
      <c r="G174" s="207">
        <v>12.768000000000001</v>
      </c>
      <c r="H174" s="207">
        <v>24.806000000000001</v>
      </c>
      <c r="I174" s="207">
        <v>0</v>
      </c>
      <c r="J174" s="207">
        <v>0</v>
      </c>
      <c r="K174" s="207">
        <v>0</v>
      </c>
      <c r="M174" s="206" t="s">
        <v>106</v>
      </c>
      <c r="N174" s="207">
        <v>0</v>
      </c>
      <c r="O174" s="207">
        <v>0</v>
      </c>
      <c r="P174" s="207">
        <v>1133.87241689128</v>
      </c>
      <c r="Q174" s="207">
        <v>1493.4396279687801</v>
      </c>
      <c r="R174" s="207">
        <v>0</v>
      </c>
      <c r="S174" s="207">
        <v>833.02005012531299</v>
      </c>
      <c r="T174" s="207">
        <v>820.28541481899504</v>
      </c>
      <c r="U174" s="207">
        <v>0</v>
      </c>
      <c r="V174" s="207">
        <v>0</v>
      </c>
      <c r="W174" s="207">
        <v>0</v>
      </c>
    </row>
    <row r="175" spans="1:23" ht="14.45" customHeight="1">
      <c r="A175" s="206" t="s">
        <v>107</v>
      </c>
      <c r="B175" s="207">
        <v>0</v>
      </c>
      <c r="C175" s="207">
        <v>4.3499999999999996</v>
      </c>
      <c r="D175" s="207">
        <v>10.906000000000001</v>
      </c>
      <c r="E175" s="207">
        <v>8.35</v>
      </c>
      <c r="F175" s="207">
        <v>5.8079999999999998</v>
      </c>
      <c r="G175" s="207">
        <v>8.6519999999999992</v>
      </c>
      <c r="H175" s="207">
        <v>7.2750000000000004</v>
      </c>
      <c r="I175" s="207">
        <v>0</v>
      </c>
      <c r="J175" s="207">
        <v>0</v>
      </c>
      <c r="K175" s="207">
        <v>8.343</v>
      </c>
      <c r="M175" s="206" t="s">
        <v>107</v>
      </c>
      <c r="N175" s="207">
        <v>0</v>
      </c>
      <c r="O175" s="207">
        <v>796.55172413793105</v>
      </c>
      <c r="P175" s="207">
        <v>593.98496240601503</v>
      </c>
      <c r="Q175" s="207">
        <v>733.29341317365299</v>
      </c>
      <c r="R175" s="207">
        <v>446.62534435261699</v>
      </c>
      <c r="S175" s="207">
        <v>495.03005085529401</v>
      </c>
      <c r="T175" s="207">
        <v>426.529209621993</v>
      </c>
      <c r="U175" s="207">
        <v>0</v>
      </c>
      <c r="V175" s="207">
        <v>0</v>
      </c>
      <c r="W175" s="207">
        <v>473.93024092053201</v>
      </c>
    </row>
    <row r="176" spans="1:23" ht="14.45" customHeight="1">
      <c r="A176" s="206" t="s">
        <v>108</v>
      </c>
      <c r="B176" s="207">
        <v>268.75599999999997</v>
      </c>
      <c r="C176" s="207">
        <v>159.83199999999999</v>
      </c>
      <c r="D176" s="207">
        <v>97.76</v>
      </c>
      <c r="E176" s="207">
        <v>64.177999999999997</v>
      </c>
      <c r="F176" s="207">
        <v>90.790999999999997</v>
      </c>
      <c r="G176" s="207">
        <v>136.44800000000001</v>
      </c>
      <c r="H176" s="207">
        <v>164.87200000000001</v>
      </c>
      <c r="I176" s="207">
        <v>127.77800000000001</v>
      </c>
      <c r="J176" s="207">
        <v>115.22499999999999</v>
      </c>
      <c r="K176" s="207">
        <v>77.352999999999994</v>
      </c>
      <c r="M176" s="206" t="s">
        <v>108</v>
      </c>
      <c r="N176" s="207">
        <v>99.722424801678798</v>
      </c>
      <c r="O176" s="207">
        <v>97.045647930326794</v>
      </c>
      <c r="P176" s="207">
        <v>128.048281505728</v>
      </c>
      <c r="Q176" s="207">
        <v>149.661877902085</v>
      </c>
      <c r="R176" s="207">
        <v>225.02230397286101</v>
      </c>
      <c r="S176" s="207">
        <v>181.13860225140701</v>
      </c>
      <c r="T176" s="207">
        <v>181.110194575186</v>
      </c>
      <c r="U176" s="207">
        <v>212.939629670209</v>
      </c>
      <c r="V176" s="207">
        <v>274.13321761770402</v>
      </c>
      <c r="W176" s="207">
        <v>237.96103577107499</v>
      </c>
    </row>
    <row r="177" spans="1:23" ht="14.45" customHeight="1">
      <c r="A177" s="206" t="s">
        <v>165</v>
      </c>
      <c r="B177" s="207">
        <v>0.61799999999999999</v>
      </c>
      <c r="C177" s="207">
        <v>0</v>
      </c>
      <c r="D177" s="207">
        <v>0</v>
      </c>
      <c r="E177" s="207">
        <v>0</v>
      </c>
      <c r="F177" s="207">
        <v>0</v>
      </c>
      <c r="G177" s="207">
        <v>0</v>
      </c>
      <c r="H177" s="207">
        <v>0</v>
      </c>
      <c r="I177" s="207">
        <v>0</v>
      </c>
      <c r="J177" s="207">
        <v>0</v>
      </c>
      <c r="K177" s="207">
        <v>0</v>
      </c>
      <c r="M177" s="206" t="s">
        <v>165</v>
      </c>
      <c r="N177" s="207">
        <v>3202.26537216828</v>
      </c>
      <c r="O177" s="207">
        <v>0</v>
      </c>
      <c r="P177" s="207">
        <v>0</v>
      </c>
      <c r="Q177" s="207">
        <v>0</v>
      </c>
      <c r="R177" s="207">
        <v>0</v>
      </c>
      <c r="S177" s="207">
        <v>0</v>
      </c>
      <c r="T177" s="207">
        <v>0</v>
      </c>
      <c r="U177" s="207">
        <v>0</v>
      </c>
      <c r="V177" s="207">
        <v>0</v>
      </c>
      <c r="W177" s="207">
        <v>0</v>
      </c>
    </row>
    <row r="178" spans="1:23" ht="14.45" customHeight="1">
      <c r="A178" s="206" t="s">
        <v>114</v>
      </c>
      <c r="B178" s="207">
        <v>8358.7450000000008</v>
      </c>
      <c r="C178" s="207">
        <v>8165.7979999999998</v>
      </c>
      <c r="D178" s="207">
        <v>8871.7530000000006</v>
      </c>
      <c r="E178" s="207">
        <v>7320.683</v>
      </c>
      <c r="F178" s="207">
        <v>5981.2309999999998</v>
      </c>
      <c r="G178" s="207">
        <v>4987.0209999999997</v>
      </c>
      <c r="H178" s="207">
        <v>5540.6289999999999</v>
      </c>
      <c r="I178" s="207">
        <v>4718.5349999999999</v>
      </c>
      <c r="J178" s="207">
        <v>4418.451</v>
      </c>
      <c r="K178" s="207">
        <v>3504.5819999999999</v>
      </c>
      <c r="M178" s="206" t="s">
        <v>114</v>
      </c>
      <c r="N178" s="207">
        <v>73.224509181701293</v>
      </c>
      <c r="O178" s="207">
        <v>71.8403761640932</v>
      </c>
      <c r="P178" s="207">
        <v>72.700175489556599</v>
      </c>
      <c r="Q178" s="207">
        <v>86.768816516163895</v>
      </c>
      <c r="R178" s="207">
        <v>107.805399925199</v>
      </c>
      <c r="S178" s="207">
        <v>124.858507714325</v>
      </c>
      <c r="T178" s="207">
        <v>100.531365662635</v>
      </c>
      <c r="U178" s="207">
        <v>117.41356162453</v>
      </c>
      <c r="V178" s="207">
        <v>119.861689085157</v>
      </c>
      <c r="W178" s="207">
        <v>115.313609440441</v>
      </c>
    </row>
    <row r="179" spans="1:23" ht="14.45" customHeight="1">
      <c r="A179" s="206" t="s">
        <v>115</v>
      </c>
      <c r="B179" s="207">
        <v>585.63300000000004</v>
      </c>
      <c r="C179" s="207">
        <v>1839.32</v>
      </c>
      <c r="D179" s="207">
        <v>842.36500000000001</v>
      </c>
      <c r="E179" s="207">
        <v>775.58699999999999</v>
      </c>
      <c r="F179" s="207">
        <v>548.32000000000005</v>
      </c>
      <c r="G179" s="207">
        <v>149.28700000000001</v>
      </c>
      <c r="H179" s="207">
        <v>161.19300000000001</v>
      </c>
      <c r="I179" s="207">
        <v>55.915999999999997</v>
      </c>
      <c r="J179" s="207">
        <v>140.69</v>
      </c>
      <c r="K179" s="207">
        <v>8.5150000000000006</v>
      </c>
      <c r="M179" s="206" t="s">
        <v>115</v>
      </c>
      <c r="N179" s="207">
        <v>119.967624775243</v>
      </c>
      <c r="O179" s="207">
        <v>86.112802557466907</v>
      </c>
      <c r="P179" s="207">
        <v>90.141446997441705</v>
      </c>
      <c r="Q179" s="207">
        <v>117.079063986374</v>
      </c>
      <c r="R179" s="207">
        <v>116.649037058652</v>
      </c>
      <c r="S179" s="207">
        <v>122.42191215578001</v>
      </c>
      <c r="T179" s="207">
        <v>101.915095568666</v>
      </c>
      <c r="U179" s="207">
        <v>109.27104943129</v>
      </c>
      <c r="V179" s="207">
        <v>142.547444736655</v>
      </c>
      <c r="W179" s="207">
        <v>271.52084556664698</v>
      </c>
    </row>
    <row r="180" spans="1:23" ht="14.45" customHeight="1">
      <c r="A180" s="206" t="s">
        <v>116</v>
      </c>
      <c r="B180" s="207">
        <v>3109.8409999999999</v>
      </c>
      <c r="C180" s="207">
        <v>3199.6010000000001</v>
      </c>
      <c r="D180" s="207">
        <v>3338.1669999999999</v>
      </c>
      <c r="E180" s="207">
        <v>3424.5120000000002</v>
      </c>
      <c r="F180" s="207">
        <v>3285.096</v>
      </c>
      <c r="G180" s="207">
        <v>3011.1950000000002</v>
      </c>
      <c r="H180" s="207">
        <v>2873.0819999999999</v>
      </c>
      <c r="I180" s="207">
        <v>3022.654</v>
      </c>
      <c r="J180" s="207">
        <v>3042.3890000000001</v>
      </c>
      <c r="K180" s="207">
        <v>2758.9960000000001</v>
      </c>
      <c r="M180" s="206" t="s">
        <v>116</v>
      </c>
      <c r="N180" s="207">
        <v>782.45093559445604</v>
      </c>
      <c r="O180" s="207">
        <v>757.55570772730698</v>
      </c>
      <c r="P180" s="207">
        <v>790.34272401590397</v>
      </c>
      <c r="Q180" s="207">
        <v>943.82966098527299</v>
      </c>
      <c r="R180" s="207">
        <v>1008.04481817274</v>
      </c>
      <c r="S180" s="207">
        <v>1136.59693244708</v>
      </c>
      <c r="T180" s="207">
        <v>950.95475868770905</v>
      </c>
      <c r="U180" s="207">
        <v>1039.93675756471</v>
      </c>
      <c r="V180" s="207">
        <v>1084.3123611083299</v>
      </c>
      <c r="W180" s="207">
        <v>1060.4803341505401</v>
      </c>
    </row>
    <row r="181" spans="1:23" ht="14.45" customHeight="1">
      <c r="A181" s="206" t="s">
        <v>117</v>
      </c>
      <c r="B181" s="207">
        <v>12.8</v>
      </c>
      <c r="C181" s="207">
        <v>1.772</v>
      </c>
      <c r="D181" s="207">
        <v>12.462</v>
      </c>
      <c r="E181" s="207">
        <v>12.489000000000001</v>
      </c>
      <c r="F181" s="207">
        <v>47.619</v>
      </c>
      <c r="G181" s="207">
        <v>78.087999999999994</v>
      </c>
      <c r="H181" s="207">
        <v>80.558000000000007</v>
      </c>
      <c r="I181" s="207">
        <v>21.164999999999999</v>
      </c>
      <c r="J181" s="207">
        <v>29.239000000000001</v>
      </c>
      <c r="K181" s="207">
        <v>18.54</v>
      </c>
      <c r="M181" s="206" t="s">
        <v>117</v>
      </c>
      <c r="N181" s="207">
        <v>336.953125</v>
      </c>
      <c r="O181" s="207">
        <v>410.83521444695299</v>
      </c>
      <c r="P181" s="207">
        <v>505.69731985235097</v>
      </c>
      <c r="Q181" s="207">
        <v>757.46657058211201</v>
      </c>
      <c r="R181" s="207">
        <v>746.99174699174705</v>
      </c>
      <c r="S181" s="207">
        <v>689.14557934637799</v>
      </c>
      <c r="T181" s="207">
        <v>627.31199880831196</v>
      </c>
      <c r="U181" s="207">
        <v>780.29766123316801</v>
      </c>
      <c r="V181" s="207">
        <v>901.33041485686897</v>
      </c>
      <c r="W181" s="207">
        <v>740.56094929881294</v>
      </c>
    </row>
    <row r="182" spans="1:23" ht="14.45" customHeight="1">
      <c r="A182" s="204" t="s">
        <v>44</v>
      </c>
      <c r="B182" s="205">
        <v>333147.30699999997</v>
      </c>
      <c r="C182" s="205">
        <v>344608.30200000003</v>
      </c>
      <c r="D182" s="205">
        <v>372342.68599999999</v>
      </c>
      <c r="E182" s="205">
        <v>320088.342</v>
      </c>
      <c r="F182" s="205">
        <v>301675.85499999998</v>
      </c>
      <c r="G182" s="205">
        <v>286171.61200000002</v>
      </c>
      <c r="H182" s="205">
        <v>311972.35800000001</v>
      </c>
      <c r="I182" s="205">
        <v>329445.99699999997</v>
      </c>
      <c r="J182" s="205">
        <v>320789.39899999998</v>
      </c>
      <c r="K182" s="205">
        <v>337403.84700000001</v>
      </c>
      <c r="M182" s="204" t="s">
        <v>44</v>
      </c>
      <c r="N182" s="205">
        <v>114.319807483841</v>
      </c>
      <c r="O182" s="205">
        <v>106.736119781583</v>
      </c>
      <c r="P182" s="205">
        <v>111.57175516534799</v>
      </c>
      <c r="Q182" s="205">
        <v>138.18005592968501</v>
      </c>
      <c r="R182" s="205">
        <v>144.40548117448799</v>
      </c>
      <c r="S182" s="205">
        <v>167.72539618639701</v>
      </c>
      <c r="T182" s="205">
        <v>143.80668943753</v>
      </c>
      <c r="U182" s="205">
        <v>151.19138630784499</v>
      </c>
      <c r="V182" s="205">
        <v>151.12947981176899</v>
      </c>
      <c r="W182" s="205">
        <v>150.876750376827</v>
      </c>
    </row>
    <row r="183" spans="1:23" ht="14.45" customHeight="1">
      <c r="A183" s="206" t="s">
        <v>73</v>
      </c>
      <c r="B183" s="207">
        <v>282242.61300000001</v>
      </c>
      <c r="C183" s="207">
        <v>289415.10700000002</v>
      </c>
      <c r="D183" s="207">
        <v>315870.28700000001</v>
      </c>
      <c r="E183" s="207">
        <v>264500.92099999997</v>
      </c>
      <c r="F183" s="207">
        <v>253762.93400000001</v>
      </c>
      <c r="G183" s="207">
        <v>239989.9</v>
      </c>
      <c r="H183" s="207">
        <v>260039.98499999999</v>
      </c>
      <c r="I183" s="207">
        <v>275907.27399999998</v>
      </c>
      <c r="J183" s="207">
        <v>270015.86700000003</v>
      </c>
      <c r="K183" s="207">
        <v>289207.35499999998</v>
      </c>
      <c r="M183" s="206" t="s">
        <v>73</v>
      </c>
      <c r="N183" s="207">
        <v>108.05163216087399</v>
      </c>
      <c r="O183" s="207">
        <v>101.686537047287</v>
      </c>
      <c r="P183" s="207">
        <v>105.750019469226</v>
      </c>
      <c r="Q183" s="207">
        <v>129.594588443796</v>
      </c>
      <c r="R183" s="207">
        <v>134.905415303876</v>
      </c>
      <c r="S183" s="207">
        <v>157.73026281522701</v>
      </c>
      <c r="T183" s="207">
        <v>135.573504205517</v>
      </c>
      <c r="U183" s="207">
        <v>142.852362783302</v>
      </c>
      <c r="V183" s="207">
        <v>143.034723955685</v>
      </c>
      <c r="W183" s="207">
        <v>143.91811370080799</v>
      </c>
    </row>
    <row r="184" spans="1:23" ht="14.45" customHeight="1">
      <c r="A184" s="206" t="s">
        <v>94</v>
      </c>
      <c r="B184" s="207">
        <v>4027.259</v>
      </c>
      <c r="C184" s="207">
        <v>4491.9170000000004</v>
      </c>
      <c r="D184" s="207">
        <v>3942.123</v>
      </c>
      <c r="E184" s="207">
        <v>4298.9530000000004</v>
      </c>
      <c r="F184" s="207">
        <v>3610.8359999999998</v>
      </c>
      <c r="G184" s="207">
        <v>3597.2420000000002</v>
      </c>
      <c r="H184" s="207">
        <v>3725.0329999999999</v>
      </c>
      <c r="I184" s="207">
        <v>3729.6329999999998</v>
      </c>
      <c r="J184" s="207">
        <v>3250.5320000000002</v>
      </c>
      <c r="K184" s="207">
        <v>2932.9290000000001</v>
      </c>
      <c r="M184" s="206" t="s">
        <v>94</v>
      </c>
      <c r="N184" s="207">
        <v>133.23404330339801</v>
      </c>
      <c r="O184" s="207">
        <v>116.71965443707001</v>
      </c>
      <c r="P184" s="207">
        <v>127.878049467254</v>
      </c>
      <c r="Q184" s="207">
        <v>157.842153659275</v>
      </c>
      <c r="R184" s="207">
        <v>166.97518247851701</v>
      </c>
      <c r="S184" s="207">
        <v>192.59143532739799</v>
      </c>
      <c r="T184" s="207">
        <v>166.21570869305</v>
      </c>
      <c r="U184" s="207">
        <v>177.896591970309</v>
      </c>
      <c r="V184" s="207">
        <v>172.91631031474199</v>
      </c>
      <c r="W184" s="207">
        <v>176.12939147180199</v>
      </c>
    </row>
    <row r="185" spans="1:23" ht="14.45" customHeight="1">
      <c r="A185" s="206" t="s">
        <v>118</v>
      </c>
      <c r="B185" s="207">
        <v>606.303</v>
      </c>
      <c r="C185" s="207">
        <v>697.12199999999996</v>
      </c>
      <c r="D185" s="207">
        <v>695.76900000000001</v>
      </c>
      <c r="E185" s="207">
        <v>549.03200000000004</v>
      </c>
      <c r="F185" s="207">
        <v>618.678</v>
      </c>
      <c r="G185" s="207">
        <v>480.22399999999999</v>
      </c>
      <c r="H185" s="207">
        <v>559.14300000000003</v>
      </c>
      <c r="I185" s="207">
        <v>419.64600000000002</v>
      </c>
      <c r="J185" s="207">
        <v>312.35000000000002</v>
      </c>
      <c r="K185" s="207">
        <v>376.91899999999998</v>
      </c>
      <c r="M185" s="206" t="s">
        <v>118</v>
      </c>
      <c r="N185" s="207">
        <v>117.576525268719</v>
      </c>
      <c r="O185" s="207">
        <v>113.678810882457</v>
      </c>
      <c r="P185" s="207">
        <v>127.527958273507</v>
      </c>
      <c r="Q185" s="207">
        <v>168.509303647146</v>
      </c>
      <c r="R185" s="207">
        <v>165.470567888304</v>
      </c>
      <c r="S185" s="207">
        <v>177.44427600453099</v>
      </c>
      <c r="T185" s="207">
        <v>164.76464875711599</v>
      </c>
      <c r="U185" s="207">
        <v>174.46609761560899</v>
      </c>
      <c r="V185" s="207">
        <v>182.04578197534801</v>
      </c>
      <c r="W185" s="207">
        <v>172.13247408594401</v>
      </c>
    </row>
    <row r="186" spans="1:23" ht="14.45" customHeight="1">
      <c r="A186" s="206" t="s">
        <v>120</v>
      </c>
      <c r="B186" s="207">
        <v>152.25299999999999</v>
      </c>
      <c r="C186" s="207">
        <v>59.636000000000003</v>
      </c>
      <c r="D186" s="207">
        <v>0</v>
      </c>
      <c r="E186" s="207">
        <v>2.177</v>
      </c>
      <c r="F186" s="207">
        <v>4.8159999999999998</v>
      </c>
      <c r="G186" s="207">
        <v>0</v>
      </c>
      <c r="H186" s="207">
        <v>0</v>
      </c>
      <c r="I186" s="207">
        <v>0</v>
      </c>
      <c r="J186" s="207">
        <v>9.7970000000000006</v>
      </c>
      <c r="K186" s="207">
        <v>0</v>
      </c>
      <c r="M186" s="206" t="s">
        <v>120</v>
      </c>
      <c r="N186" s="207">
        <v>190.203148706429</v>
      </c>
      <c r="O186" s="207">
        <v>186.44778321819001</v>
      </c>
      <c r="P186" s="207">
        <v>0</v>
      </c>
      <c r="Q186" s="207">
        <v>288.01102434542901</v>
      </c>
      <c r="R186" s="207">
        <v>721.96843853820599</v>
      </c>
      <c r="S186" s="207">
        <v>0</v>
      </c>
      <c r="T186" s="207">
        <v>0</v>
      </c>
      <c r="U186" s="207">
        <v>0</v>
      </c>
      <c r="V186" s="207">
        <v>475.24752475247499</v>
      </c>
      <c r="W186" s="207">
        <v>0</v>
      </c>
    </row>
    <row r="187" spans="1:23" ht="14.45" customHeight="1">
      <c r="A187" s="206" t="s">
        <v>107</v>
      </c>
      <c r="B187" s="207">
        <v>28992.768</v>
      </c>
      <c r="C187" s="207">
        <v>31541.524000000001</v>
      </c>
      <c r="D187" s="207">
        <v>34006.25</v>
      </c>
      <c r="E187" s="207">
        <v>33318.966</v>
      </c>
      <c r="F187" s="207">
        <v>27817.487000000001</v>
      </c>
      <c r="G187" s="207">
        <v>27687.892</v>
      </c>
      <c r="H187" s="207">
        <v>33769.050999999999</v>
      </c>
      <c r="I187" s="207">
        <v>35615.93</v>
      </c>
      <c r="J187" s="207">
        <v>35482.714</v>
      </c>
      <c r="K187" s="207">
        <v>34252.358</v>
      </c>
      <c r="M187" s="206" t="s">
        <v>107</v>
      </c>
      <c r="N187" s="207">
        <v>135.05323120579601</v>
      </c>
      <c r="O187" s="207">
        <v>119.439885022677</v>
      </c>
      <c r="P187" s="207">
        <v>128.84272743980901</v>
      </c>
      <c r="Q187" s="207">
        <v>158.68808773957801</v>
      </c>
      <c r="R187" s="207">
        <v>169.54058430943101</v>
      </c>
      <c r="S187" s="207">
        <v>190.26229949177801</v>
      </c>
      <c r="T187" s="207">
        <v>161.60078054902999</v>
      </c>
      <c r="U187" s="207">
        <v>172.12542252862701</v>
      </c>
      <c r="V187" s="207">
        <v>171.99899083254999</v>
      </c>
      <c r="W187" s="207">
        <v>171.36341387066</v>
      </c>
    </row>
    <row r="188" spans="1:23" ht="14.45" customHeight="1">
      <c r="A188" s="206" t="s">
        <v>121</v>
      </c>
      <c r="B188" s="207">
        <v>8623.5390000000007</v>
      </c>
      <c r="C188" s="207">
        <v>9311.6460000000006</v>
      </c>
      <c r="D188" s="207">
        <v>8367.3860000000004</v>
      </c>
      <c r="E188" s="207">
        <v>7437.3969999999999</v>
      </c>
      <c r="F188" s="207">
        <v>6876.7139999999999</v>
      </c>
      <c r="G188" s="207">
        <v>6606.5379999999996</v>
      </c>
      <c r="H188" s="207">
        <v>6979.3649999999998</v>
      </c>
      <c r="I188" s="207">
        <v>7247.1729999999998</v>
      </c>
      <c r="J188" s="207">
        <v>5812.9210000000003</v>
      </c>
      <c r="K188" s="207">
        <v>5331.8869999999997</v>
      </c>
      <c r="M188" s="206" t="s">
        <v>121</v>
      </c>
      <c r="N188" s="207">
        <v>152.14658390250199</v>
      </c>
      <c r="O188" s="207">
        <v>135.21261439706799</v>
      </c>
      <c r="P188" s="207">
        <v>145.45116001580399</v>
      </c>
      <c r="Q188" s="207">
        <v>175.937898703</v>
      </c>
      <c r="R188" s="207">
        <v>188.352896456069</v>
      </c>
      <c r="S188" s="207">
        <v>216.990199708228</v>
      </c>
      <c r="T188" s="207">
        <v>191.12555368575801</v>
      </c>
      <c r="U188" s="207">
        <v>205.909669880932</v>
      </c>
      <c r="V188" s="207">
        <v>201.507297277909</v>
      </c>
      <c r="W188" s="207">
        <v>202.119812366616</v>
      </c>
    </row>
    <row r="189" spans="1:23" ht="14.45" customHeight="1">
      <c r="A189" s="206" t="s">
        <v>110</v>
      </c>
      <c r="B189" s="207">
        <v>0</v>
      </c>
      <c r="C189" s="207">
        <v>0</v>
      </c>
      <c r="D189" s="207">
        <v>0</v>
      </c>
      <c r="E189" s="207">
        <v>0</v>
      </c>
      <c r="F189" s="207">
        <v>0</v>
      </c>
      <c r="G189" s="207">
        <v>0</v>
      </c>
      <c r="H189" s="207">
        <v>0</v>
      </c>
      <c r="I189" s="207">
        <v>0</v>
      </c>
      <c r="J189" s="207">
        <v>0.54400000000000004</v>
      </c>
      <c r="K189" s="207">
        <v>1.8140000000000001</v>
      </c>
      <c r="M189" s="206" t="s">
        <v>110</v>
      </c>
      <c r="N189" s="207">
        <v>0</v>
      </c>
      <c r="O189" s="207">
        <v>0</v>
      </c>
      <c r="P189" s="207">
        <v>0</v>
      </c>
      <c r="Q189" s="207">
        <v>0</v>
      </c>
      <c r="R189" s="207">
        <v>0</v>
      </c>
      <c r="S189" s="207">
        <v>0</v>
      </c>
      <c r="T189" s="207">
        <v>0</v>
      </c>
      <c r="U189" s="207">
        <v>0</v>
      </c>
      <c r="V189" s="207">
        <v>1358.4558823529401</v>
      </c>
      <c r="W189" s="207">
        <v>1380.92613009923</v>
      </c>
    </row>
    <row r="190" spans="1:23" ht="14.45" customHeight="1">
      <c r="A190" s="206" t="s">
        <v>82</v>
      </c>
      <c r="B190" s="207">
        <v>3.4820000000000002</v>
      </c>
      <c r="C190" s="207">
        <v>0</v>
      </c>
      <c r="D190" s="207">
        <v>0</v>
      </c>
      <c r="E190" s="207">
        <v>0</v>
      </c>
      <c r="F190" s="207">
        <v>19.68</v>
      </c>
      <c r="G190" s="207">
        <v>0</v>
      </c>
      <c r="H190" s="207">
        <v>0</v>
      </c>
      <c r="I190" s="207">
        <v>0</v>
      </c>
      <c r="J190" s="207">
        <v>0</v>
      </c>
      <c r="K190" s="207">
        <v>0</v>
      </c>
      <c r="M190" s="206" t="s">
        <v>82</v>
      </c>
      <c r="N190" s="207">
        <v>265.07754164273399</v>
      </c>
      <c r="O190" s="207">
        <v>0</v>
      </c>
      <c r="P190" s="207">
        <v>0</v>
      </c>
      <c r="Q190" s="207">
        <v>0</v>
      </c>
      <c r="R190" s="207">
        <v>254.97967479674799</v>
      </c>
      <c r="S190" s="207">
        <v>0</v>
      </c>
      <c r="T190" s="207">
        <v>0</v>
      </c>
      <c r="U190" s="207">
        <v>0</v>
      </c>
      <c r="V190" s="207">
        <v>0</v>
      </c>
      <c r="W190" s="207">
        <v>0</v>
      </c>
    </row>
    <row r="191" spans="1:23" ht="14.45" customHeight="1">
      <c r="A191" s="206" t="s">
        <v>116</v>
      </c>
      <c r="B191" s="207">
        <v>5670.518</v>
      </c>
      <c r="C191" s="207">
        <v>5241.3370000000004</v>
      </c>
      <c r="D191" s="207">
        <v>5227.3159999999998</v>
      </c>
      <c r="E191" s="207">
        <v>5730.8869999999997</v>
      </c>
      <c r="F191" s="207">
        <v>5181.6329999999998</v>
      </c>
      <c r="G191" s="207">
        <v>4306.96</v>
      </c>
      <c r="H191" s="207">
        <v>3392.7269999999999</v>
      </c>
      <c r="I191" s="207">
        <v>3253.625</v>
      </c>
      <c r="J191" s="207">
        <v>3282.8220000000001</v>
      </c>
      <c r="K191" s="207">
        <v>2443.6770000000001</v>
      </c>
      <c r="M191" s="206" t="s">
        <v>116</v>
      </c>
      <c r="N191" s="207">
        <v>213.97145728132799</v>
      </c>
      <c r="O191" s="207">
        <v>199.99629865433201</v>
      </c>
      <c r="P191" s="207">
        <v>210.11146064251699</v>
      </c>
      <c r="Q191" s="207">
        <v>260.01088487698303</v>
      </c>
      <c r="R191" s="207">
        <v>301.34399715302101</v>
      </c>
      <c r="S191" s="207">
        <v>364.858275906904</v>
      </c>
      <c r="T191" s="207">
        <v>329.77395469779901</v>
      </c>
      <c r="U191" s="207">
        <v>364.53924468861601</v>
      </c>
      <c r="V191" s="207">
        <v>370.217757770601</v>
      </c>
      <c r="W191" s="207">
        <v>360.14988887647598</v>
      </c>
    </row>
    <row r="192" spans="1:23" ht="14.45" customHeight="1">
      <c r="A192" s="206" t="s">
        <v>124</v>
      </c>
      <c r="B192" s="207">
        <v>2828.3440000000001</v>
      </c>
      <c r="C192" s="207">
        <v>3850.0129999999999</v>
      </c>
      <c r="D192" s="207">
        <v>4233.5550000000003</v>
      </c>
      <c r="E192" s="207">
        <v>4250.009</v>
      </c>
      <c r="F192" s="207">
        <v>3783.0770000000002</v>
      </c>
      <c r="G192" s="207">
        <v>3502.8560000000002</v>
      </c>
      <c r="H192" s="207">
        <v>3507.0540000000001</v>
      </c>
      <c r="I192" s="207">
        <v>3272.7159999999999</v>
      </c>
      <c r="J192" s="207">
        <v>2621.8519999999999</v>
      </c>
      <c r="K192" s="207">
        <v>2856.9079999999999</v>
      </c>
      <c r="M192" s="206" t="s">
        <v>124</v>
      </c>
      <c r="N192" s="207">
        <v>180.19802400273801</v>
      </c>
      <c r="O192" s="207">
        <v>172.27344427148699</v>
      </c>
      <c r="P192" s="207">
        <v>200.77074704355999</v>
      </c>
      <c r="Q192" s="207">
        <v>257.48204297920302</v>
      </c>
      <c r="R192" s="207">
        <v>275.69330468293401</v>
      </c>
      <c r="S192" s="207">
        <v>312.20809533706199</v>
      </c>
      <c r="T192" s="207">
        <v>281.72391984839697</v>
      </c>
      <c r="U192" s="207">
        <v>259.70600565401901</v>
      </c>
      <c r="V192" s="207">
        <v>284.175842114658</v>
      </c>
      <c r="W192" s="207">
        <v>305.53591505221698</v>
      </c>
    </row>
    <row r="193" spans="1:23" ht="14.45" customHeight="1">
      <c r="A193" s="208" t="s">
        <v>165</v>
      </c>
      <c r="B193" s="209">
        <v>0.22800000000000001</v>
      </c>
      <c r="C193" s="209">
        <v>0</v>
      </c>
      <c r="D193" s="209">
        <v>0</v>
      </c>
      <c r="E193" s="209">
        <v>0</v>
      </c>
      <c r="F193" s="209">
        <v>0</v>
      </c>
      <c r="G193" s="209">
        <v>0</v>
      </c>
      <c r="H193" s="209">
        <v>0</v>
      </c>
      <c r="I193" s="209">
        <v>0</v>
      </c>
      <c r="J193" s="209">
        <v>0</v>
      </c>
      <c r="K193" s="209">
        <v>0</v>
      </c>
      <c r="M193" s="208" t="s">
        <v>165</v>
      </c>
      <c r="N193" s="209">
        <v>982.45614035087704</v>
      </c>
      <c r="O193" s="209">
        <v>0</v>
      </c>
      <c r="P193" s="209">
        <v>0</v>
      </c>
      <c r="Q193" s="209">
        <v>0</v>
      </c>
      <c r="R193" s="209">
        <v>0</v>
      </c>
      <c r="S193" s="209">
        <v>0</v>
      </c>
      <c r="T193" s="209">
        <v>0</v>
      </c>
      <c r="U193" s="209">
        <v>0</v>
      </c>
      <c r="V193" s="209">
        <v>0</v>
      </c>
      <c r="W193" s="209">
        <v>0</v>
      </c>
    </row>
    <row r="194" spans="1:23" ht="14.45" customHeight="1">
      <c r="A194" s="204" t="s">
        <v>53</v>
      </c>
      <c r="B194" s="205">
        <v>29.027999999999999</v>
      </c>
      <c r="C194" s="205">
        <v>14.513999999999999</v>
      </c>
      <c r="D194" s="205">
        <v>14.513999999999999</v>
      </c>
      <c r="E194" s="205">
        <v>14.513999999999999</v>
      </c>
      <c r="F194" s="205">
        <v>14.56</v>
      </c>
      <c r="G194" s="205">
        <v>14.56</v>
      </c>
      <c r="H194" s="205">
        <v>29.12</v>
      </c>
      <c r="I194" s="205">
        <v>0</v>
      </c>
      <c r="J194" s="205">
        <v>29.12</v>
      </c>
      <c r="K194" s="205">
        <v>15.179</v>
      </c>
      <c r="M194" s="204" t="s">
        <v>53</v>
      </c>
      <c r="N194" s="205">
        <v>134.45638693675099</v>
      </c>
      <c r="O194" s="205">
        <v>127.04974507372199</v>
      </c>
      <c r="P194" s="205">
        <v>127.394240044095</v>
      </c>
      <c r="Q194" s="205">
        <v>160.60355518809399</v>
      </c>
      <c r="R194" s="205">
        <v>188.598901098901</v>
      </c>
      <c r="S194" s="205">
        <v>193.131868131868</v>
      </c>
      <c r="T194" s="205">
        <v>177.300824175824</v>
      </c>
      <c r="U194" s="205">
        <v>0</v>
      </c>
      <c r="V194" s="205">
        <v>179.876373626374</v>
      </c>
      <c r="W194" s="205">
        <v>189.669938731142</v>
      </c>
    </row>
    <row r="195" spans="1:23" ht="14.45" customHeight="1">
      <c r="A195" s="206" t="s">
        <v>128</v>
      </c>
      <c r="B195" s="207">
        <v>29.027999999999999</v>
      </c>
      <c r="C195" s="207">
        <v>14.513999999999999</v>
      </c>
      <c r="D195" s="207">
        <v>14.513999999999999</v>
      </c>
      <c r="E195" s="207">
        <v>14.513999999999999</v>
      </c>
      <c r="F195" s="207">
        <v>14.56</v>
      </c>
      <c r="G195" s="207">
        <v>14.56</v>
      </c>
      <c r="H195" s="207">
        <v>29.12</v>
      </c>
      <c r="I195" s="207">
        <v>0</v>
      </c>
      <c r="J195" s="207">
        <v>29.12</v>
      </c>
      <c r="K195" s="207">
        <v>15.179</v>
      </c>
      <c r="M195" s="206" t="s">
        <v>128</v>
      </c>
      <c r="N195" s="207">
        <v>134.45638693675099</v>
      </c>
      <c r="O195" s="207">
        <v>127.04974507372199</v>
      </c>
      <c r="P195" s="207">
        <v>127.394240044095</v>
      </c>
      <c r="Q195" s="207">
        <v>160.60355518809399</v>
      </c>
      <c r="R195" s="207">
        <v>188.598901098901</v>
      </c>
      <c r="S195" s="207">
        <v>193.131868131868</v>
      </c>
      <c r="T195" s="207">
        <v>177.300824175824</v>
      </c>
      <c r="U195" s="207">
        <v>0</v>
      </c>
      <c r="V195" s="207">
        <v>179.876373626374</v>
      </c>
      <c r="W195" s="207">
        <v>189.669938731142</v>
      </c>
    </row>
    <row r="196" spans="1:23" ht="14.45" customHeight="1">
      <c r="A196" s="204" t="s">
        <v>58</v>
      </c>
      <c r="B196" s="205">
        <v>5254.7160000000003</v>
      </c>
      <c r="C196" s="205">
        <v>5071.6679999999997</v>
      </c>
      <c r="D196" s="205">
        <v>4731.866</v>
      </c>
      <c r="E196" s="205">
        <v>4272.7309999999998</v>
      </c>
      <c r="F196" s="205">
        <v>4447.9279999999999</v>
      </c>
      <c r="G196" s="205">
        <v>4083.529</v>
      </c>
      <c r="H196" s="205">
        <v>4160.0600000000004</v>
      </c>
      <c r="I196" s="205">
        <v>4104.13</v>
      </c>
      <c r="J196" s="205">
        <v>4273.884</v>
      </c>
      <c r="K196" s="205">
        <v>3928.9259999999999</v>
      </c>
      <c r="M196" s="204" t="s">
        <v>58</v>
      </c>
      <c r="N196" s="205">
        <v>411.91893148935202</v>
      </c>
      <c r="O196" s="205">
        <v>374.45826501261502</v>
      </c>
      <c r="P196" s="205">
        <v>380.78550829630399</v>
      </c>
      <c r="Q196" s="205">
        <v>510.41593772226702</v>
      </c>
      <c r="R196" s="205">
        <v>519.07449940736399</v>
      </c>
      <c r="S196" s="205">
        <v>612.82214476743002</v>
      </c>
      <c r="T196" s="205">
        <v>545.23131877905598</v>
      </c>
      <c r="U196" s="205">
        <v>569.97682821937894</v>
      </c>
      <c r="V196" s="205">
        <v>557.40820293672004</v>
      </c>
      <c r="W196" s="205">
        <v>594.19724372512997</v>
      </c>
    </row>
    <row r="197" spans="1:23" ht="14.45" customHeight="1">
      <c r="A197" s="206" t="s">
        <v>73</v>
      </c>
      <c r="B197" s="207">
        <v>317.36399999999998</v>
      </c>
      <c r="C197" s="207">
        <v>420.89100000000002</v>
      </c>
      <c r="D197" s="207">
        <v>319.69200000000001</v>
      </c>
      <c r="E197" s="207">
        <v>53.701999999999998</v>
      </c>
      <c r="F197" s="207">
        <v>116.11199999999999</v>
      </c>
      <c r="G197" s="207">
        <v>69.649000000000001</v>
      </c>
      <c r="H197" s="207">
        <v>52.975000000000001</v>
      </c>
      <c r="I197" s="207">
        <v>37.128999999999998</v>
      </c>
      <c r="J197" s="207">
        <v>36.286000000000001</v>
      </c>
      <c r="K197" s="207">
        <v>36.286000000000001</v>
      </c>
      <c r="M197" s="206" t="s">
        <v>73</v>
      </c>
      <c r="N197" s="207">
        <v>255.703230360091</v>
      </c>
      <c r="O197" s="207">
        <v>237.310847701661</v>
      </c>
      <c r="P197" s="207">
        <v>231.231935738148</v>
      </c>
      <c r="Q197" s="207">
        <v>254.64600945961001</v>
      </c>
      <c r="R197" s="207">
        <v>297.32499655505001</v>
      </c>
      <c r="S197" s="207">
        <v>327.70032591997</v>
      </c>
      <c r="T197" s="207">
        <v>293.78008494572902</v>
      </c>
      <c r="U197" s="207">
        <v>294.62145492741502</v>
      </c>
      <c r="V197" s="207">
        <v>282.03714931378499</v>
      </c>
      <c r="W197" s="207">
        <v>275.39546932701302</v>
      </c>
    </row>
    <row r="198" spans="1:23" ht="14.45" customHeight="1">
      <c r="A198" s="206" t="s">
        <v>130</v>
      </c>
      <c r="B198" s="207">
        <v>0</v>
      </c>
      <c r="C198" s="207">
        <v>0</v>
      </c>
      <c r="D198" s="207">
        <v>0</v>
      </c>
      <c r="E198" s="207">
        <v>0.15</v>
      </c>
      <c r="F198" s="207">
        <v>0.55000000000000004</v>
      </c>
      <c r="G198" s="207">
        <v>0</v>
      </c>
      <c r="H198" s="207">
        <v>0</v>
      </c>
      <c r="I198" s="207">
        <v>0</v>
      </c>
      <c r="J198" s="207">
        <v>8.0000000000000002E-3</v>
      </c>
      <c r="K198" s="207">
        <v>3.0000000000000001E-3</v>
      </c>
      <c r="M198" s="206" t="s">
        <v>130</v>
      </c>
      <c r="N198" s="207">
        <v>0</v>
      </c>
      <c r="O198" s="207">
        <v>0</v>
      </c>
      <c r="P198" s="207">
        <v>0</v>
      </c>
      <c r="Q198" s="207">
        <v>12413.333333333299</v>
      </c>
      <c r="R198" s="207">
        <v>7012.7272727272702</v>
      </c>
      <c r="S198" s="207">
        <v>0</v>
      </c>
      <c r="T198" s="207">
        <v>0</v>
      </c>
      <c r="U198" s="207">
        <v>0</v>
      </c>
      <c r="V198" s="207">
        <v>66250</v>
      </c>
      <c r="W198" s="207">
        <v>72333.333333333299</v>
      </c>
    </row>
    <row r="199" spans="1:23" ht="14.45" customHeight="1">
      <c r="A199" s="206" t="s">
        <v>75</v>
      </c>
      <c r="B199" s="207">
        <v>3965.6489999999999</v>
      </c>
      <c r="C199" s="207">
        <v>3809.7159999999999</v>
      </c>
      <c r="D199" s="207">
        <v>3524.357</v>
      </c>
      <c r="E199" s="207">
        <v>3335.6149999999998</v>
      </c>
      <c r="F199" s="207">
        <v>3695.0369999999998</v>
      </c>
      <c r="G199" s="207">
        <v>3410.9549999999999</v>
      </c>
      <c r="H199" s="207">
        <v>3510.0740000000001</v>
      </c>
      <c r="I199" s="207">
        <v>3529.1460000000002</v>
      </c>
      <c r="J199" s="207">
        <v>3709.431</v>
      </c>
      <c r="K199" s="207">
        <v>3318.6579999999999</v>
      </c>
      <c r="M199" s="206" t="s">
        <v>75</v>
      </c>
      <c r="N199" s="207">
        <v>315.47017902996498</v>
      </c>
      <c r="O199" s="207">
        <v>284.45086195401399</v>
      </c>
      <c r="P199" s="207">
        <v>289.85627732945301</v>
      </c>
      <c r="Q199" s="207">
        <v>362.29151146040499</v>
      </c>
      <c r="R199" s="207">
        <v>422.17466293300998</v>
      </c>
      <c r="S199" s="207">
        <v>491.76784800737602</v>
      </c>
      <c r="T199" s="207">
        <v>452.87592227400302</v>
      </c>
      <c r="U199" s="207">
        <v>471.82066142913902</v>
      </c>
      <c r="V199" s="207">
        <v>458.60429807159102</v>
      </c>
      <c r="W199" s="207">
        <v>462.79309287067201</v>
      </c>
    </row>
    <row r="200" spans="1:23" ht="14.45" customHeight="1">
      <c r="A200" s="206" t="s">
        <v>134</v>
      </c>
      <c r="B200" s="207">
        <v>13.021000000000001</v>
      </c>
      <c r="C200" s="207">
        <v>12.268000000000001</v>
      </c>
      <c r="D200" s="207">
        <v>12.164</v>
      </c>
      <c r="E200" s="207">
        <v>14.486000000000001</v>
      </c>
      <c r="F200" s="207">
        <v>9.4770000000000003</v>
      </c>
      <c r="G200" s="207">
        <v>11.553000000000001</v>
      </c>
      <c r="H200" s="207">
        <v>6.1779999999999999</v>
      </c>
      <c r="I200" s="207">
        <v>3.5939999999999999</v>
      </c>
      <c r="J200" s="207">
        <v>4.2619999999999996</v>
      </c>
      <c r="K200" s="207">
        <v>18.934000000000001</v>
      </c>
      <c r="M200" s="206" t="s">
        <v>134</v>
      </c>
      <c r="N200" s="207">
        <v>1015.9741955303</v>
      </c>
      <c r="O200" s="207">
        <v>1472.12259537007</v>
      </c>
      <c r="P200" s="207">
        <v>1604.1598158500501</v>
      </c>
      <c r="Q200" s="207">
        <v>1451.67748170648</v>
      </c>
      <c r="R200" s="207">
        <v>1886.56747916007</v>
      </c>
      <c r="S200" s="207">
        <v>3043.2788020427602</v>
      </c>
      <c r="T200" s="207">
        <v>1505.1796697960499</v>
      </c>
      <c r="U200" s="207">
        <v>2628.2693377852002</v>
      </c>
      <c r="V200" s="207">
        <v>2604.1764429845098</v>
      </c>
      <c r="W200" s="207">
        <v>812.29534171332</v>
      </c>
    </row>
    <row r="201" spans="1:23" ht="14.45" customHeight="1">
      <c r="A201" s="206" t="s">
        <v>186</v>
      </c>
      <c r="B201" s="207">
        <v>448.512</v>
      </c>
      <c r="C201" s="207">
        <v>310.92399999999998</v>
      </c>
      <c r="D201" s="207">
        <v>312.32100000000003</v>
      </c>
      <c r="E201" s="207">
        <v>350.18200000000002</v>
      </c>
      <c r="F201" s="207">
        <v>133.18</v>
      </c>
      <c r="G201" s="207">
        <v>59.101999999999997</v>
      </c>
      <c r="H201" s="207">
        <v>81.766999999999996</v>
      </c>
      <c r="I201" s="207">
        <v>68.472999999999999</v>
      </c>
      <c r="J201" s="207">
        <v>72.900999999999996</v>
      </c>
      <c r="K201" s="207">
        <v>95.085999999999999</v>
      </c>
      <c r="M201" s="206" t="s">
        <v>186</v>
      </c>
      <c r="N201" s="207">
        <v>1098.8936750856201</v>
      </c>
      <c r="O201" s="207">
        <v>1090.12170176635</v>
      </c>
      <c r="P201" s="207">
        <v>1012.94181307053</v>
      </c>
      <c r="Q201" s="207">
        <v>1389.7401922428901</v>
      </c>
      <c r="R201" s="207">
        <v>1605.1509235620999</v>
      </c>
      <c r="S201" s="207">
        <v>2841.9681229061598</v>
      </c>
      <c r="T201" s="207">
        <v>2414.37254638179</v>
      </c>
      <c r="U201" s="207">
        <v>3126.1519138930698</v>
      </c>
      <c r="V201" s="207">
        <v>2653.1871990782001</v>
      </c>
      <c r="W201" s="207">
        <v>3241.8652588183299</v>
      </c>
    </row>
    <row r="202" spans="1:23" ht="14.45" customHeight="1">
      <c r="A202" s="206" t="s">
        <v>136</v>
      </c>
      <c r="B202" s="207">
        <v>510.17</v>
      </c>
      <c r="C202" s="207">
        <v>517.86900000000003</v>
      </c>
      <c r="D202" s="207">
        <v>563.33199999999999</v>
      </c>
      <c r="E202" s="207">
        <v>518.596</v>
      </c>
      <c r="F202" s="207">
        <v>493.572</v>
      </c>
      <c r="G202" s="207">
        <v>532.27</v>
      </c>
      <c r="H202" s="207">
        <v>509.06599999999997</v>
      </c>
      <c r="I202" s="207">
        <v>465.78800000000001</v>
      </c>
      <c r="J202" s="207">
        <v>450.99599999999998</v>
      </c>
      <c r="K202" s="207">
        <v>459.959</v>
      </c>
      <c r="M202" s="206" t="s">
        <v>136</v>
      </c>
      <c r="N202" s="207">
        <v>639.44567497108801</v>
      </c>
      <c r="O202" s="207">
        <v>692.38359507906398</v>
      </c>
      <c r="P202" s="207">
        <v>657.64060980025999</v>
      </c>
      <c r="Q202" s="207">
        <v>866.14050243349402</v>
      </c>
      <c r="R202" s="207">
        <v>970.11580883842703</v>
      </c>
      <c r="S202" s="207">
        <v>1125.61294080072</v>
      </c>
      <c r="T202" s="207">
        <v>896.32582022763199</v>
      </c>
      <c r="U202" s="207">
        <v>943.97665890920302</v>
      </c>
      <c r="V202" s="207">
        <v>1032.9448598213701</v>
      </c>
      <c r="W202" s="207">
        <v>1010.65312343057</v>
      </c>
    </row>
    <row r="203" spans="1:23" ht="14.45" customHeight="1">
      <c r="A203" s="204" t="s">
        <v>60</v>
      </c>
      <c r="B203" s="205">
        <v>203.411</v>
      </c>
      <c r="C203" s="205">
        <v>320.69</v>
      </c>
      <c r="D203" s="205">
        <v>317.68099999999998</v>
      </c>
      <c r="E203" s="205">
        <v>292.35300000000001</v>
      </c>
      <c r="F203" s="205">
        <v>287.721</v>
      </c>
      <c r="G203" s="205">
        <v>307.16399999999999</v>
      </c>
      <c r="H203" s="205">
        <v>330.08300000000003</v>
      </c>
      <c r="I203" s="205">
        <v>239.042</v>
      </c>
      <c r="J203" s="205">
        <v>279.43400000000003</v>
      </c>
      <c r="K203" s="205">
        <v>367.05700000000002</v>
      </c>
      <c r="M203" s="204" t="s">
        <v>60</v>
      </c>
      <c r="N203" s="205">
        <v>150.49333615192899</v>
      </c>
      <c r="O203" s="205">
        <v>121.924600081075</v>
      </c>
      <c r="P203" s="205">
        <v>148.46654348229799</v>
      </c>
      <c r="Q203" s="205">
        <v>176.95046741439299</v>
      </c>
      <c r="R203" s="205">
        <v>191.98112059946999</v>
      </c>
      <c r="S203" s="205">
        <v>227.484340612832</v>
      </c>
      <c r="T203" s="205">
        <v>222.174422796691</v>
      </c>
      <c r="U203" s="205">
        <v>259.03397729269301</v>
      </c>
      <c r="V203" s="205">
        <v>265.09300944051199</v>
      </c>
      <c r="W203" s="205">
        <v>273.0529590772</v>
      </c>
    </row>
    <row r="204" spans="1:23" ht="14.45" customHeight="1">
      <c r="A204" s="206" t="s">
        <v>93</v>
      </c>
      <c r="B204" s="207">
        <v>183.971</v>
      </c>
      <c r="C204" s="207">
        <v>286.59899999999999</v>
      </c>
      <c r="D204" s="207">
        <v>293.01100000000002</v>
      </c>
      <c r="E204" s="207">
        <v>256.25599999999997</v>
      </c>
      <c r="F204" s="207">
        <v>234.06299999999999</v>
      </c>
      <c r="G204" s="207">
        <v>262.99099999999999</v>
      </c>
      <c r="H204" s="207">
        <v>248.06200000000001</v>
      </c>
      <c r="I204" s="207">
        <v>130.65700000000001</v>
      </c>
      <c r="J204" s="207">
        <v>174.63900000000001</v>
      </c>
      <c r="K204" s="207">
        <v>199.36600000000001</v>
      </c>
      <c r="M204" s="206" t="s">
        <v>93</v>
      </c>
      <c r="N204" s="207">
        <v>144.82717384805201</v>
      </c>
      <c r="O204" s="207">
        <v>108.786143706014</v>
      </c>
      <c r="P204" s="207">
        <v>138.08014033602799</v>
      </c>
      <c r="Q204" s="207">
        <v>172.99887612387599</v>
      </c>
      <c r="R204" s="207">
        <v>186.91121621101999</v>
      </c>
      <c r="S204" s="207">
        <v>222.39544319007101</v>
      </c>
      <c r="T204" s="207">
        <v>203.06213769138401</v>
      </c>
      <c r="U204" s="207">
        <v>233.642284760862</v>
      </c>
      <c r="V204" s="207">
        <v>240.71370083429201</v>
      </c>
      <c r="W204" s="207">
        <v>267.47288905831499</v>
      </c>
    </row>
    <row r="205" spans="1:23" ht="14.45" customHeight="1">
      <c r="A205" s="206" t="s">
        <v>137</v>
      </c>
      <c r="B205" s="207">
        <v>19.440000000000001</v>
      </c>
      <c r="C205" s="207">
        <v>34.091000000000001</v>
      </c>
      <c r="D205" s="207">
        <v>24.67</v>
      </c>
      <c r="E205" s="207">
        <v>36.097000000000001</v>
      </c>
      <c r="F205" s="207">
        <v>53.658000000000001</v>
      </c>
      <c r="G205" s="207">
        <v>44.173000000000002</v>
      </c>
      <c r="H205" s="207">
        <v>82.021000000000001</v>
      </c>
      <c r="I205" s="207">
        <v>108.38500000000001</v>
      </c>
      <c r="J205" s="207">
        <v>104.795</v>
      </c>
      <c r="K205" s="207">
        <v>167.691</v>
      </c>
      <c r="M205" s="206" t="s">
        <v>137</v>
      </c>
      <c r="N205" s="207">
        <v>204.115226337449</v>
      </c>
      <c r="O205" s="207">
        <v>232.37804699187501</v>
      </c>
      <c r="P205" s="207">
        <v>271.82813133360401</v>
      </c>
      <c r="Q205" s="207">
        <v>205.003185860321</v>
      </c>
      <c r="R205" s="207">
        <v>214.09668642141</v>
      </c>
      <c r="S205" s="207">
        <v>257.781902972404</v>
      </c>
      <c r="T205" s="207">
        <v>279.97707904073297</v>
      </c>
      <c r="U205" s="207">
        <v>289.64340083960002</v>
      </c>
      <c r="V205" s="207">
        <v>305.72069278114401</v>
      </c>
      <c r="W205" s="207">
        <v>279.68704343107299</v>
      </c>
    </row>
    <row r="206" spans="1:23" ht="14.45" customHeight="1">
      <c r="A206" s="204" t="s">
        <v>63</v>
      </c>
      <c r="B206" s="205">
        <v>26335.972000000002</v>
      </c>
      <c r="C206" s="205">
        <v>28193.350999999999</v>
      </c>
      <c r="D206" s="205">
        <v>34253.423999999999</v>
      </c>
      <c r="E206" s="205">
        <v>34770.000999999997</v>
      </c>
      <c r="F206" s="205">
        <v>36612.449000000001</v>
      </c>
      <c r="G206" s="205">
        <v>42864.523999999998</v>
      </c>
      <c r="H206" s="205">
        <v>35653.031000000003</v>
      </c>
      <c r="I206" s="205">
        <v>46947.783000000003</v>
      </c>
      <c r="J206" s="205">
        <v>47142.014999999999</v>
      </c>
      <c r="K206" s="205">
        <v>44626.311999999998</v>
      </c>
      <c r="M206" s="204" t="s">
        <v>63</v>
      </c>
      <c r="N206" s="205">
        <v>96.909238816019396</v>
      </c>
      <c r="O206" s="205">
        <v>84.204392730754094</v>
      </c>
      <c r="P206" s="205">
        <v>84.921524925508194</v>
      </c>
      <c r="Q206" s="205">
        <v>101.376758660433</v>
      </c>
      <c r="R206" s="205">
        <v>108.74932184951599</v>
      </c>
      <c r="S206" s="205">
        <v>139.686049004067</v>
      </c>
      <c r="T206" s="205">
        <v>120.715094321153</v>
      </c>
      <c r="U206" s="205">
        <v>119.26488626736599</v>
      </c>
      <c r="V206" s="205">
        <v>117.78418890240501</v>
      </c>
      <c r="W206" s="205">
        <v>124.533660769458</v>
      </c>
    </row>
    <row r="207" spans="1:23" ht="14.45" customHeight="1">
      <c r="A207" s="206" t="s">
        <v>138</v>
      </c>
      <c r="B207" s="207">
        <v>11348.186</v>
      </c>
      <c r="C207" s="207">
        <v>13517.031000000001</v>
      </c>
      <c r="D207" s="207">
        <v>13837.700999999999</v>
      </c>
      <c r="E207" s="207">
        <v>14102.815000000001</v>
      </c>
      <c r="F207" s="207">
        <v>13527.691999999999</v>
      </c>
      <c r="G207" s="207">
        <v>20392.162</v>
      </c>
      <c r="H207" s="207">
        <v>13498.941999999999</v>
      </c>
      <c r="I207" s="207">
        <v>20279.527999999998</v>
      </c>
      <c r="J207" s="207">
        <v>19662.656999999999</v>
      </c>
      <c r="K207" s="207">
        <v>19408.179</v>
      </c>
      <c r="M207" s="206" t="s">
        <v>138</v>
      </c>
      <c r="N207" s="207">
        <v>93.433258848594804</v>
      </c>
      <c r="O207" s="207">
        <v>76.972524513704201</v>
      </c>
      <c r="P207" s="207">
        <v>72.760785913787302</v>
      </c>
      <c r="Q207" s="207">
        <v>88.779651438382999</v>
      </c>
      <c r="R207" s="207">
        <v>99.616549519312002</v>
      </c>
      <c r="S207" s="207">
        <v>132.74781751930001</v>
      </c>
      <c r="T207" s="207">
        <v>115.930789242594</v>
      </c>
      <c r="U207" s="207">
        <v>106.766390223678</v>
      </c>
      <c r="V207" s="207">
        <v>106.982286269857</v>
      </c>
      <c r="W207" s="207">
        <v>105.626653587645</v>
      </c>
    </row>
    <row r="208" spans="1:23" ht="14.45" customHeight="1">
      <c r="A208" s="206" t="s">
        <v>139</v>
      </c>
      <c r="B208" s="207">
        <v>6573.1490000000003</v>
      </c>
      <c r="C208" s="207">
        <v>5632.75</v>
      </c>
      <c r="D208" s="207">
        <v>10188.062</v>
      </c>
      <c r="E208" s="207">
        <v>9697.9259999999995</v>
      </c>
      <c r="F208" s="207">
        <v>12767.566000000001</v>
      </c>
      <c r="G208" s="207">
        <v>14393.291999999999</v>
      </c>
      <c r="H208" s="207">
        <v>13616.315000000001</v>
      </c>
      <c r="I208" s="207">
        <v>17140.728999999999</v>
      </c>
      <c r="J208" s="207">
        <v>18383.904999999999</v>
      </c>
      <c r="K208" s="207">
        <v>14879.207</v>
      </c>
      <c r="M208" s="206" t="s">
        <v>139</v>
      </c>
      <c r="N208" s="207">
        <v>113.236289029809</v>
      </c>
      <c r="O208" s="207">
        <v>110.700634681106</v>
      </c>
      <c r="P208" s="207">
        <v>96.364745326441906</v>
      </c>
      <c r="Q208" s="207">
        <v>111.424545825571</v>
      </c>
      <c r="R208" s="207">
        <v>117.778439524025</v>
      </c>
      <c r="S208" s="207">
        <v>151.74923151701501</v>
      </c>
      <c r="T208" s="207">
        <v>123.86941694577401</v>
      </c>
      <c r="U208" s="207">
        <v>124.150962307379</v>
      </c>
      <c r="V208" s="207">
        <v>119.609408338435</v>
      </c>
      <c r="W208" s="207">
        <v>123.787712611297</v>
      </c>
    </row>
    <row r="209" spans="1:23" ht="14.45" customHeight="1">
      <c r="A209" s="206" t="s">
        <v>140</v>
      </c>
      <c r="B209" s="207">
        <v>3249.989</v>
      </c>
      <c r="C209" s="207">
        <v>3831</v>
      </c>
      <c r="D209" s="207">
        <v>3598.4859999999999</v>
      </c>
      <c r="E209" s="207">
        <v>4176.826</v>
      </c>
      <c r="F209" s="207">
        <v>3570.0659999999998</v>
      </c>
      <c r="G209" s="207">
        <v>3907.116</v>
      </c>
      <c r="H209" s="207">
        <v>4052.2890000000002</v>
      </c>
      <c r="I209" s="207">
        <v>3643.828</v>
      </c>
      <c r="J209" s="207">
        <v>3998.087</v>
      </c>
      <c r="K209" s="207">
        <v>4424.8879999999999</v>
      </c>
      <c r="M209" s="206" t="s">
        <v>140</v>
      </c>
      <c r="N209" s="207">
        <v>80.150732817864906</v>
      </c>
      <c r="O209" s="207">
        <v>70.679979117723803</v>
      </c>
      <c r="P209" s="207">
        <v>84.012832063262195</v>
      </c>
      <c r="Q209" s="207">
        <v>102.01454405809601</v>
      </c>
      <c r="R209" s="207">
        <v>104.64680484898599</v>
      </c>
      <c r="S209" s="207">
        <v>114.21570283554399</v>
      </c>
      <c r="T209" s="207">
        <v>99.126691112109697</v>
      </c>
      <c r="U209" s="207">
        <v>93.187164707005905</v>
      </c>
      <c r="V209" s="207">
        <v>85.764266760578195</v>
      </c>
      <c r="W209" s="207">
        <v>102.027893135374</v>
      </c>
    </row>
    <row r="210" spans="1:23" ht="14.45" customHeight="1">
      <c r="A210" s="206" t="s">
        <v>141</v>
      </c>
      <c r="B210" s="207">
        <v>512.88400000000001</v>
      </c>
      <c r="C210" s="207">
        <v>359.19200000000001</v>
      </c>
      <c r="D210" s="207">
        <v>636.63900000000001</v>
      </c>
      <c r="E210" s="207">
        <v>821.83100000000002</v>
      </c>
      <c r="F210" s="207">
        <v>903.77</v>
      </c>
      <c r="G210" s="207">
        <v>131.46100000000001</v>
      </c>
      <c r="H210" s="207">
        <v>1.796</v>
      </c>
      <c r="I210" s="207">
        <v>17.128</v>
      </c>
      <c r="J210" s="207">
        <v>1.0960000000000001</v>
      </c>
      <c r="K210" s="207">
        <v>0</v>
      </c>
      <c r="M210" s="206" t="s">
        <v>141</v>
      </c>
      <c r="N210" s="207">
        <v>79.805570070425304</v>
      </c>
      <c r="O210" s="207">
        <v>87.827679903784002</v>
      </c>
      <c r="P210" s="207">
        <v>79.657388252997393</v>
      </c>
      <c r="Q210" s="207">
        <v>96.501592176493702</v>
      </c>
      <c r="R210" s="207">
        <v>101.313387255607</v>
      </c>
      <c r="S210" s="207">
        <v>145.97485185720501</v>
      </c>
      <c r="T210" s="207">
        <v>222.71714922049</v>
      </c>
      <c r="U210" s="207">
        <v>136.91032227930901</v>
      </c>
      <c r="V210" s="207">
        <v>494.525547445256</v>
      </c>
      <c r="W210" s="207">
        <v>0</v>
      </c>
    </row>
    <row r="211" spans="1:23" ht="14.45" customHeight="1">
      <c r="A211" s="206" t="s">
        <v>142</v>
      </c>
      <c r="B211" s="207">
        <v>11.204000000000001</v>
      </c>
      <c r="C211" s="207">
        <v>196.81899999999999</v>
      </c>
      <c r="D211" s="207">
        <v>303.37</v>
      </c>
      <c r="E211" s="207">
        <v>333.15699999999998</v>
      </c>
      <c r="F211" s="207">
        <v>173.959</v>
      </c>
      <c r="G211" s="207">
        <v>74.774000000000001</v>
      </c>
      <c r="H211" s="207">
        <v>456.02600000000001</v>
      </c>
      <c r="I211" s="207">
        <v>536.58900000000006</v>
      </c>
      <c r="J211" s="207">
        <v>586.63699999999994</v>
      </c>
      <c r="K211" s="207">
        <v>692.05499999999995</v>
      </c>
      <c r="M211" s="206" t="s">
        <v>142</v>
      </c>
      <c r="N211" s="207">
        <v>316.58336308461298</v>
      </c>
      <c r="O211" s="207">
        <v>65.364624350291393</v>
      </c>
      <c r="P211" s="207">
        <v>178.82124138840399</v>
      </c>
      <c r="Q211" s="207">
        <v>258.928973426943</v>
      </c>
      <c r="R211" s="207">
        <v>298.55885582234902</v>
      </c>
      <c r="S211" s="207">
        <v>271.89932329419298</v>
      </c>
      <c r="T211" s="207">
        <v>275.15536394854701</v>
      </c>
      <c r="U211" s="207">
        <v>290.939620454389</v>
      </c>
      <c r="V211" s="207">
        <v>283.22625405489299</v>
      </c>
      <c r="W211" s="207">
        <v>277.74526591094599</v>
      </c>
    </row>
    <row r="212" spans="1:23" ht="14.45" customHeight="1">
      <c r="A212" s="206" t="s">
        <v>143</v>
      </c>
      <c r="B212" s="207">
        <v>530.74699999999996</v>
      </c>
      <c r="C212" s="207">
        <v>703.97199999999998</v>
      </c>
      <c r="D212" s="207">
        <v>1108.78</v>
      </c>
      <c r="E212" s="207">
        <v>894.97900000000004</v>
      </c>
      <c r="F212" s="207">
        <v>610.11599999999999</v>
      </c>
      <c r="G212" s="207">
        <v>469.45800000000003</v>
      </c>
      <c r="H212" s="207">
        <v>471.60599999999999</v>
      </c>
      <c r="I212" s="207">
        <v>486.54599999999999</v>
      </c>
      <c r="J212" s="207">
        <v>454.01100000000002</v>
      </c>
      <c r="K212" s="207">
        <v>1503.837</v>
      </c>
      <c r="M212" s="206" t="s">
        <v>143</v>
      </c>
      <c r="N212" s="207">
        <v>126.706321467667</v>
      </c>
      <c r="O212" s="207">
        <v>88.736483837425396</v>
      </c>
      <c r="P212" s="207">
        <v>78.797416980825801</v>
      </c>
      <c r="Q212" s="207">
        <v>103.930930222944</v>
      </c>
      <c r="R212" s="207">
        <v>138.12127529846799</v>
      </c>
      <c r="S212" s="207">
        <v>162.368092566321</v>
      </c>
      <c r="T212" s="207">
        <v>134.654775384537</v>
      </c>
      <c r="U212" s="207">
        <v>123.700533968011</v>
      </c>
      <c r="V212" s="207">
        <v>146.615390376004</v>
      </c>
      <c r="W212" s="207">
        <v>370.15846797225998</v>
      </c>
    </row>
    <row r="213" spans="1:23" ht="14.45" customHeight="1">
      <c r="A213" s="206" t="s">
        <v>144</v>
      </c>
      <c r="B213" s="207">
        <v>4109.8130000000001</v>
      </c>
      <c r="C213" s="207">
        <v>3952.587</v>
      </c>
      <c r="D213" s="207">
        <v>4580.3860000000004</v>
      </c>
      <c r="E213" s="207">
        <v>4742.4669999999996</v>
      </c>
      <c r="F213" s="207">
        <v>5059.28</v>
      </c>
      <c r="G213" s="207">
        <v>3496.261</v>
      </c>
      <c r="H213" s="207">
        <v>3556.0569999999998</v>
      </c>
      <c r="I213" s="207">
        <v>4843.4350000000004</v>
      </c>
      <c r="J213" s="207">
        <v>4055.6219999999998</v>
      </c>
      <c r="K213" s="207">
        <v>3718.1460000000002</v>
      </c>
      <c r="M213" s="206" t="s">
        <v>144</v>
      </c>
      <c r="N213" s="207">
        <v>91.334082596945393</v>
      </c>
      <c r="O213" s="207">
        <v>84.086700684893202</v>
      </c>
      <c r="P213" s="207">
        <v>92.915968217525801</v>
      </c>
      <c r="Q213" s="207">
        <v>107.02341207645701</v>
      </c>
      <c r="R213" s="207">
        <v>104.537799845037</v>
      </c>
      <c r="S213" s="207">
        <v>152.846140491228</v>
      </c>
      <c r="T213" s="207">
        <v>129.693927853237</v>
      </c>
      <c r="U213" s="207">
        <v>154.39620847600901</v>
      </c>
      <c r="V213" s="207">
        <v>166.18634576891</v>
      </c>
      <c r="W213" s="207">
        <v>125.131987824039</v>
      </c>
    </row>
    <row r="214" spans="1:23" ht="14.45" customHeight="1">
      <c r="A214" s="204" t="s">
        <v>64</v>
      </c>
      <c r="B214" s="205">
        <v>48745.025000000001</v>
      </c>
      <c r="C214" s="205">
        <v>57369.866999999998</v>
      </c>
      <c r="D214" s="205">
        <v>59307.707000000002</v>
      </c>
      <c r="E214" s="205">
        <v>61281.349000000002</v>
      </c>
      <c r="F214" s="205">
        <v>58783.396999999997</v>
      </c>
      <c r="G214" s="205">
        <v>48229.677000000003</v>
      </c>
      <c r="H214" s="205">
        <v>44699.430999999997</v>
      </c>
      <c r="I214" s="205">
        <v>49431.707999999999</v>
      </c>
      <c r="J214" s="205">
        <v>51395.892999999996</v>
      </c>
      <c r="K214" s="205">
        <v>42941.178999999996</v>
      </c>
      <c r="M214" s="204" t="s">
        <v>64</v>
      </c>
      <c r="N214" s="205">
        <v>193.871333536089</v>
      </c>
      <c r="O214" s="205">
        <v>178.623527225538</v>
      </c>
      <c r="P214" s="205">
        <v>188.93927226017999</v>
      </c>
      <c r="Q214" s="205">
        <v>239.439605025666</v>
      </c>
      <c r="R214" s="205">
        <v>255.99386507043801</v>
      </c>
      <c r="S214" s="205">
        <v>297.42691413836297</v>
      </c>
      <c r="T214" s="205">
        <v>257.20853135691999</v>
      </c>
      <c r="U214" s="205">
        <v>279.20182325077701</v>
      </c>
      <c r="V214" s="205">
        <v>276.49584763514099</v>
      </c>
      <c r="W214" s="205">
        <v>269.50156631703101</v>
      </c>
    </row>
    <row r="215" spans="1:23" ht="14.45" customHeight="1">
      <c r="A215" s="206" t="s">
        <v>73</v>
      </c>
      <c r="B215" s="207">
        <v>2158.1089999999999</v>
      </c>
      <c r="C215" s="207">
        <v>2597.0239999999999</v>
      </c>
      <c r="D215" s="207">
        <v>2711.4859999999999</v>
      </c>
      <c r="E215" s="207">
        <v>2574.8110000000001</v>
      </c>
      <c r="F215" s="207">
        <v>2107.701</v>
      </c>
      <c r="G215" s="207">
        <v>1727.6479999999999</v>
      </c>
      <c r="H215" s="207">
        <v>2025.8630000000001</v>
      </c>
      <c r="I215" s="207">
        <v>3038.6529999999998</v>
      </c>
      <c r="J215" s="207">
        <v>1896.8630000000001</v>
      </c>
      <c r="K215" s="207">
        <v>1980.242</v>
      </c>
      <c r="M215" s="206" t="s">
        <v>73</v>
      </c>
      <c r="N215" s="207">
        <v>426.33944810016499</v>
      </c>
      <c r="O215" s="207">
        <v>398.87155451778699</v>
      </c>
      <c r="P215" s="207">
        <v>393.09847072785902</v>
      </c>
      <c r="Q215" s="207">
        <v>496.68655291592302</v>
      </c>
      <c r="R215" s="207">
        <v>522.87682171237805</v>
      </c>
      <c r="S215" s="207">
        <v>646.84125470003096</v>
      </c>
      <c r="T215" s="207">
        <v>563.85007278379601</v>
      </c>
      <c r="U215" s="207">
        <v>561.94734969738204</v>
      </c>
      <c r="V215" s="207">
        <v>547.82237831619898</v>
      </c>
      <c r="W215" s="207">
        <v>540.64604225140204</v>
      </c>
    </row>
    <row r="216" spans="1:23" ht="14.45" customHeight="1">
      <c r="A216" s="206" t="s">
        <v>146</v>
      </c>
      <c r="B216" s="207">
        <v>31.347000000000001</v>
      </c>
      <c r="C216" s="207">
        <v>18.75</v>
      </c>
      <c r="D216" s="207">
        <v>88.805999999999997</v>
      </c>
      <c r="E216" s="207">
        <v>47.98</v>
      </c>
      <c r="F216" s="207">
        <v>135.50299999999999</v>
      </c>
      <c r="G216" s="207">
        <v>152.23599999999999</v>
      </c>
      <c r="H216" s="207">
        <v>139.40700000000001</v>
      </c>
      <c r="I216" s="207">
        <v>11.217000000000001</v>
      </c>
      <c r="J216" s="207">
        <v>7.6429999999999998</v>
      </c>
      <c r="K216" s="207">
        <v>29.338999999999999</v>
      </c>
      <c r="M216" s="206" t="s">
        <v>146</v>
      </c>
      <c r="N216" s="207">
        <v>137.68462691804601</v>
      </c>
      <c r="O216" s="207">
        <v>123.413333333333</v>
      </c>
      <c r="P216" s="207">
        <v>112.98786118055099</v>
      </c>
      <c r="Q216" s="207">
        <v>157.62817840766999</v>
      </c>
      <c r="R216" s="207">
        <v>180.67496660590501</v>
      </c>
      <c r="S216" s="207">
        <v>216.236632596758</v>
      </c>
      <c r="T216" s="207">
        <v>200.15494200434699</v>
      </c>
      <c r="U216" s="207">
        <v>196.57662476598</v>
      </c>
      <c r="V216" s="207">
        <v>187.49182258275499</v>
      </c>
      <c r="W216" s="207">
        <v>443.81199086540101</v>
      </c>
    </row>
    <row r="217" spans="1:23" ht="14.45" customHeight="1">
      <c r="A217" s="206" t="s">
        <v>148</v>
      </c>
      <c r="B217" s="207">
        <v>0</v>
      </c>
      <c r="C217" s="207">
        <v>23.06</v>
      </c>
      <c r="D217" s="207">
        <v>0</v>
      </c>
      <c r="E217" s="207">
        <v>0</v>
      </c>
      <c r="F217" s="207">
        <v>0</v>
      </c>
      <c r="G217" s="207">
        <v>0</v>
      </c>
      <c r="H217" s="207">
        <v>0</v>
      </c>
      <c r="I217" s="207">
        <v>0</v>
      </c>
      <c r="J217" s="207">
        <v>0</v>
      </c>
      <c r="K217" s="207">
        <v>0</v>
      </c>
      <c r="M217" s="206" t="s">
        <v>148</v>
      </c>
      <c r="N217" s="207">
        <v>0</v>
      </c>
      <c r="O217" s="207">
        <v>111.40503035559399</v>
      </c>
      <c r="P217" s="207">
        <v>0</v>
      </c>
      <c r="Q217" s="207">
        <v>0</v>
      </c>
      <c r="R217" s="207">
        <v>0</v>
      </c>
      <c r="S217" s="207">
        <v>0</v>
      </c>
      <c r="T217" s="207">
        <v>0</v>
      </c>
      <c r="U217" s="207">
        <v>0</v>
      </c>
      <c r="V217" s="207">
        <v>0</v>
      </c>
      <c r="W217" s="207">
        <v>0</v>
      </c>
    </row>
    <row r="218" spans="1:23" ht="14.45" customHeight="1">
      <c r="A218" s="206" t="s">
        <v>107</v>
      </c>
      <c r="B218" s="207">
        <v>24325.006000000001</v>
      </c>
      <c r="C218" s="207">
        <v>26842.666000000001</v>
      </c>
      <c r="D218" s="207">
        <v>25878.175999999999</v>
      </c>
      <c r="E218" s="207">
        <v>24117.045999999998</v>
      </c>
      <c r="F218" s="207">
        <v>22677.213</v>
      </c>
      <c r="G218" s="207">
        <v>20447.900000000001</v>
      </c>
      <c r="H218" s="207">
        <v>18513.63</v>
      </c>
      <c r="I218" s="207">
        <v>20375.174999999999</v>
      </c>
      <c r="J218" s="207">
        <v>19948.786</v>
      </c>
      <c r="K218" s="207">
        <v>19521.087</v>
      </c>
      <c r="M218" s="206" t="s">
        <v>107</v>
      </c>
      <c r="N218" s="207">
        <v>156.70211962126501</v>
      </c>
      <c r="O218" s="207">
        <v>137.489100374754</v>
      </c>
      <c r="P218" s="207">
        <v>148.12547066686599</v>
      </c>
      <c r="Q218" s="207">
        <v>187.94175704603299</v>
      </c>
      <c r="R218" s="207">
        <v>200.16476451493401</v>
      </c>
      <c r="S218" s="207">
        <v>238.88110759540101</v>
      </c>
      <c r="T218" s="207">
        <v>202.292527181325</v>
      </c>
      <c r="U218" s="207">
        <v>225.60910519786901</v>
      </c>
      <c r="V218" s="207">
        <v>230.78672556816201</v>
      </c>
      <c r="W218" s="207">
        <v>229.084732832757</v>
      </c>
    </row>
    <row r="219" spans="1:23" ht="14.45" customHeight="1">
      <c r="A219" s="206" t="s">
        <v>149</v>
      </c>
      <c r="B219" s="207">
        <v>0</v>
      </c>
      <c r="C219" s="207">
        <v>0</v>
      </c>
      <c r="D219" s="207">
        <v>0</v>
      </c>
      <c r="E219" s="207">
        <v>0</v>
      </c>
      <c r="F219" s="207">
        <v>0</v>
      </c>
      <c r="G219" s="207">
        <v>0</v>
      </c>
      <c r="H219" s="207">
        <v>1.3640000000000001</v>
      </c>
      <c r="I219" s="207">
        <v>1.306</v>
      </c>
      <c r="J219" s="207">
        <v>5.0019999999999998</v>
      </c>
      <c r="K219" s="207">
        <v>2.0299999999999998</v>
      </c>
      <c r="M219" s="206" t="s">
        <v>149</v>
      </c>
      <c r="N219" s="207">
        <v>0</v>
      </c>
      <c r="O219" s="207">
        <v>0</v>
      </c>
      <c r="P219" s="207">
        <v>0</v>
      </c>
      <c r="Q219" s="207">
        <v>0</v>
      </c>
      <c r="R219" s="207">
        <v>0</v>
      </c>
      <c r="S219" s="207">
        <v>0</v>
      </c>
      <c r="T219" s="207">
        <v>890.76246334310804</v>
      </c>
      <c r="U219" s="207">
        <v>820.06125574272596</v>
      </c>
      <c r="V219" s="207">
        <v>775.28988404638096</v>
      </c>
      <c r="W219" s="207">
        <v>778.32512315270901</v>
      </c>
    </row>
    <row r="220" spans="1:23" ht="14.45" customHeight="1">
      <c r="A220" s="206" t="s">
        <v>151</v>
      </c>
      <c r="B220" s="207">
        <v>0</v>
      </c>
      <c r="C220" s="207">
        <v>0</v>
      </c>
      <c r="D220" s="207">
        <v>0</v>
      </c>
      <c r="E220" s="207">
        <v>0</v>
      </c>
      <c r="F220" s="207">
        <v>0.27300000000000002</v>
      </c>
      <c r="G220" s="207">
        <v>0</v>
      </c>
      <c r="H220" s="207">
        <v>0</v>
      </c>
      <c r="I220" s="207">
        <v>0.27300000000000002</v>
      </c>
      <c r="J220" s="207">
        <v>0</v>
      </c>
      <c r="K220" s="207">
        <v>11.316000000000001</v>
      </c>
      <c r="M220" s="206" t="s">
        <v>151</v>
      </c>
      <c r="N220" s="207">
        <v>0</v>
      </c>
      <c r="O220" s="207">
        <v>0</v>
      </c>
      <c r="P220" s="207">
        <v>0</v>
      </c>
      <c r="Q220" s="207">
        <v>0</v>
      </c>
      <c r="R220" s="207">
        <v>901.09890109890102</v>
      </c>
      <c r="S220" s="207">
        <v>0</v>
      </c>
      <c r="T220" s="207">
        <v>0</v>
      </c>
      <c r="U220" s="207">
        <v>970.69597069597103</v>
      </c>
      <c r="V220" s="207">
        <v>0</v>
      </c>
      <c r="W220" s="207">
        <v>724.10745846588895</v>
      </c>
    </row>
    <row r="221" spans="1:23" ht="14.45" customHeight="1">
      <c r="A221" s="206" t="s">
        <v>153</v>
      </c>
      <c r="B221" s="207">
        <v>0</v>
      </c>
      <c r="C221" s="207">
        <v>3.5999999999999997E-2</v>
      </c>
      <c r="D221" s="207">
        <v>0</v>
      </c>
      <c r="E221" s="207">
        <v>0</v>
      </c>
      <c r="F221" s="207">
        <v>0</v>
      </c>
      <c r="G221" s="207">
        <v>3.5999999999999997E-2</v>
      </c>
      <c r="H221" s="207">
        <v>3.5000000000000003E-2</v>
      </c>
      <c r="I221" s="207">
        <v>0.14199999999999999</v>
      </c>
      <c r="J221" s="207">
        <v>0</v>
      </c>
      <c r="K221" s="207">
        <v>4.1000000000000002E-2</v>
      </c>
      <c r="M221" s="206" t="s">
        <v>153</v>
      </c>
      <c r="N221" s="207">
        <v>0</v>
      </c>
      <c r="O221" s="207">
        <v>8444.4444444444398</v>
      </c>
      <c r="P221" s="207">
        <v>0</v>
      </c>
      <c r="Q221" s="207">
        <v>0</v>
      </c>
      <c r="R221" s="207">
        <v>0</v>
      </c>
      <c r="S221" s="207">
        <v>40583.333333333299</v>
      </c>
      <c r="T221" s="207">
        <v>18571.428571428602</v>
      </c>
      <c r="U221" s="207">
        <v>3640.8450704225402</v>
      </c>
      <c r="V221" s="207">
        <v>0</v>
      </c>
      <c r="W221" s="207">
        <v>5585.3658536585399</v>
      </c>
    </row>
    <row r="222" spans="1:23" ht="14.45" customHeight="1">
      <c r="A222" s="206" t="s">
        <v>155</v>
      </c>
      <c r="B222" s="207">
        <v>83.79</v>
      </c>
      <c r="C222" s="207">
        <v>98.430999999999997</v>
      </c>
      <c r="D222" s="207">
        <v>79.995999999999995</v>
      </c>
      <c r="E222" s="207">
        <v>136.97399999999999</v>
      </c>
      <c r="F222" s="207">
        <v>135.11699999999999</v>
      </c>
      <c r="G222" s="207">
        <v>143.274</v>
      </c>
      <c r="H222" s="207">
        <v>105.991</v>
      </c>
      <c r="I222" s="207">
        <v>75.688000000000002</v>
      </c>
      <c r="J222" s="207">
        <v>70.207999999999998</v>
      </c>
      <c r="K222" s="207">
        <v>85.983000000000004</v>
      </c>
      <c r="M222" s="206" t="s">
        <v>155</v>
      </c>
      <c r="N222" s="207">
        <v>352.20193340494097</v>
      </c>
      <c r="O222" s="207">
        <v>333.82775751541698</v>
      </c>
      <c r="P222" s="207">
        <v>491.63708185409303</v>
      </c>
      <c r="Q222" s="207">
        <v>469.46135762991503</v>
      </c>
      <c r="R222" s="207">
        <v>539.31777644559895</v>
      </c>
      <c r="S222" s="207">
        <v>603.66151569719602</v>
      </c>
      <c r="T222" s="207">
        <v>515.16638205130596</v>
      </c>
      <c r="U222" s="207">
        <v>526.45069231582295</v>
      </c>
      <c r="V222" s="207">
        <v>676.40439835916095</v>
      </c>
      <c r="W222" s="207">
        <v>713.87367270274399</v>
      </c>
    </row>
    <row r="223" spans="1:23" ht="14.45" customHeight="1">
      <c r="A223" s="206" t="s">
        <v>156</v>
      </c>
      <c r="B223" s="207">
        <v>828.99300000000005</v>
      </c>
      <c r="C223" s="207">
        <v>1074.5429999999999</v>
      </c>
      <c r="D223" s="207">
        <v>1301.829</v>
      </c>
      <c r="E223" s="207">
        <v>1202.0139999999999</v>
      </c>
      <c r="F223" s="207">
        <v>1055.827</v>
      </c>
      <c r="G223" s="207">
        <v>1070.8969999999999</v>
      </c>
      <c r="H223" s="207">
        <v>1499.5540000000001</v>
      </c>
      <c r="I223" s="207">
        <v>865.60199999999998</v>
      </c>
      <c r="J223" s="207">
        <v>1121.2260000000001</v>
      </c>
      <c r="K223" s="207">
        <v>997.6</v>
      </c>
      <c r="M223" s="206" t="s">
        <v>156</v>
      </c>
      <c r="N223" s="207">
        <v>217.04163967608901</v>
      </c>
      <c r="O223" s="207">
        <v>200.11856203055601</v>
      </c>
      <c r="P223" s="207">
        <v>208.71404769750899</v>
      </c>
      <c r="Q223" s="207">
        <v>267.81634822888901</v>
      </c>
      <c r="R223" s="207">
        <v>265.41658813422998</v>
      </c>
      <c r="S223" s="207">
        <v>331.09440030180298</v>
      </c>
      <c r="T223" s="207">
        <v>290.79979780654799</v>
      </c>
      <c r="U223" s="207">
        <v>302.44038253146402</v>
      </c>
      <c r="V223" s="207">
        <v>275.51269770768801</v>
      </c>
      <c r="W223" s="207">
        <v>284.17401764234199</v>
      </c>
    </row>
    <row r="224" spans="1:23" ht="14.45" customHeight="1">
      <c r="A224" s="206" t="s">
        <v>157</v>
      </c>
      <c r="B224" s="207">
        <v>4.7229999999999999</v>
      </c>
      <c r="C224" s="207">
        <v>5.3659999999999997</v>
      </c>
      <c r="D224" s="207">
        <v>1.726</v>
      </c>
      <c r="E224" s="207">
        <v>1.7270000000000001</v>
      </c>
      <c r="F224" s="207">
        <v>1.784</v>
      </c>
      <c r="G224" s="207">
        <v>1.569</v>
      </c>
      <c r="H224" s="207">
        <v>0</v>
      </c>
      <c r="I224" s="207">
        <v>0</v>
      </c>
      <c r="J224" s="207">
        <v>0</v>
      </c>
      <c r="K224" s="207">
        <v>0.05</v>
      </c>
      <c r="M224" s="206" t="s">
        <v>157</v>
      </c>
      <c r="N224" s="207">
        <v>893.49989413508399</v>
      </c>
      <c r="O224" s="207">
        <v>906.26164740961599</v>
      </c>
      <c r="P224" s="207">
        <v>773.46465816917703</v>
      </c>
      <c r="Q224" s="207">
        <v>973.36421540243202</v>
      </c>
      <c r="R224" s="207">
        <v>1081.83856502242</v>
      </c>
      <c r="S224" s="207">
        <v>1233.9069471000601</v>
      </c>
      <c r="T224" s="207">
        <v>0</v>
      </c>
      <c r="U224" s="207">
        <v>0</v>
      </c>
      <c r="V224" s="207">
        <v>0</v>
      </c>
      <c r="W224" s="207">
        <v>6720</v>
      </c>
    </row>
    <row r="225" spans="1:23" ht="14.45" customHeight="1">
      <c r="A225" s="206" t="s">
        <v>158</v>
      </c>
      <c r="B225" s="207">
        <v>1994.9290000000001</v>
      </c>
      <c r="C225" s="207">
        <v>2839.1</v>
      </c>
      <c r="D225" s="207">
        <v>2775.1660000000002</v>
      </c>
      <c r="E225" s="207">
        <v>1857.383</v>
      </c>
      <c r="F225" s="207">
        <v>537.19600000000003</v>
      </c>
      <c r="G225" s="207">
        <v>493.488</v>
      </c>
      <c r="H225" s="207">
        <v>393.69200000000001</v>
      </c>
      <c r="I225" s="207">
        <v>427.45600000000002</v>
      </c>
      <c r="J225" s="207">
        <v>476.38600000000002</v>
      </c>
      <c r="K225" s="207">
        <v>484.11399999999998</v>
      </c>
      <c r="M225" s="206" t="s">
        <v>158</v>
      </c>
      <c r="N225" s="207">
        <v>166.777865277411</v>
      </c>
      <c r="O225" s="207">
        <v>141.24898735514799</v>
      </c>
      <c r="P225" s="207">
        <v>147.721974108936</v>
      </c>
      <c r="Q225" s="207">
        <v>177.76893618602099</v>
      </c>
      <c r="R225" s="207">
        <v>192.214759603571</v>
      </c>
      <c r="S225" s="207">
        <v>214.153130369938</v>
      </c>
      <c r="T225" s="207">
        <v>188.515387663453</v>
      </c>
      <c r="U225" s="207">
        <v>204.072465938015</v>
      </c>
      <c r="V225" s="207">
        <v>198.358054182952</v>
      </c>
      <c r="W225" s="207">
        <v>190.68649119835399</v>
      </c>
    </row>
    <row r="226" spans="1:23" ht="14.45" customHeight="1">
      <c r="A226" s="206" t="s">
        <v>159</v>
      </c>
      <c r="B226" s="207">
        <v>18201.648000000001</v>
      </c>
      <c r="C226" s="207">
        <v>22502.412</v>
      </c>
      <c r="D226" s="207">
        <v>25297.238000000001</v>
      </c>
      <c r="E226" s="207">
        <v>30349.383999999998</v>
      </c>
      <c r="F226" s="207">
        <v>31201.438999999998</v>
      </c>
      <c r="G226" s="207">
        <v>23150.762999999999</v>
      </c>
      <c r="H226" s="207">
        <v>21038.002</v>
      </c>
      <c r="I226" s="207">
        <v>22373.437000000002</v>
      </c>
      <c r="J226" s="207">
        <v>25387.328000000001</v>
      </c>
      <c r="K226" s="207">
        <v>18556.417000000001</v>
      </c>
      <c r="M226" s="206" t="s">
        <v>159</v>
      </c>
      <c r="N226" s="207">
        <v>194.16263845999001</v>
      </c>
      <c r="O226" s="207">
        <v>188.23413241211699</v>
      </c>
      <c r="P226" s="207">
        <v>195.08256197771499</v>
      </c>
      <c r="Q226" s="207">
        <v>244.18301208354001</v>
      </c>
      <c r="R226" s="207">
        <v>263.40176169438797</v>
      </c>
      <c r="S226" s="207">
        <v>297.30436962272</v>
      </c>
      <c r="T226" s="207">
        <v>246.96294828757999</v>
      </c>
      <c r="U226" s="207">
        <v>268.39215628783398</v>
      </c>
      <c r="V226" s="207">
        <v>278.67434493303102</v>
      </c>
      <c r="W226" s="207">
        <v>258.96599542896701</v>
      </c>
    </row>
    <row r="227" spans="1:23" ht="14.45" customHeight="1">
      <c r="A227" s="206" t="s">
        <v>160</v>
      </c>
      <c r="B227" s="207">
        <v>342.03399999999999</v>
      </c>
      <c r="C227" s="207">
        <v>372.077</v>
      </c>
      <c r="D227" s="207">
        <v>339.92</v>
      </c>
      <c r="E227" s="207">
        <v>367.988</v>
      </c>
      <c r="F227" s="207">
        <v>343.53500000000003</v>
      </c>
      <c r="G227" s="207">
        <v>356.22</v>
      </c>
      <c r="H227" s="207">
        <v>445.649</v>
      </c>
      <c r="I227" s="207">
        <v>595.73500000000001</v>
      </c>
      <c r="J227" s="207">
        <v>366.15899999999999</v>
      </c>
      <c r="K227" s="207">
        <v>223.738</v>
      </c>
      <c r="M227" s="206" t="s">
        <v>160</v>
      </c>
      <c r="N227" s="207">
        <v>866.69453913938401</v>
      </c>
      <c r="O227" s="207">
        <v>745.62792110235205</v>
      </c>
      <c r="P227" s="207">
        <v>691.439162155801</v>
      </c>
      <c r="Q227" s="207">
        <v>849.42715523332299</v>
      </c>
      <c r="R227" s="207">
        <v>915.49914855837096</v>
      </c>
      <c r="S227" s="207">
        <v>1092.29128066925</v>
      </c>
      <c r="T227" s="207">
        <v>831.50865367138704</v>
      </c>
      <c r="U227" s="207">
        <v>858.25241088739097</v>
      </c>
      <c r="V227" s="207">
        <v>1004.46527328292</v>
      </c>
      <c r="W227" s="207">
        <v>1078.6589671848301</v>
      </c>
    </row>
    <row r="228" spans="1:23" ht="14.45" customHeight="1">
      <c r="A228" s="206" t="s">
        <v>161</v>
      </c>
      <c r="B228" s="207">
        <v>774.44600000000003</v>
      </c>
      <c r="C228" s="207">
        <v>996.40200000000004</v>
      </c>
      <c r="D228" s="207">
        <v>833.36400000000003</v>
      </c>
      <c r="E228" s="207">
        <v>626.04200000000003</v>
      </c>
      <c r="F228" s="207">
        <v>587.80899999999997</v>
      </c>
      <c r="G228" s="207">
        <v>685.64599999999996</v>
      </c>
      <c r="H228" s="207">
        <v>536.24400000000003</v>
      </c>
      <c r="I228" s="207">
        <v>1667.0239999999999</v>
      </c>
      <c r="J228" s="207">
        <v>2116.2919999999999</v>
      </c>
      <c r="K228" s="207">
        <v>1049.222</v>
      </c>
      <c r="M228" s="206" t="s">
        <v>161</v>
      </c>
      <c r="N228" s="207">
        <v>435.40027322757197</v>
      </c>
      <c r="O228" s="207">
        <v>350.29736993703301</v>
      </c>
      <c r="P228" s="207">
        <v>484.79655948661099</v>
      </c>
      <c r="Q228" s="207">
        <v>659.17781874059597</v>
      </c>
      <c r="R228" s="207">
        <v>665.01533661444398</v>
      </c>
      <c r="S228" s="207">
        <v>711.29854181312203</v>
      </c>
      <c r="T228" s="207">
        <v>836.92684673394899</v>
      </c>
      <c r="U228" s="207">
        <v>352.70038103830501</v>
      </c>
      <c r="V228" s="207">
        <v>316.06886006278899</v>
      </c>
      <c r="W228" s="207">
        <v>498.232976433967</v>
      </c>
    </row>
    <row r="229" spans="1:23" ht="14.45" customHeight="1">
      <c r="A229" s="214" t="s">
        <v>164</v>
      </c>
      <c r="B229" s="215">
        <v>545790.09600000002</v>
      </c>
      <c r="C229" s="215">
        <v>586710.68000000005</v>
      </c>
      <c r="D229" s="215">
        <v>601869.74199999997</v>
      </c>
      <c r="E229" s="215">
        <v>531632.31400000001</v>
      </c>
      <c r="F229" s="215">
        <v>504755.50699999998</v>
      </c>
      <c r="G229" s="215">
        <v>457850.701</v>
      </c>
      <c r="H229" s="215">
        <v>485333.81599999999</v>
      </c>
      <c r="I229" s="215">
        <v>509032.80099999998</v>
      </c>
      <c r="J229" s="215">
        <v>502415.22600000002</v>
      </c>
      <c r="K229" s="215">
        <v>492906.51500000001</v>
      </c>
      <c r="M229" s="214" t="s">
        <v>164</v>
      </c>
      <c r="N229" s="215">
        <v>123.356340639791</v>
      </c>
      <c r="O229" s="215">
        <v>113.25831327972401</v>
      </c>
      <c r="P229" s="215">
        <v>122.33773333632701</v>
      </c>
      <c r="Q229" s="215">
        <v>156.27225586592201</v>
      </c>
      <c r="R229" s="215">
        <v>164.05698373093699</v>
      </c>
      <c r="S229" s="215">
        <v>187.226149949697</v>
      </c>
      <c r="T229" s="215">
        <v>161.42439784166999</v>
      </c>
      <c r="U229" s="215">
        <v>166.48288839838401</v>
      </c>
      <c r="V229" s="215">
        <v>168.26917383272101</v>
      </c>
      <c r="W229" s="215">
        <v>164.904572218933</v>
      </c>
    </row>
    <row r="230" spans="1:23" ht="14.45" customHeight="1">
      <c r="A230" s="210" t="s">
        <v>68</v>
      </c>
      <c r="B230" s="213"/>
      <c r="C230" s="213"/>
      <c r="D230" s="213"/>
      <c r="E230" s="213"/>
      <c r="F230" s="213"/>
      <c r="G230" s="213"/>
      <c r="H230" s="213"/>
      <c r="I230" s="213"/>
      <c r="J230" s="213"/>
      <c r="K230" s="213"/>
      <c r="M230" s="198" t="s">
        <v>68</v>
      </c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</row>
    <row r="231" spans="1:23" ht="18.75" customHeight="1">
      <c r="A231" s="210"/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M231" s="198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</row>
    <row r="232" spans="1:23" ht="18.75" customHeight="1">
      <c r="A232" s="210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</row>
    <row r="233" spans="1:23" ht="18.75" customHeight="1">
      <c r="A233" s="18" t="s">
        <v>176</v>
      </c>
      <c r="B233" s="198"/>
      <c r="C233" s="198"/>
      <c r="D233" s="198"/>
      <c r="E233" s="198"/>
      <c r="F233" s="198"/>
      <c r="G233" s="198"/>
      <c r="H233" s="198"/>
      <c r="I233" s="198"/>
      <c r="J233" s="198"/>
      <c r="K233" s="358" t="s">
        <v>0</v>
      </c>
      <c r="M233" s="12" t="s">
        <v>177</v>
      </c>
      <c r="N233" s="198"/>
      <c r="O233" s="198"/>
      <c r="P233" s="198"/>
      <c r="Q233" s="198"/>
      <c r="R233" s="198"/>
      <c r="S233" s="198"/>
      <c r="T233" s="198"/>
      <c r="U233" s="198"/>
      <c r="V233" s="198"/>
      <c r="W233" s="15" t="s">
        <v>170</v>
      </c>
    </row>
    <row r="234" spans="1:23" ht="18.75" customHeight="1">
      <c r="A234" s="202"/>
      <c r="B234" s="203" t="s">
        <v>2</v>
      </c>
      <c r="C234" s="203" t="s">
        <v>3</v>
      </c>
      <c r="D234" s="203" t="s">
        <v>4</v>
      </c>
      <c r="E234" s="203" t="s">
        <v>5</v>
      </c>
      <c r="F234" s="203" t="s">
        <v>6</v>
      </c>
      <c r="G234" s="203" t="s">
        <v>7</v>
      </c>
      <c r="H234" s="203" t="s">
        <v>8</v>
      </c>
      <c r="I234" s="203" t="s">
        <v>9</v>
      </c>
      <c r="J234" s="203" t="s">
        <v>372</v>
      </c>
      <c r="K234" s="203" t="s">
        <v>373</v>
      </c>
      <c r="M234" s="218"/>
      <c r="N234" s="201" t="s">
        <v>2</v>
      </c>
      <c r="O234" s="201" t="s">
        <v>3</v>
      </c>
      <c r="P234" s="201" t="s">
        <v>4</v>
      </c>
      <c r="Q234" s="201" t="s">
        <v>5</v>
      </c>
      <c r="R234" s="201" t="s">
        <v>6</v>
      </c>
      <c r="S234" s="201" t="s">
        <v>7</v>
      </c>
      <c r="T234" s="201" t="s">
        <v>8</v>
      </c>
      <c r="U234" s="201" t="s">
        <v>9</v>
      </c>
      <c r="V234" s="201" t="s">
        <v>372</v>
      </c>
      <c r="W234" s="201" t="s">
        <v>373</v>
      </c>
    </row>
    <row r="235" spans="1:23" ht="18.75" customHeight="1">
      <c r="A235" s="204" t="s">
        <v>27</v>
      </c>
      <c r="B235" s="205">
        <v>10231.719999999999</v>
      </c>
      <c r="C235" s="205">
        <v>10621.422</v>
      </c>
      <c r="D235" s="205">
        <v>10726.075000000001</v>
      </c>
      <c r="E235" s="205">
        <v>7772.2070000000003</v>
      </c>
      <c r="F235" s="205">
        <v>6621.4049999999997</v>
      </c>
      <c r="G235" s="205">
        <v>6298.7259999999997</v>
      </c>
      <c r="H235" s="205">
        <v>6418.69</v>
      </c>
      <c r="I235" s="205">
        <v>5899.8860000000004</v>
      </c>
      <c r="J235" s="205">
        <v>5994.7110000000002</v>
      </c>
      <c r="K235" s="205">
        <v>5666.2460000000001</v>
      </c>
      <c r="M235" s="204" t="s">
        <v>27</v>
      </c>
      <c r="N235" s="205">
        <v>271.28263869613301</v>
      </c>
      <c r="O235" s="205">
        <v>270.033616967672</v>
      </c>
      <c r="P235" s="205">
        <v>255.04567141288899</v>
      </c>
      <c r="Q235" s="205">
        <v>304.79167628963</v>
      </c>
      <c r="R235" s="205">
        <v>336.42165069196</v>
      </c>
      <c r="S235" s="205">
        <v>356.003579136479</v>
      </c>
      <c r="T235" s="205">
        <v>358.99537132966401</v>
      </c>
      <c r="U235" s="205">
        <v>376.36523824358602</v>
      </c>
      <c r="V235" s="205">
        <v>381.88312997907701</v>
      </c>
      <c r="W235" s="205">
        <v>376.485948545121</v>
      </c>
    </row>
    <row r="236" spans="1:23" ht="18.75" customHeight="1">
      <c r="A236" s="206" t="s">
        <v>75</v>
      </c>
      <c r="B236" s="207">
        <v>5121.0479999999998</v>
      </c>
      <c r="C236" s="207">
        <v>5487.1440000000002</v>
      </c>
      <c r="D236" s="207">
        <v>5414.4570000000003</v>
      </c>
      <c r="E236" s="207">
        <v>3762.9969999999998</v>
      </c>
      <c r="F236" s="207">
        <v>2879.2649999999999</v>
      </c>
      <c r="G236" s="207">
        <v>2421.6210000000001</v>
      </c>
      <c r="H236" s="207">
        <v>1772.8989999999999</v>
      </c>
      <c r="I236" s="207">
        <v>1621.136</v>
      </c>
      <c r="J236" s="207">
        <v>1612.528</v>
      </c>
      <c r="K236" s="207">
        <v>1576.4090000000001</v>
      </c>
      <c r="M236" s="206" t="s">
        <v>75</v>
      </c>
      <c r="N236" s="207">
        <v>63.0511567163596</v>
      </c>
      <c r="O236" s="207">
        <v>86.214431405481605</v>
      </c>
      <c r="P236" s="207">
        <v>47.249428705408498</v>
      </c>
      <c r="Q236" s="207">
        <v>73.270055756090201</v>
      </c>
      <c r="R236" s="207">
        <v>85.089423863381796</v>
      </c>
      <c r="S236" s="207">
        <v>76.601169216817993</v>
      </c>
      <c r="T236" s="207">
        <v>89.324321351639298</v>
      </c>
      <c r="U236" s="207">
        <v>102.491092665884</v>
      </c>
      <c r="V236" s="207">
        <v>89.669760773146294</v>
      </c>
      <c r="W236" s="207">
        <v>85.958656668415401</v>
      </c>
    </row>
    <row r="237" spans="1:23" ht="18.75" customHeight="1">
      <c r="A237" s="206" t="s">
        <v>76</v>
      </c>
      <c r="B237" s="207">
        <v>17.391999999999999</v>
      </c>
      <c r="C237" s="207">
        <v>25.896999999999998</v>
      </c>
      <c r="D237" s="207">
        <v>28.712</v>
      </c>
      <c r="E237" s="207">
        <v>41.484999999999999</v>
      </c>
      <c r="F237" s="207">
        <v>40.533999999999999</v>
      </c>
      <c r="G237" s="207">
        <v>62.393999999999998</v>
      </c>
      <c r="H237" s="207">
        <v>77.489000000000004</v>
      </c>
      <c r="I237" s="207">
        <v>73.835999999999999</v>
      </c>
      <c r="J237" s="207">
        <v>94.037000000000006</v>
      </c>
      <c r="K237" s="207">
        <v>101.053</v>
      </c>
      <c r="M237" s="206" t="s">
        <v>76</v>
      </c>
      <c r="N237" s="207">
        <v>419.445722171113</v>
      </c>
      <c r="O237" s="207">
        <v>437.347955361625</v>
      </c>
      <c r="P237" s="207">
        <v>447.79186402897699</v>
      </c>
      <c r="Q237" s="207">
        <v>528.35964806556603</v>
      </c>
      <c r="R237" s="207">
        <v>483.27330142596298</v>
      </c>
      <c r="S237" s="207">
        <v>546.15828445042803</v>
      </c>
      <c r="T237" s="207">
        <v>533.30150085818605</v>
      </c>
      <c r="U237" s="207">
        <v>539.34395145999201</v>
      </c>
      <c r="V237" s="207">
        <v>526.898986569116</v>
      </c>
      <c r="W237" s="207">
        <v>558.71671301198398</v>
      </c>
    </row>
    <row r="238" spans="1:23" ht="18.75" customHeight="1">
      <c r="A238" s="206" t="s">
        <v>77</v>
      </c>
      <c r="B238" s="207">
        <v>0</v>
      </c>
      <c r="C238" s="207">
        <v>0</v>
      </c>
      <c r="D238" s="207">
        <v>0</v>
      </c>
      <c r="E238" s="207">
        <v>0</v>
      </c>
      <c r="F238" s="207">
        <v>1E-3</v>
      </c>
      <c r="G238" s="207">
        <v>2</v>
      </c>
      <c r="H238" s="207">
        <v>0</v>
      </c>
      <c r="I238" s="207">
        <v>0</v>
      </c>
      <c r="J238" s="207">
        <v>0</v>
      </c>
      <c r="K238" s="207">
        <v>0</v>
      </c>
      <c r="M238" s="206" t="s">
        <v>77</v>
      </c>
      <c r="N238" s="207">
        <v>0</v>
      </c>
      <c r="O238" s="207">
        <v>0</v>
      </c>
      <c r="P238" s="207">
        <v>0</v>
      </c>
      <c r="Q238" s="207">
        <v>0</v>
      </c>
      <c r="R238" s="207">
        <v>350000</v>
      </c>
      <c r="S238" s="207">
        <v>719.5</v>
      </c>
      <c r="T238" s="207">
        <v>0</v>
      </c>
      <c r="U238" s="207">
        <v>0</v>
      </c>
      <c r="V238" s="207">
        <v>0</v>
      </c>
      <c r="W238" s="207">
        <v>0</v>
      </c>
    </row>
    <row r="239" spans="1:23" ht="18.75" customHeight="1">
      <c r="A239" s="206" t="s">
        <v>245</v>
      </c>
      <c r="B239" s="207">
        <v>0</v>
      </c>
      <c r="C239" s="207">
        <v>0</v>
      </c>
      <c r="D239" s="207">
        <v>0</v>
      </c>
      <c r="E239" s="207">
        <v>0</v>
      </c>
      <c r="F239" s="207">
        <v>0</v>
      </c>
      <c r="G239" s="207">
        <v>0.10299999999999999</v>
      </c>
      <c r="H239" s="207">
        <v>0</v>
      </c>
      <c r="I239" s="207">
        <v>0</v>
      </c>
      <c r="J239" s="207">
        <v>0</v>
      </c>
      <c r="K239" s="207">
        <v>0</v>
      </c>
      <c r="M239" s="206" t="s">
        <v>245</v>
      </c>
      <c r="N239" s="207">
        <v>0</v>
      </c>
      <c r="O239" s="207">
        <v>0</v>
      </c>
      <c r="P239" s="207">
        <v>0</v>
      </c>
      <c r="Q239" s="207">
        <v>0</v>
      </c>
      <c r="R239" s="207">
        <v>0</v>
      </c>
      <c r="S239" s="207">
        <v>2504.85436893204</v>
      </c>
      <c r="T239" s="207">
        <v>0</v>
      </c>
      <c r="U239" s="207">
        <v>0</v>
      </c>
      <c r="V239" s="207">
        <v>0</v>
      </c>
      <c r="W239" s="207">
        <v>0</v>
      </c>
    </row>
    <row r="240" spans="1:23" ht="18.75" customHeight="1">
      <c r="A240" s="206" t="s">
        <v>92</v>
      </c>
      <c r="B240" s="207">
        <v>0</v>
      </c>
      <c r="C240" s="207">
        <v>0</v>
      </c>
      <c r="D240" s="207">
        <v>0</v>
      </c>
      <c r="E240" s="207">
        <v>0</v>
      </c>
      <c r="F240" s="207">
        <v>0</v>
      </c>
      <c r="G240" s="207">
        <v>0</v>
      </c>
      <c r="H240" s="207">
        <v>0</v>
      </c>
      <c r="I240" s="207">
        <v>0</v>
      </c>
      <c r="J240" s="207">
        <v>0</v>
      </c>
      <c r="K240" s="207">
        <v>0.42299999999999999</v>
      </c>
      <c r="M240" s="206" t="s">
        <v>92</v>
      </c>
      <c r="N240" s="207">
        <v>0</v>
      </c>
      <c r="O240" s="207">
        <v>0</v>
      </c>
      <c r="P240" s="207">
        <v>0</v>
      </c>
      <c r="Q240" s="207">
        <v>0</v>
      </c>
      <c r="R240" s="207">
        <v>0</v>
      </c>
      <c r="S240" s="207">
        <v>0</v>
      </c>
      <c r="T240" s="207">
        <v>0</v>
      </c>
      <c r="U240" s="207">
        <v>0</v>
      </c>
      <c r="V240" s="207">
        <v>0</v>
      </c>
      <c r="W240" s="207">
        <v>1082.7423167848699</v>
      </c>
    </row>
    <row r="241" spans="1:23" ht="18.75" customHeight="1">
      <c r="A241" s="206" t="s">
        <v>94</v>
      </c>
      <c r="B241" s="207">
        <v>618</v>
      </c>
      <c r="C241" s="207">
        <v>857.57</v>
      </c>
      <c r="D241" s="207">
        <v>1414.2929999999999</v>
      </c>
      <c r="E241" s="207">
        <v>671.59699999999998</v>
      </c>
      <c r="F241" s="207">
        <v>119.318</v>
      </c>
      <c r="G241" s="207">
        <v>6.0019999999999998</v>
      </c>
      <c r="H241" s="207">
        <v>0</v>
      </c>
      <c r="I241" s="207">
        <v>225.6</v>
      </c>
      <c r="J241" s="207">
        <v>311.06200000000001</v>
      </c>
      <c r="K241" s="207">
        <v>174.94399999999999</v>
      </c>
      <c r="M241" s="206" t="s">
        <v>94</v>
      </c>
      <c r="N241" s="207">
        <v>343.69417475728198</v>
      </c>
      <c r="O241" s="207">
        <v>282.039950091538</v>
      </c>
      <c r="P241" s="207">
        <v>351.66687525145102</v>
      </c>
      <c r="Q241" s="207">
        <v>352.23206774300701</v>
      </c>
      <c r="R241" s="207">
        <v>326.70678355319399</v>
      </c>
      <c r="S241" s="207">
        <v>745.41819393535502</v>
      </c>
      <c r="T241" s="207">
        <v>0</v>
      </c>
      <c r="U241" s="207">
        <v>412.712765957447</v>
      </c>
      <c r="V241" s="207">
        <v>410.64803801171502</v>
      </c>
      <c r="W241" s="207">
        <v>403.592006584964</v>
      </c>
    </row>
    <row r="242" spans="1:23" ht="18.75" customHeight="1">
      <c r="A242" s="206" t="s">
        <v>97</v>
      </c>
      <c r="B242" s="207">
        <v>1502.0239999999999</v>
      </c>
      <c r="C242" s="207">
        <v>1458.1990000000001</v>
      </c>
      <c r="D242" s="207">
        <v>1153.394</v>
      </c>
      <c r="E242" s="207">
        <v>469.82600000000002</v>
      </c>
      <c r="F242" s="207">
        <v>499.06400000000002</v>
      </c>
      <c r="G242" s="207">
        <v>287.036</v>
      </c>
      <c r="H242" s="207">
        <v>231.65600000000001</v>
      </c>
      <c r="I242" s="207">
        <v>239.50399999999999</v>
      </c>
      <c r="J242" s="207">
        <v>136.387</v>
      </c>
      <c r="K242" s="207">
        <v>129.11199999999999</v>
      </c>
      <c r="M242" s="206" t="s">
        <v>97</v>
      </c>
      <c r="N242" s="207">
        <v>648.71200460179</v>
      </c>
      <c r="O242" s="207">
        <v>638.23456194936398</v>
      </c>
      <c r="P242" s="207">
        <v>665.53059925749596</v>
      </c>
      <c r="Q242" s="207">
        <v>900.086414970649</v>
      </c>
      <c r="R242" s="207">
        <v>861.06190789157301</v>
      </c>
      <c r="S242" s="207">
        <v>1039.66401426999</v>
      </c>
      <c r="T242" s="207">
        <v>927.68156231653802</v>
      </c>
      <c r="U242" s="207">
        <v>1011.96639722092</v>
      </c>
      <c r="V242" s="207">
        <v>1159.62665063386</v>
      </c>
      <c r="W242" s="207">
        <v>1125.3330441787</v>
      </c>
    </row>
    <row r="243" spans="1:23" ht="18.75" customHeight="1">
      <c r="A243" s="206" t="s">
        <v>99</v>
      </c>
      <c r="B243" s="207">
        <v>0</v>
      </c>
      <c r="C243" s="207">
        <v>0</v>
      </c>
      <c r="D243" s="207">
        <v>0</v>
      </c>
      <c r="E243" s="207">
        <v>0</v>
      </c>
      <c r="F243" s="207">
        <v>2.0499999999999998</v>
      </c>
      <c r="G243" s="207">
        <v>0</v>
      </c>
      <c r="H243" s="207">
        <v>0</v>
      </c>
      <c r="I243" s="207">
        <v>0</v>
      </c>
      <c r="J243" s="207">
        <v>0</v>
      </c>
      <c r="K243" s="207">
        <v>0</v>
      </c>
      <c r="M243" s="206" t="s">
        <v>99</v>
      </c>
      <c r="N243" s="207">
        <v>0</v>
      </c>
      <c r="O243" s="207">
        <v>0</v>
      </c>
      <c r="P243" s="207">
        <v>0</v>
      </c>
      <c r="Q243" s="207">
        <v>0</v>
      </c>
      <c r="R243" s="207">
        <v>240.48780487804899</v>
      </c>
      <c r="S243" s="207">
        <v>0</v>
      </c>
      <c r="T243" s="207">
        <v>0</v>
      </c>
      <c r="U243" s="207">
        <v>0</v>
      </c>
      <c r="V243" s="207">
        <v>0</v>
      </c>
      <c r="W243" s="207">
        <v>0</v>
      </c>
    </row>
    <row r="244" spans="1:23" ht="18.75" customHeight="1">
      <c r="A244" s="206" t="s">
        <v>107</v>
      </c>
      <c r="B244" s="207">
        <v>0.59</v>
      </c>
      <c r="C244" s="207">
        <v>0</v>
      </c>
      <c r="D244" s="207">
        <v>0</v>
      </c>
      <c r="E244" s="207">
        <v>0</v>
      </c>
      <c r="F244" s="207">
        <v>0</v>
      </c>
      <c r="G244" s="207">
        <v>0</v>
      </c>
      <c r="H244" s="207">
        <v>0</v>
      </c>
      <c r="I244" s="207">
        <v>0</v>
      </c>
      <c r="J244" s="207">
        <v>0</v>
      </c>
      <c r="K244" s="207">
        <v>0</v>
      </c>
      <c r="M244" s="206" t="s">
        <v>107</v>
      </c>
      <c r="N244" s="207">
        <v>435.59322033898297</v>
      </c>
      <c r="O244" s="207">
        <v>0</v>
      </c>
      <c r="P244" s="207">
        <v>0</v>
      </c>
      <c r="Q244" s="207">
        <v>0</v>
      </c>
      <c r="R244" s="207">
        <v>0</v>
      </c>
      <c r="S244" s="207">
        <v>0</v>
      </c>
      <c r="T244" s="207">
        <v>0</v>
      </c>
      <c r="U244" s="207">
        <v>0</v>
      </c>
      <c r="V244" s="207">
        <v>0</v>
      </c>
      <c r="W244" s="207">
        <v>0</v>
      </c>
    </row>
    <row r="245" spans="1:23" ht="18.75" customHeight="1">
      <c r="A245" s="206" t="s">
        <v>165</v>
      </c>
      <c r="B245" s="207">
        <v>2.0150000000000001</v>
      </c>
      <c r="C245" s="207">
        <v>7.95</v>
      </c>
      <c r="D245" s="207">
        <v>0</v>
      </c>
      <c r="E245" s="207">
        <v>0</v>
      </c>
      <c r="F245" s="207">
        <v>0</v>
      </c>
      <c r="G245" s="207">
        <v>0</v>
      </c>
      <c r="H245" s="207">
        <v>0</v>
      </c>
      <c r="I245" s="207">
        <v>0</v>
      </c>
      <c r="J245" s="207">
        <v>0</v>
      </c>
      <c r="K245" s="207">
        <v>0</v>
      </c>
      <c r="M245" s="206" t="s">
        <v>165</v>
      </c>
      <c r="N245" s="207">
        <v>7263.5235732009896</v>
      </c>
      <c r="O245" s="207">
        <v>2215.3459119496902</v>
      </c>
      <c r="P245" s="207">
        <v>0</v>
      </c>
      <c r="Q245" s="207">
        <v>0</v>
      </c>
      <c r="R245" s="207">
        <v>0</v>
      </c>
      <c r="S245" s="207">
        <v>0</v>
      </c>
      <c r="T245" s="207">
        <v>0</v>
      </c>
      <c r="U245" s="207">
        <v>0</v>
      </c>
      <c r="V245" s="207">
        <v>0</v>
      </c>
      <c r="W245" s="207">
        <v>0</v>
      </c>
    </row>
    <row r="246" spans="1:23" ht="18.75" customHeight="1">
      <c r="A246" s="206" t="s">
        <v>112</v>
      </c>
      <c r="B246" s="207">
        <v>0</v>
      </c>
      <c r="C246" s="207">
        <v>0</v>
      </c>
      <c r="D246" s="207">
        <v>6.2649999999999997</v>
      </c>
      <c r="E246" s="207">
        <v>1.52</v>
      </c>
      <c r="F246" s="207">
        <v>3.7930000000000001</v>
      </c>
      <c r="G246" s="207">
        <v>10.542999999999999</v>
      </c>
      <c r="H246" s="207">
        <v>4.18</v>
      </c>
      <c r="I246" s="207">
        <v>3.4049999999999998</v>
      </c>
      <c r="J246" s="207">
        <v>6.7069999999999999</v>
      </c>
      <c r="K246" s="207">
        <v>0.23</v>
      </c>
      <c r="M246" s="206" t="s">
        <v>112</v>
      </c>
      <c r="N246" s="207">
        <v>0</v>
      </c>
      <c r="O246" s="207">
        <v>0</v>
      </c>
      <c r="P246" s="207">
        <v>2288.7470071827602</v>
      </c>
      <c r="Q246" s="207">
        <v>6610.5263157894697</v>
      </c>
      <c r="R246" s="207">
        <v>2319.79963089902</v>
      </c>
      <c r="S246" s="207">
        <v>1980.65066869013</v>
      </c>
      <c r="T246" s="207">
        <v>2165.3110047846899</v>
      </c>
      <c r="U246" s="207">
        <v>1814.6842878120401</v>
      </c>
      <c r="V246" s="207">
        <v>1660.65304905323</v>
      </c>
      <c r="W246" s="207">
        <v>11565.217391304301</v>
      </c>
    </row>
    <row r="247" spans="1:23" ht="18.75" customHeight="1">
      <c r="A247" s="206" t="s">
        <v>113</v>
      </c>
      <c r="B247" s="207">
        <v>335.23</v>
      </c>
      <c r="C247" s="207">
        <v>304.99200000000002</v>
      </c>
      <c r="D247" s="207">
        <v>142.55199999999999</v>
      </c>
      <c r="E247" s="207">
        <v>111.736</v>
      </c>
      <c r="F247" s="207">
        <v>496.541</v>
      </c>
      <c r="G247" s="207">
        <v>849.70899999999995</v>
      </c>
      <c r="H247" s="207">
        <v>898.44600000000003</v>
      </c>
      <c r="I247" s="207">
        <v>776.89</v>
      </c>
      <c r="J247" s="207">
        <v>725.22400000000005</v>
      </c>
      <c r="K247" s="207">
        <v>733.60599999999999</v>
      </c>
      <c r="M247" s="206" t="s">
        <v>113</v>
      </c>
      <c r="N247" s="207">
        <v>141.49389971064599</v>
      </c>
      <c r="O247" s="207">
        <v>157.01723323890499</v>
      </c>
      <c r="P247" s="207">
        <v>87.133116336494794</v>
      </c>
      <c r="Q247" s="207">
        <v>115.423856232548</v>
      </c>
      <c r="R247" s="207">
        <v>225.45368861785801</v>
      </c>
      <c r="S247" s="207">
        <v>224.60395264731801</v>
      </c>
      <c r="T247" s="207">
        <v>148.35504860614901</v>
      </c>
      <c r="U247" s="207">
        <v>135.41556719741499</v>
      </c>
      <c r="V247" s="207">
        <v>167.189723450961</v>
      </c>
      <c r="W247" s="207">
        <v>159.22034443556899</v>
      </c>
    </row>
    <row r="248" spans="1:23" ht="18.75" customHeight="1">
      <c r="A248" s="206" t="s">
        <v>117</v>
      </c>
      <c r="B248" s="207">
        <v>2635.4209999999998</v>
      </c>
      <c r="C248" s="207">
        <v>2479.67</v>
      </c>
      <c r="D248" s="207">
        <v>2566.402</v>
      </c>
      <c r="E248" s="207">
        <v>2713.0459999999998</v>
      </c>
      <c r="F248" s="207">
        <v>2580.8389999999999</v>
      </c>
      <c r="G248" s="207">
        <v>2659.3180000000002</v>
      </c>
      <c r="H248" s="207">
        <v>3434.02</v>
      </c>
      <c r="I248" s="207">
        <v>2959.5149999999999</v>
      </c>
      <c r="J248" s="207">
        <v>3108.7660000000001</v>
      </c>
      <c r="K248" s="207">
        <v>2950.4690000000001</v>
      </c>
      <c r="M248" s="206" t="s">
        <v>117</v>
      </c>
      <c r="N248" s="207">
        <v>453.96731679682301</v>
      </c>
      <c r="O248" s="207">
        <v>462.03769049913899</v>
      </c>
      <c r="P248" s="207">
        <v>457.92241433727099</v>
      </c>
      <c r="Q248" s="207">
        <v>511.92755301605598</v>
      </c>
      <c r="R248" s="207">
        <v>531.882848949508</v>
      </c>
      <c r="S248" s="207">
        <v>566.48772354415701</v>
      </c>
      <c r="T248" s="207">
        <v>508.83483497475299</v>
      </c>
      <c r="U248" s="207">
        <v>529.70740138164501</v>
      </c>
      <c r="V248" s="207">
        <v>539.395052570698</v>
      </c>
      <c r="W248" s="207">
        <v>544.14162629737802</v>
      </c>
    </row>
    <row r="249" spans="1:23" ht="18.75" customHeight="1">
      <c r="A249" s="204" t="s">
        <v>44</v>
      </c>
      <c r="B249" s="205">
        <v>46113.724000000002</v>
      </c>
      <c r="C249" s="205">
        <v>47607.923000000003</v>
      </c>
      <c r="D249" s="205">
        <v>48795.245000000003</v>
      </c>
      <c r="E249" s="205">
        <v>44912.112000000001</v>
      </c>
      <c r="F249" s="205">
        <v>45165.226999999999</v>
      </c>
      <c r="G249" s="205">
        <v>47355.428</v>
      </c>
      <c r="H249" s="205">
        <v>50212.375999999997</v>
      </c>
      <c r="I249" s="205">
        <v>52004.28</v>
      </c>
      <c r="J249" s="205">
        <v>50902.336000000003</v>
      </c>
      <c r="K249" s="205">
        <v>49785.716</v>
      </c>
      <c r="M249" s="204" t="s">
        <v>44</v>
      </c>
      <c r="N249" s="205">
        <v>187.86823636278001</v>
      </c>
      <c r="O249" s="205">
        <v>182.58975507081001</v>
      </c>
      <c r="P249" s="205">
        <v>196.09289798626901</v>
      </c>
      <c r="Q249" s="205">
        <v>228.39858878157401</v>
      </c>
      <c r="R249" s="205">
        <v>255.420193061357</v>
      </c>
      <c r="S249" s="205">
        <v>284.15329706237702</v>
      </c>
      <c r="T249" s="205">
        <v>254.29515623797599</v>
      </c>
      <c r="U249" s="205">
        <v>265.34256411203103</v>
      </c>
      <c r="V249" s="205">
        <v>268.474731690113</v>
      </c>
      <c r="W249" s="205">
        <v>266.32584735750299</v>
      </c>
    </row>
    <row r="250" spans="1:23" ht="18.75" customHeight="1">
      <c r="A250" s="206" t="s">
        <v>73</v>
      </c>
      <c r="B250" s="207">
        <v>19.099</v>
      </c>
      <c r="C250" s="207">
        <v>49.44</v>
      </c>
      <c r="D250" s="207">
        <v>43.607999999999997</v>
      </c>
      <c r="E250" s="207">
        <v>24.975999999999999</v>
      </c>
      <c r="F250" s="207">
        <v>41.031999999999996</v>
      </c>
      <c r="G250" s="207">
        <v>26.109000000000002</v>
      </c>
      <c r="H250" s="207">
        <v>35.131999999999998</v>
      </c>
      <c r="I250" s="207">
        <v>23.683</v>
      </c>
      <c r="J250" s="207">
        <v>18.553000000000001</v>
      </c>
      <c r="K250" s="207">
        <v>10.432</v>
      </c>
      <c r="M250" s="206" t="s">
        <v>73</v>
      </c>
      <c r="N250" s="207">
        <v>736.21655584062</v>
      </c>
      <c r="O250" s="207">
        <v>719.66019417475695</v>
      </c>
      <c r="P250" s="207">
        <v>726.79324894514798</v>
      </c>
      <c r="Q250" s="207">
        <v>781.39013452914799</v>
      </c>
      <c r="R250" s="207">
        <v>1072.7968414895699</v>
      </c>
      <c r="S250" s="207">
        <v>1141.59868244667</v>
      </c>
      <c r="T250" s="207">
        <v>1087.52704087442</v>
      </c>
      <c r="U250" s="207">
        <v>1169.10864333066</v>
      </c>
      <c r="V250" s="207">
        <v>1188.5948364146</v>
      </c>
      <c r="W250" s="207">
        <v>1239.5513803680999</v>
      </c>
    </row>
    <row r="251" spans="1:23" ht="18.75" customHeight="1">
      <c r="A251" s="206" t="s">
        <v>94</v>
      </c>
      <c r="B251" s="207">
        <v>15.891999999999999</v>
      </c>
      <c r="C251" s="207">
        <v>52.048000000000002</v>
      </c>
      <c r="D251" s="207">
        <v>30.015999999999998</v>
      </c>
      <c r="E251" s="207">
        <v>8.6760000000000002</v>
      </c>
      <c r="F251" s="207">
        <v>16.739999999999998</v>
      </c>
      <c r="G251" s="207">
        <v>27.335999999999999</v>
      </c>
      <c r="H251" s="207">
        <v>17.064</v>
      </c>
      <c r="I251" s="207">
        <v>11.526</v>
      </c>
      <c r="J251" s="207">
        <v>7.7279999999999998</v>
      </c>
      <c r="K251" s="207">
        <v>6.8639999999999999</v>
      </c>
      <c r="M251" s="206" t="s">
        <v>94</v>
      </c>
      <c r="N251" s="207">
        <v>398.187767430154</v>
      </c>
      <c r="O251" s="207">
        <v>247.77128804180799</v>
      </c>
      <c r="P251" s="207">
        <v>349.58022388059698</v>
      </c>
      <c r="Q251" s="207">
        <v>494.81327800829899</v>
      </c>
      <c r="R251" s="207">
        <v>526.28434886499394</v>
      </c>
      <c r="S251" s="207">
        <v>621.52472929470298</v>
      </c>
      <c r="T251" s="207">
        <v>537.38865447726198</v>
      </c>
      <c r="U251" s="207">
        <v>577.39024813465198</v>
      </c>
      <c r="V251" s="207">
        <v>572.85196687370603</v>
      </c>
      <c r="W251" s="207">
        <v>599.65034965034999</v>
      </c>
    </row>
    <row r="252" spans="1:23" ht="18.75" customHeight="1">
      <c r="A252" s="206" t="s">
        <v>118</v>
      </c>
      <c r="B252" s="207">
        <v>9635.6110000000008</v>
      </c>
      <c r="C252" s="207">
        <v>9818.6389999999992</v>
      </c>
      <c r="D252" s="207">
        <v>10480.901</v>
      </c>
      <c r="E252" s="207">
        <v>9565.5630000000001</v>
      </c>
      <c r="F252" s="207">
        <v>8369.3700000000008</v>
      </c>
      <c r="G252" s="207">
        <v>7622.7579999999998</v>
      </c>
      <c r="H252" s="207">
        <v>8252.4069999999992</v>
      </c>
      <c r="I252" s="207">
        <v>8820.2090000000007</v>
      </c>
      <c r="J252" s="207">
        <v>8086.5929999999998</v>
      </c>
      <c r="K252" s="207">
        <v>7287.67</v>
      </c>
      <c r="M252" s="206" t="s">
        <v>118</v>
      </c>
      <c r="N252" s="207">
        <v>130.369210629196</v>
      </c>
      <c r="O252" s="207">
        <v>126.423224237086</v>
      </c>
      <c r="P252" s="207">
        <v>144.73450326455699</v>
      </c>
      <c r="Q252" s="207">
        <v>183.239397409227</v>
      </c>
      <c r="R252" s="207">
        <v>198.28302488717799</v>
      </c>
      <c r="S252" s="207">
        <v>229.57648662072199</v>
      </c>
      <c r="T252" s="207">
        <v>203.62737804861101</v>
      </c>
      <c r="U252" s="207">
        <v>214.00082469701101</v>
      </c>
      <c r="V252" s="207">
        <v>215.62418190206901</v>
      </c>
      <c r="W252" s="207">
        <v>215.86926960194401</v>
      </c>
    </row>
    <row r="253" spans="1:23" ht="18.75" customHeight="1">
      <c r="A253" s="206" t="s">
        <v>119</v>
      </c>
      <c r="B253" s="207">
        <v>19661.429</v>
      </c>
      <c r="C253" s="207">
        <v>18166.116999999998</v>
      </c>
      <c r="D253" s="207">
        <v>18962.97</v>
      </c>
      <c r="E253" s="207">
        <v>18261.269</v>
      </c>
      <c r="F253" s="207">
        <v>18615.991999999998</v>
      </c>
      <c r="G253" s="207">
        <v>20389.420999999998</v>
      </c>
      <c r="H253" s="207">
        <v>21421.687999999998</v>
      </c>
      <c r="I253" s="207">
        <v>20414.236000000001</v>
      </c>
      <c r="J253" s="207">
        <v>20201.132000000001</v>
      </c>
      <c r="K253" s="207">
        <v>21555.404999999999</v>
      </c>
      <c r="M253" s="206" t="s">
        <v>119</v>
      </c>
      <c r="N253" s="207">
        <v>172.970082693379</v>
      </c>
      <c r="O253" s="207">
        <v>160.69421990401099</v>
      </c>
      <c r="P253" s="207">
        <v>173.09419357832701</v>
      </c>
      <c r="Q253" s="207">
        <v>217.195530058727</v>
      </c>
      <c r="R253" s="207">
        <v>232.25144273805</v>
      </c>
      <c r="S253" s="207">
        <v>264.17930160939801</v>
      </c>
      <c r="T253" s="207">
        <v>230.674912266484</v>
      </c>
      <c r="U253" s="207">
        <v>237.69770272078799</v>
      </c>
      <c r="V253" s="207">
        <v>234.09203009019501</v>
      </c>
      <c r="W253" s="207">
        <v>230.984711259195</v>
      </c>
    </row>
    <row r="254" spans="1:23" ht="18.75" customHeight="1">
      <c r="A254" s="206" t="s">
        <v>120</v>
      </c>
      <c r="B254" s="207">
        <v>3.774</v>
      </c>
      <c r="C254" s="207">
        <v>3</v>
      </c>
      <c r="D254" s="207">
        <v>0</v>
      </c>
      <c r="E254" s="207">
        <v>0</v>
      </c>
      <c r="F254" s="207">
        <v>0.20399999999999999</v>
      </c>
      <c r="G254" s="207">
        <v>0.40799999999999997</v>
      </c>
      <c r="H254" s="207">
        <v>0</v>
      </c>
      <c r="I254" s="207">
        <v>59.225000000000001</v>
      </c>
      <c r="J254" s="207">
        <v>29.908999999999999</v>
      </c>
      <c r="K254" s="207">
        <v>19.571000000000002</v>
      </c>
      <c r="M254" s="206" t="s">
        <v>120</v>
      </c>
      <c r="N254" s="207">
        <v>645.468998410175</v>
      </c>
      <c r="O254" s="207">
        <v>325.33333333333297</v>
      </c>
      <c r="P254" s="207">
        <v>0</v>
      </c>
      <c r="Q254" s="207">
        <v>0</v>
      </c>
      <c r="R254" s="207">
        <v>1000</v>
      </c>
      <c r="S254" s="207">
        <v>1000</v>
      </c>
      <c r="T254" s="207">
        <v>0</v>
      </c>
      <c r="U254" s="207">
        <v>407.24356268467699</v>
      </c>
      <c r="V254" s="207">
        <v>372.49657293791199</v>
      </c>
      <c r="W254" s="207">
        <v>435.18471207398699</v>
      </c>
    </row>
    <row r="255" spans="1:23" ht="18.75" customHeight="1">
      <c r="A255" s="206" t="s">
        <v>106</v>
      </c>
      <c r="B255" s="207">
        <v>228.46</v>
      </c>
      <c r="C255" s="207">
        <v>250.84</v>
      </c>
      <c r="D255" s="207">
        <v>265.56</v>
      </c>
      <c r="E255" s="207">
        <v>243.84</v>
      </c>
      <c r="F255" s="207">
        <v>192.76</v>
      </c>
      <c r="G255" s="207">
        <v>283.29000000000002</v>
      </c>
      <c r="H255" s="207">
        <v>292.51</v>
      </c>
      <c r="I255" s="207">
        <v>223.52</v>
      </c>
      <c r="J255" s="207">
        <v>248.839</v>
      </c>
      <c r="K255" s="207">
        <v>245.2</v>
      </c>
      <c r="M255" s="206" t="s">
        <v>106</v>
      </c>
      <c r="N255" s="207">
        <v>166.50179462488001</v>
      </c>
      <c r="O255" s="207">
        <v>159.516026152129</v>
      </c>
      <c r="P255" s="207">
        <v>171.06115378822099</v>
      </c>
      <c r="Q255" s="207">
        <v>219.85728346456699</v>
      </c>
      <c r="R255" s="207">
        <v>243.62419589126401</v>
      </c>
      <c r="S255" s="207">
        <v>285.63662677821299</v>
      </c>
      <c r="T255" s="207">
        <v>257.99117978872499</v>
      </c>
      <c r="U255" s="207">
        <v>266.81728704366498</v>
      </c>
      <c r="V255" s="207">
        <v>257.27076543467899</v>
      </c>
      <c r="W255" s="207">
        <v>250.489396411093</v>
      </c>
    </row>
    <row r="256" spans="1:23" ht="18.75" customHeight="1">
      <c r="A256" s="206" t="s">
        <v>107</v>
      </c>
      <c r="B256" s="207">
        <v>6270.3310000000001</v>
      </c>
      <c r="C256" s="207">
        <v>7869.7550000000001</v>
      </c>
      <c r="D256" s="207">
        <v>7553.2979999999998</v>
      </c>
      <c r="E256" s="207">
        <v>8017.3010000000004</v>
      </c>
      <c r="F256" s="207">
        <v>7413.9390000000003</v>
      </c>
      <c r="G256" s="207">
        <v>9073.2009999999991</v>
      </c>
      <c r="H256" s="207">
        <v>9499.8629999999994</v>
      </c>
      <c r="I256" s="207">
        <v>9789.9629999999997</v>
      </c>
      <c r="J256" s="207">
        <v>9641.8539999999994</v>
      </c>
      <c r="K256" s="207">
        <v>8796.7610000000004</v>
      </c>
      <c r="M256" s="206" t="s">
        <v>107</v>
      </c>
      <c r="N256" s="207">
        <v>115.99594981509</v>
      </c>
      <c r="O256" s="207">
        <v>108.83642502212599</v>
      </c>
      <c r="P256" s="207">
        <v>117.078791277664</v>
      </c>
      <c r="Q256" s="207">
        <v>145.053304098225</v>
      </c>
      <c r="R256" s="207">
        <v>157.84928902166601</v>
      </c>
      <c r="S256" s="207">
        <v>177.17782290946701</v>
      </c>
      <c r="T256" s="207">
        <v>158.78597407141601</v>
      </c>
      <c r="U256" s="207">
        <v>161.70541196120999</v>
      </c>
      <c r="V256" s="207">
        <v>160.19325743783301</v>
      </c>
      <c r="W256" s="207">
        <v>155.810303360521</v>
      </c>
    </row>
    <row r="257" spans="1:23" ht="18.75" customHeight="1">
      <c r="A257" s="206" t="s">
        <v>121</v>
      </c>
      <c r="B257" s="207">
        <v>331.40499999999997</v>
      </c>
      <c r="C257" s="207">
        <v>352.935</v>
      </c>
      <c r="D257" s="207">
        <v>331.76900000000001</v>
      </c>
      <c r="E257" s="207">
        <v>261.36200000000002</v>
      </c>
      <c r="F257" s="207">
        <v>190.126</v>
      </c>
      <c r="G257" s="207">
        <v>126.14</v>
      </c>
      <c r="H257" s="207">
        <v>275.50400000000002</v>
      </c>
      <c r="I257" s="207">
        <v>515.726</v>
      </c>
      <c r="J257" s="207">
        <v>549.62900000000002</v>
      </c>
      <c r="K257" s="207">
        <v>299.387</v>
      </c>
      <c r="M257" s="206" t="s">
        <v>121</v>
      </c>
      <c r="N257" s="207">
        <v>155.56192574040799</v>
      </c>
      <c r="O257" s="207">
        <v>148.571266663833</v>
      </c>
      <c r="P257" s="207">
        <v>188.98992974027101</v>
      </c>
      <c r="Q257" s="207">
        <v>417.56261430506402</v>
      </c>
      <c r="R257" s="207">
        <v>279.87755488465501</v>
      </c>
      <c r="S257" s="207">
        <v>230.252100840336</v>
      </c>
      <c r="T257" s="207">
        <v>299.81778848945902</v>
      </c>
      <c r="U257" s="207">
        <v>505.48159293888602</v>
      </c>
      <c r="V257" s="207">
        <v>488.62050583211601</v>
      </c>
      <c r="W257" s="207">
        <v>378.844104787449</v>
      </c>
    </row>
    <row r="258" spans="1:23" ht="18.75" customHeight="1">
      <c r="A258" s="206" t="s">
        <v>110</v>
      </c>
      <c r="B258" s="207">
        <v>0.93</v>
      </c>
      <c r="C258" s="207">
        <v>6.6360000000000001</v>
      </c>
      <c r="D258" s="207">
        <v>8.84</v>
      </c>
      <c r="E258" s="207">
        <v>2.8849999999999998</v>
      </c>
      <c r="F258" s="207">
        <v>0</v>
      </c>
      <c r="G258" s="207">
        <v>1.665</v>
      </c>
      <c r="H258" s="207">
        <v>3.4350000000000001</v>
      </c>
      <c r="I258" s="207">
        <v>0</v>
      </c>
      <c r="J258" s="207">
        <v>1.1100000000000001</v>
      </c>
      <c r="K258" s="207">
        <v>0</v>
      </c>
      <c r="M258" s="206" t="s">
        <v>110</v>
      </c>
      <c r="N258" s="207">
        <v>288.17204301075299</v>
      </c>
      <c r="O258" s="207">
        <v>774.11091018686</v>
      </c>
      <c r="P258" s="207">
        <v>911.42533936651603</v>
      </c>
      <c r="Q258" s="207">
        <v>284.22876949739998</v>
      </c>
      <c r="R258" s="207">
        <v>0</v>
      </c>
      <c r="S258" s="207">
        <v>373.57357357357398</v>
      </c>
      <c r="T258" s="207">
        <v>349.34497816593898</v>
      </c>
      <c r="U258" s="207">
        <v>0</v>
      </c>
      <c r="V258" s="207">
        <v>291.89189189189199</v>
      </c>
      <c r="W258" s="207">
        <v>0</v>
      </c>
    </row>
    <row r="259" spans="1:23" ht="18.75" customHeight="1">
      <c r="A259" s="206" t="s">
        <v>82</v>
      </c>
      <c r="B259" s="207">
        <v>141.59100000000001</v>
      </c>
      <c r="C259" s="207">
        <v>172.22300000000001</v>
      </c>
      <c r="D259" s="207">
        <v>196.387</v>
      </c>
      <c r="E259" s="207">
        <v>12</v>
      </c>
      <c r="F259" s="207">
        <v>7.18</v>
      </c>
      <c r="G259" s="207">
        <v>0</v>
      </c>
      <c r="H259" s="207">
        <v>0</v>
      </c>
      <c r="I259" s="207">
        <v>0</v>
      </c>
      <c r="J259" s="207">
        <v>0</v>
      </c>
      <c r="K259" s="207">
        <v>0</v>
      </c>
      <c r="M259" s="206" t="s">
        <v>82</v>
      </c>
      <c r="N259" s="207">
        <v>209.144649024302</v>
      </c>
      <c r="O259" s="207">
        <v>194.735894741121</v>
      </c>
      <c r="P259" s="207">
        <v>217.300534149409</v>
      </c>
      <c r="Q259" s="207">
        <v>240.083333333333</v>
      </c>
      <c r="R259" s="207">
        <v>572.98050139275801</v>
      </c>
      <c r="S259" s="207">
        <v>0</v>
      </c>
      <c r="T259" s="207">
        <v>0</v>
      </c>
      <c r="U259" s="207">
        <v>0</v>
      </c>
      <c r="V259" s="207">
        <v>0</v>
      </c>
      <c r="W259" s="207">
        <v>0</v>
      </c>
    </row>
    <row r="260" spans="1:23" ht="18.75" customHeight="1">
      <c r="A260" s="206" t="s">
        <v>116</v>
      </c>
      <c r="B260" s="207">
        <v>167.92500000000001</v>
      </c>
      <c r="C260" s="207">
        <v>88.736000000000004</v>
      </c>
      <c r="D260" s="207">
        <v>216</v>
      </c>
      <c r="E260" s="207">
        <v>137.328</v>
      </c>
      <c r="F260" s="207">
        <v>167.98400000000001</v>
      </c>
      <c r="G260" s="207">
        <v>67.498999999999995</v>
      </c>
      <c r="H260" s="207">
        <v>95.853999999999999</v>
      </c>
      <c r="I260" s="207">
        <v>190.33</v>
      </c>
      <c r="J260" s="207">
        <v>180.8</v>
      </c>
      <c r="K260" s="207">
        <v>256.93</v>
      </c>
      <c r="M260" s="206" t="s">
        <v>116</v>
      </c>
      <c r="N260" s="207">
        <v>151.651034688105</v>
      </c>
      <c r="O260" s="207">
        <v>144.89046159394201</v>
      </c>
      <c r="P260" s="207">
        <v>149.736111111111</v>
      </c>
      <c r="Q260" s="207">
        <v>188.86170336712101</v>
      </c>
      <c r="R260" s="207">
        <v>209.52590722926001</v>
      </c>
      <c r="S260" s="207">
        <v>258.58160861642398</v>
      </c>
      <c r="T260" s="207">
        <v>219.85519644459299</v>
      </c>
      <c r="U260" s="207">
        <v>212.92491987600499</v>
      </c>
      <c r="V260" s="207">
        <v>212.83185840708001</v>
      </c>
      <c r="W260" s="207">
        <v>205.250457323006</v>
      </c>
    </row>
    <row r="261" spans="1:23" ht="18.75" customHeight="1">
      <c r="A261" s="206" t="s">
        <v>172</v>
      </c>
      <c r="B261" s="207">
        <v>0</v>
      </c>
      <c r="C261" s="207">
        <v>0</v>
      </c>
      <c r="D261" s="207">
        <v>0</v>
      </c>
      <c r="E261" s="207">
        <v>0</v>
      </c>
      <c r="F261" s="207">
        <v>0</v>
      </c>
      <c r="G261" s="207">
        <v>0</v>
      </c>
      <c r="H261" s="207">
        <v>0</v>
      </c>
      <c r="I261" s="207">
        <v>0</v>
      </c>
      <c r="J261" s="207">
        <v>0.9</v>
      </c>
      <c r="K261" s="207">
        <v>0</v>
      </c>
      <c r="M261" s="206" t="s">
        <v>172</v>
      </c>
      <c r="N261" s="207">
        <v>0</v>
      </c>
      <c r="O261" s="207">
        <v>0</v>
      </c>
      <c r="P261" s="207">
        <v>0</v>
      </c>
      <c r="Q261" s="207">
        <v>0</v>
      </c>
      <c r="R261" s="207">
        <v>0</v>
      </c>
      <c r="S261" s="207">
        <v>0</v>
      </c>
      <c r="T261" s="207">
        <v>0</v>
      </c>
      <c r="U261" s="207">
        <v>0</v>
      </c>
      <c r="V261" s="207">
        <v>435.555555555556</v>
      </c>
      <c r="W261" s="207">
        <v>0</v>
      </c>
    </row>
    <row r="262" spans="1:23" ht="18.75" customHeight="1">
      <c r="A262" s="206" t="s">
        <v>122</v>
      </c>
      <c r="B262" s="207">
        <v>37.207000000000001</v>
      </c>
      <c r="C262" s="207">
        <v>31.222999999999999</v>
      </c>
      <c r="D262" s="207">
        <v>27.91</v>
      </c>
      <c r="E262" s="207">
        <v>25.881</v>
      </c>
      <c r="F262" s="207">
        <v>3.2160000000000002</v>
      </c>
      <c r="G262" s="207">
        <v>0</v>
      </c>
      <c r="H262" s="207">
        <v>0</v>
      </c>
      <c r="I262" s="207">
        <v>0</v>
      </c>
      <c r="J262" s="207">
        <v>0</v>
      </c>
      <c r="K262" s="207">
        <v>0</v>
      </c>
      <c r="M262" s="206" t="s">
        <v>122</v>
      </c>
      <c r="N262" s="207">
        <v>326.84709866422997</v>
      </c>
      <c r="O262" s="207">
        <v>328.37972007814801</v>
      </c>
      <c r="P262" s="207">
        <v>348.62056610533898</v>
      </c>
      <c r="Q262" s="207">
        <v>450.67810362814402</v>
      </c>
      <c r="R262" s="207">
        <v>452.42537313432803</v>
      </c>
      <c r="S262" s="207">
        <v>0</v>
      </c>
      <c r="T262" s="207">
        <v>0</v>
      </c>
      <c r="U262" s="207">
        <v>0</v>
      </c>
      <c r="V262" s="207">
        <v>0</v>
      </c>
      <c r="W262" s="207">
        <v>0</v>
      </c>
    </row>
    <row r="263" spans="1:23" ht="18.75" customHeight="1">
      <c r="A263" s="206" t="s">
        <v>123</v>
      </c>
      <c r="B263" s="207">
        <v>0</v>
      </c>
      <c r="C263" s="207">
        <v>0</v>
      </c>
      <c r="D263" s="207">
        <v>1.2</v>
      </c>
      <c r="E263" s="207">
        <v>1.236</v>
      </c>
      <c r="F263" s="207">
        <v>0</v>
      </c>
      <c r="G263" s="207">
        <v>0</v>
      </c>
      <c r="H263" s="207">
        <v>3.0960000000000001</v>
      </c>
      <c r="I263" s="207">
        <v>0</v>
      </c>
      <c r="J263" s="207">
        <v>0.36</v>
      </c>
      <c r="K263" s="207">
        <v>0</v>
      </c>
      <c r="M263" s="206" t="s">
        <v>123</v>
      </c>
      <c r="N263" s="207">
        <v>0</v>
      </c>
      <c r="O263" s="207">
        <v>0</v>
      </c>
      <c r="P263" s="207">
        <v>586.66666666666697</v>
      </c>
      <c r="Q263" s="207">
        <v>870.55016181229803</v>
      </c>
      <c r="R263" s="207">
        <v>0</v>
      </c>
      <c r="S263" s="207">
        <v>0</v>
      </c>
      <c r="T263" s="207">
        <v>701.22739018087805</v>
      </c>
      <c r="U263" s="207">
        <v>0</v>
      </c>
      <c r="V263" s="207">
        <v>700</v>
      </c>
      <c r="W263" s="207">
        <v>0</v>
      </c>
    </row>
    <row r="264" spans="1:23" ht="18.75" customHeight="1">
      <c r="A264" s="206" t="s">
        <v>124</v>
      </c>
      <c r="B264" s="207">
        <v>9600.07</v>
      </c>
      <c r="C264" s="207">
        <v>10746.331</v>
      </c>
      <c r="D264" s="207">
        <v>10676.786</v>
      </c>
      <c r="E264" s="207">
        <v>8349.7950000000001</v>
      </c>
      <c r="F264" s="207">
        <v>10146.683999999999</v>
      </c>
      <c r="G264" s="207">
        <v>9737.6010000000006</v>
      </c>
      <c r="H264" s="207">
        <v>10315.823</v>
      </c>
      <c r="I264" s="207">
        <v>11955.861999999999</v>
      </c>
      <c r="J264" s="207">
        <v>11934.929</v>
      </c>
      <c r="K264" s="207">
        <v>11307.495999999999</v>
      </c>
      <c r="M264" s="206" t="s">
        <v>124</v>
      </c>
      <c r="N264" s="207">
        <v>322.81212532825299</v>
      </c>
      <c r="O264" s="207">
        <v>323.08915480083402</v>
      </c>
      <c r="P264" s="207">
        <v>341.01254815821898</v>
      </c>
      <c r="Q264" s="207">
        <v>376.888534389168</v>
      </c>
      <c r="R264" s="207">
        <v>412.82048401231401</v>
      </c>
      <c r="S264" s="207">
        <v>465.91763207385497</v>
      </c>
      <c r="T264" s="207">
        <v>427.35989169259699</v>
      </c>
      <c r="U264" s="207">
        <v>422.93838788035498</v>
      </c>
      <c r="V264" s="207">
        <v>438.97998890483598</v>
      </c>
      <c r="W264" s="207">
        <v>449.551695618552</v>
      </c>
    </row>
    <row r="265" spans="1:23" ht="18.75" customHeight="1">
      <c r="A265" s="204" t="s">
        <v>53</v>
      </c>
      <c r="B265" s="205">
        <v>17544.006000000001</v>
      </c>
      <c r="C265" s="205">
        <v>12086.725</v>
      </c>
      <c r="D265" s="205">
        <v>14183.403</v>
      </c>
      <c r="E265" s="205">
        <v>14776.563</v>
      </c>
      <c r="F265" s="205">
        <v>12574.712</v>
      </c>
      <c r="G265" s="205">
        <v>9343.1110000000008</v>
      </c>
      <c r="H265" s="205">
        <v>12191.315000000001</v>
      </c>
      <c r="I265" s="205">
        <v>12903.544</v>
      </c>
      <c r="J265" s="205">
        <v>11924.307000000001</v>
      </c>
      <c r="K265" s="205">
        <v>10504.612999999999</v>
      </c>
      <c r="M265" s="204" t="s">
        <v>53</v>
      </c>
      <c r="N265" s="205">
        <v>88.216055101668303</v>
      </c>
      <c r="O265" s="205">
        <v>136.74920212050799</v>
      </c>
      <c r="P265" s="205">
        <v>99.871307330123798</v>
      </c>
      <c r="Q265" s="205">
        <v>117.622751650705</v>
      </c>
      <c r="R265" s="205">
        <v>174.99963418645299</v>
      </c>
      <c r="S265" s="205">
        <v>215.73874055440399</v>
      </c>
      <c r="T265" s="205">
        <v>138.170492682701</v>
      </c>
      <c r="U265" s="205">
        <v>122.513318821558</v>
      </c>
      <c r="V265" s="205">
        <v>120.340494420347</v>
      </c>
      <c r="W265" s="205">
        <v>125.25316258676099</v>
      </c>
    </row>
    <row r="266" spans="1:23" ht="18.75" customHeight="1">
      <c r="A266" s="206" t="s">
        <v>93</v>
      </c>
      <c r="B266" s="207">
        <v>30</v>
      </c>
      <c r="C266" s="207">
        <v>0</v>
      </c>
      <c r="D266" s="207">
        <v>0</v>
      </c>
      <c r="E266" s="207">
        <v>0</v>
      </c>
      <c r="F266" s="207">
        <v>0</v>
      </c>
      <c r="G266" s="207">
        <v>0</v>
      </c>
      <c r="H266" s="207">
        <v>0</v>
      </c>
      <c r="I266" s="207">
        <v>0</v>
      </c>
      <c r="J266" s="207">
        <v>0</v>
      </c>
      <c r="K266" s="207">
        <v>0</v>
      </c>
      <c r="M266" s="206" t="s">
        <v>93</v>
      </c>
      <c r="N266" s="207">
        <v>75.3</v>
      </c>
      <c r="O266" s="207">
        <v>0</v>
      </c>
      <c r="P266" s="207">
        <v>0</v>
      </c>
      <c r="Q266" s="207">
        <v>0</v>
      </c>
      <c r="R266" s="207">
        <v>0</v>
      </c>
      <c r="S266" s="207">
        <v>0</v>
      </c>
      <c r="T266" s="207">
        <v>0</v>
      </c>
      <c r="U266" s="207">
        <v>0</v>
      </c>
      <c r="V266" s="207">
        <v>0</v>
      </c>
      <c r="W266" s="207">
        <v>0</v>
      </c>
    </row>
    <row r="267" spans="1:23" ht="18.75" customHeight="1">
      <c r="A267" s="206" t="s">
        <v>125</v>
      </c>
      <c r="B267" s="207">
        <v>0</v>
      </c>
      <c r="C267" s="207">
        <v>102.05500000000001</v>
      </c>
      <c r="D267" s="207">
        <v>95.424999999999997</v>
      </c>
      <c r="E267" s="207">
        <v>28.38</v>
      </c>
      <c r="F267" s="207">
        <v>178.50200000000001</v>
      </c>
      <c r="G267" s="207">
        <v>133.816</v>
      </c>
      <c r="H267" s="207">
        <v>63.223999999999997</v>
      </c>
      <c r="I267" s="207">
        <v>0</v>
      </c>
      <c r="J267" s="207">
        <v>63.451999999999998</v>
      </c>
      <c r="K267" s="207">
        <v>34.380000000000003</v>
      </c>
      <c r="M267" s="206" t="s">
        <v>125</v>
      </c>
      <c r="N267" s="207">
        <v>0</v>
      </c>
      <c r="O267" s="207">
        <v>277.428837391603</v>
      </c>
      <c r="P267" s="207">
        <v>249.88210636625601</v>
      </c>
      <c r="Q267" s="207">
        <v>367.89992952783598</v>
      </c>
      <c r="R267" s="207">
        <v>398.06276680373298</v>
      </c>
      <c r="S267" s="207">
        <v>296.47426316733402</v>
      </c>
      <c r="T267" s="207">
        <v>313.40946476021799</v>
      </c>
      <c r="U267" s="207">
        <v>0</v>
      </c>
      <c r="V267" s="207">
        <v>259.771165605497</v>
      </c>
      <c r="W267" s="207">
        <v>198.22571262361799</v>
      </c>
    </row>
    <row r="268" spans="1:23" ht="18.75" customHeight="1">
      <c r="A268" s="206" t="s">
        <v>98</v>
      </c>
      <c r="B268" s="207">
        <v>0</v>
      </c>
      <c r="C268" s="207">
        <v>0</v>
      </c>
      <c r="D268" s="207">
        <v>0</v>
      </c>
      <c r="E268" s="207">
        <v>0</v>
      </c>
      <c r="F268" s="207">
        <v>0</v>
      </c>
      <c r="G268" s="207">
        <v>0</v>
      </c>
      <c r="H268" s="207">
        <v>0</v>
      </c>
      <c r="I268" s="207">
        <v>0</v>
      </c>
      <c r="J268" s="207">
        <v>0</v>
      </c>
      <c r="K268" s="207">
        <v>0.95</v>
      </c>
      <c r="M268" s="206" t="s">
        <v>98</v>
      </c>
      <c r="N268" s="207">
        <v>0</v>
      </c>
      <c r="O268" s="207">
        <v>0</v>
      </c>
      <c r="P268" s="207">
        <v>0</v>
      </c>
      <c r="Q268" s="207">
        <v>0</v>
      </c>
      <c r="R268" s="207">
        <v>0</v>
      </c>
      <c r="S268" s="207">
        <v>0</v>
      </c>
      <c r="T268" s="207">
        <v>0</v>
      </c>
      <c r="U268" s="207">
        <v>0</v>
      </c>
      <c r="V268" s="207">
        <v>0</v>
      </c>
      <c r="W268" s="207">
        <v>266.31578947368399</v>
      </c>
    </row>
    <row r="269" spans="1:23" ht="18.75" customHeight="1">
      <c r="A269" s="206" t="s">
        <v>113</v>
      </c>
      <c r="B269" s="207">
        <v>17514.006000000001</v>
      </c>
      <c r="C269" s="207">
        <v>11972.67</v>
      </c>
      <c r="D269" s="207">
        <v>14074.477999999999</v>
      </c>
      <c r="E269" s="207">
        <v>14748.183000000001</v>
      </c>
      <c r="F269" s="207">
        <v>12378.96</v>
      </c>
      <c r="G269" s="207">
        <v>9209.2950000000001</v>
      </c>
      <c r="H269" s="207">
        <v>12128.091</v>
      </c>
      <c r="I269" s="207">
        <v>12903.003000000001</v>
      </c>
      <c r="J269" s="207">
        <v>11860.855</v>
      </c>
      <c r="K269" s="207">
        <v>10469.282999999999</v>
      </c>
      <c r="M269" s="206" t="s">
        <v>113</v>
      </c>
      <c r="N269" s="207">
        <v>88.238179203547105</v>
      </c>
      <c r="O269" s="207">
        <v>135.58078523838</v>
      </c>
      <c r="P269" s="207">
        <v>98.873578117781705</v>
      </c>
      <c r="Q269" s="207">
        <v>117.141142064755</v>
      </c>
      <c r="R269" s="207">
        <v>171.84884675287699</v>
      </c>
      <c r="S269" s="207">
        <v>214.56561007112899</v>
      </c>
      <c r="T269" s="207">
        <v>137.25696814115301</v>
      </c>
      <c r="U269" s="207">
        <v>122.497375223427</v>
      </c>
      <c r="V269" s="207">
        <v>119.59458234672</v>
      </c>
      <c r="W269" s="207">
        <v>125.00072832112799</v>
      </c>
    </row>
    <row r="270" spans="1:23" ht="18.75" customHeight="1">
      <c r="A270" s="206" t="s">
        <v>128</v>
      </c>
      <c r="B270" s="207">
        <v>0</v>
      </c>
      <c r="C270" s="207">
        <v>12</v>
      </c>
      <c r="D270" s="207">
        <v>13.5</v>
      </c>
      <c r="E270" s="207">
        <v>0</v>
      </c>
      <c r="F270" s="207">
        <v>17.25</v>
      </c>
      <c r="G270" s="207">
        <v>0</v>
      </c>
      <c r="H270" s="207">
        <v>0</v>
      </c>
      <c r="I270" s="207">
        <v>0.54100000000000004</v>
      </c>
      <c r="J270" s="207">
        <v>0</v>
      </c>
      <c r="K270" s="207">
        <v>0</v>
      </c>
      <c r="M270" s="206" t="s">
        <v>128</v>
      </c>
      <c r="N270" s="207">
        <v>0</v>
      </c>
      <c r="O270" s="207">
        <v>106.083333333333</v>
      </c>
      <c r="P270" s="207">
        <v>79.703703703703695</v>
      </c>
      <c r="Q270" s="207">
        <v>0</v>
      </c>
      <c r="R270" s="207">
        <v>127.826086956522</v>
      </c>
      <c r="S270" s="207">
        <v>0</v>
      </c>
      <c r="T270" s="207">
        <v>0</v>
      </c>
      <c r="U270" s="207">
        <v>502.772643253235</v>
      </c>
      <c r="V270" s="207">
        <v>0</v>
      </c>
      <c r="W270" s="207">
        <v>0</v>
      </c>
    </row>
    <row r="271" spans="1:23" ht="18.75" customHeight="1">
      <c r="A271" s="204" t="s">
        <v>58</v>
      </c>
      <c r="B271" s="205">
        <v>76.091999999999999</v>
      </c>
      <c r="C271" s="205">
        <v>98.277000000000001</v>
      </c>
      <c r="D271" s="205">
        <v>108.301</v>
      </c>
      <c r="E271" s="205">
        <v>84.061999999999998</v>
      </c>
      <c r="F271" s="205">
        <v>58.521000000000001</v>
      </c>
      <c r="G271" s="205">
        <v>74.048000000000002</v>
      </c>
      <c r="H271" s="205">
        <v>66.078000000000003</v>
      </c>
      <c r="I271" s="205">
        <v>72.302000000000007</v>
      </c>
      <c r="J271" s="205">
        <v>71.061000000000007</v>
      </c>
      <c r="K271" s="205">
        <v>70.816000000000003</v>
      </c>
      <c r="M271" s="204" t="s">
        <v>58</v>
      </c>
      <c r="N271" s="205">
        <v>1459.8249487462499</v>
      </c>
      <c r="O271" s="205">
        <v>1229.18892518087</v>
      </c>
      <c r="P271" s="205">
        <v>1210.7921441168601</v>
      </c>
      <c r="Q271" s="205">
        <v>2151.2693012300401</v>
      </c>
      <c r="R271" s="205">
        <v>2451.8719775806999</v>
      </c>
      <c r="S271" s="205">
        <v>2794.0795159896302</v>
      </c>
      <c r="T271" s="205">
        <v>2212.9453070613499</v>
      </c>
      <c r="U271" s="205">
        <v>2284.1415175237198</v>
      </c>
      <c r="V271" s="205">
        <v>2682.93438032113</v>
      </c>
      <c r="W271" s="205">
        <v>2067.6118391323998</v>
      </c>
    </row>
    <row r="272" spans="1:23" ht="18.75" customHeight="1">
      <c r="A272" s="206" t="s">
        <v>102</v>
      </c>
      <c r="B272" s="207">
        <v>0</v>
      </c>
      <c r="C272" s="207">
        <v>0</v>
      </c>
      <c r="D272" s="207">
        <v>0</v>
      </c>
      <c r="E272" s="207">
        <v>0</v>
      </c>
      <c r="F272" s="207">
        <v>0</v>
      </c>
      <c r="G272" s="207">
        <v>0</v>
      </c>
      <c r="H272" s="207">
        <v>0</v>
      </c>
      <c r="I272" s="207">
        <v>0</v>
      </c>
      <c r="J272" s="207">
        <v>1</v>
      </c>
      <c r="K272" s="207">
        <v>0</v>
      </c>
      <c r="M272" s="206" t="s">
        <v>102</v>
      </c>
      <c r="N272" s="207">
        <v>0</v>
      </c>
      <c r="O272" s="207">
        <v>0</v>
      </c>
      <c r="P272" s="207">
        <v>0</v>
      </c>
      <c r="Q272" s="207">
        <v>0</v>
      </c>
      <c r="R272" s="207">
        <v>0</v>
      </c>
      <c r="S272" s="207">
        <v>0</v>
      </c>
      <c r="T272" s="207">
        <v>0</v>
      </c>
      <c r="U272" s="207">
        <v>0</v>
      </c>
      <c r="V272" s="207">
        <v>2592</v>
      </c>
      <c r="W272" s="207">
        <v>0</v>
      </c>
    </row>
    <row r="273" spans="1:23" ht="18.75" customHeight="1">
      <c r="A273" s="206" t="s">
        <v>132</v>
      </c>
      <c r="B273" s="207">
        <v>0.97599999999999998</v>
      </c>
      <c r="C273" s="207">
        <v>0.42799999999999999</v>
      </c>
      <c r="D273" s="207">
        <v>0</v>
      </c>
      <c r="E273" s="207">
        <v>2.0299999999999998</v>
      </c>
      <c r="F273" s="207">
        <v>0.1</v>
      </c>
      <c r="G273" s="207">
        <v>0.13</v>
      </c>
      <c r="H273" s="207">
        <v>0.11</v>
      </c>
      <c r="I273" s="207">
        <v>0</v>
      </c>
      <c r="J273" s="207">
        <v>0</v>
      </c>
      <c r="K273" s="207">
        <v>0</v>
      </c>
      <c r="M273" s="206" t="s">
        <v>132</v>
      </c>
      <c r="N273" s="207">
        <v>780.73770491803305</v>
      </c>
      <c r="O273" s="207">
        <v>1196.26168224299</v>
      </c>
      <c r="P273" s="207">
        <v>0</v>
      </c>
      <c r="Q273" s="207">
        <v>1419.2118226601001</v>
      </c>
      <c r="R273" s="207">
        <v>2400</v>
      </c>
      <c r="S273" s="207">
        <v>2792.3076923076901</v>
      </c>
      <c r="T273" s="207">
        <v>2363.6363636363599</v>
      </c>
      <c r="U273" s="207">
        <v>0</v>
      </c>
      <c r="V273" s="207">
        <v>0</v>
      </c>
      <c r="W273" s="207">
        <v>0</v>
      </c>
    </row>
    <row r="274" spans="1:23" ht="18.75" customHeight="1">
      <c r="A274" s="206" t="s">
        <v>133</v>
      </c>
      <c r="B274" s="207">
        <v>0</v>
      </c>
      <c r="C274" s="207">
        <v>0</v>
      </c>
      <c r="D274" s="207">
        <v>0</v>
      </c>
      <c r="E274" s="207">
        <v>0</v>
      </c>
      <c r="F274" s="207">
        <v>0</v>
      </c>
      <c r="G274" s="207">
        <v>1.19</v>
      </c>
      <c r="H274" s="207">
        <v>5.5</v>
      </c>
      <c r="I274" s="207">
        <v>5.2759999999999998</v>
      </c>
      <c r="J274" s="207">
        <v>0</v>
      </c>
      <c r="K274" s="207">
        <v>0</v>
      </c>
      <c r="M274" s="206" t="s">
        <v>133</v>
      </c>
      <c r="N274" s="207">
        <v>0</v>
      </c>
      <c r="O274" s="207">
        <v>0</v>
      </c>
      <c r="P274" s="207">
        <v>0</v>
      </c>
      <c r="Q274" s="207">
        <v>0</v>
      </c>
      <c r="R274" s="207">
        <v>0</v>
      </c>
      <c r="S274" s="207">
        <v>884.87394957983201</v>
      </c>
      <c r="T274" s="207">
        <v>626.18181818181802</v>
      </c>
      <c r="U274" s="207">
        <v>678.92342683851405</v>
      </c>
      <c r="V274" s="207">
        <v>0</v>
      </c>
      <c r="W274" s="207">
        <v>0</v>
      </c>
    </row>
    <row r="275" spans="1:23" ht="18.75" customHeight="1">
      <c r="A275" s="206" t="s">
        <v>186</v>
      </c>
      <c r="B275" s="207">
        <v>0</v>
      </c>
      <c r="C275" s="207">
        <v>0</v>
      </c>
      <c r="D275" s="207">
        <v>0</v>
      </c>
      <c r="E275" s="207">
        <v>0</v>
      </c>
      <c r="F275" s="207">
        <v>0</v>
      </c>
      <c r="G275" s="207">
        <v>0</v>
      </c>
      <c r="H275" s="207">
        <v>0</v>
      </c>
      <c r="I275" s="207">
        <v>0</v>
      </c>
      <c r="J275" s="207">
        <v>2.73</v>
      </c>
      <c r="K275" s="207">
        <v>6.7060000000000004</v>
      </c>
      <c r="M275" s="206" t="s">
        <v>186</v>
      </c>
      <c r="N275" s="207">
        <v>0</v>
      </c>
      <c r="O275" s="207">
        <v>0</v>
      </c>
      <c r="P275" s="207">
        <v>0</v>
      </c>
      <c r="Q275" s="207">
        <v>0</v>
      </c>
      <c r="R275" s="207">
        <v>0</v>
      </c>
      <c r="S275" s="207">
        <v>0</v>
      </c>
      <c r="T275" s="207">
        <v>0</v>
      </c>
      <c r="U275" s="207">
        <v>0</v>
      </c>
      <c r="V275" s="207">
        <v>1233.3333333333301</v>
      </c>
      <c r="W275" s="207">
        <v>1294.21413659409</v>
      </c>
    </row>
    <row r="276" spans="1:23" ht="18.75" customHeight="1">
      <c r="A276" s="206" t="s">
        <v>135</v>
      </c>
      <c r="B276" s="207">
        <v>0</v>
      </c>
      <c r="C276" s="207">
        <v>0</v>
      </c>
      <c r="D276" s="207">
        <v>0</v>
      </c>
      <c r="E276" s="207">
        <v>0</v>
      </c>
      <c r="F276" s="207">
        <v>0</v>
      </c>
      <c r="G276" s="207">
        <v>0</v>
      </c>
      <c r="H276" s="207">
        <v>0.11</v>
      </c>
      <c r="I276" s="207">
        <v>5</v>
      </c>
      <c r="J276" s="207">
        <v>0.5</v>
      </c>
      <c r="K276" s="207">
        <v>0</v>
      </c>
      <c r="M276" s="206" t="s">
        <v>135</v>
      </c>
      <c r="N276" s="207">
        <v>0</v>
      </c>
      <c r="O276" s="207">
        <v>0</v>
      </c>
      <c r="P276" s="207">
        <v>0</v>
      </c>
      <c r="Q276" s="207">
        <v>0</v>
      </c>
      <c r="R276" s="207">
        <v>0</v>
      </c>
      <c r="S276" s="207">
        <v>0</v>
      </c>
      <c r="T276" s="207">
        <v>1863.6363636363601</v>
      </c>
      <c r="U276" s="207">
        <v>1132.4000000000001</v>
      </c>
      <c r="V276" s="207">
        <v>2016</v>
      </c>
      <c r="W276" s="207">
        <v>0</v>
      </c>
    </row>
    <row r="277" spans="1:23" ht="18.75" customHeight="1">
      <c r="A277" s="206" t="s">
        <v>136</v>
      </c>
      <c r="B277" s="207">
        <v>75.116</v>
      </c>
      <c r="C277" s="207">
        <v>97.849000000000004</v>
      </c>
      <c r="D277" s="207">
        <v>108.301</v>
      </c>
      <c r="E277" s="207">
        <v>82.031999999999996</v>
      </c>
      <c r="F277" s="207">
        <v>58.420999999999999</v>
      </c>
      <c r="G277" s="207">
        <v>72.727999999999994</v>
      </c>
      <c r="H277" s="207">
        <v>60.357999999999997</v>
      </c>
      <c r="I277" s="207">
        <v>62.026000000000003</v>
      </c>
      <c r="J277" s="207">
        <v>66.831000000000003</v>
      </c>
      <c r="K277" s="207">
        <v>64.11</v>
      </c>
      <c r="M277" s="206" t="s">
        <v>136</v>
      </c>
      <c r="N277" s="207">
        <v>1468.6484903349501</v>
      </c>
      <c r="O277" s="207">
        <v>1229.3329517930699</v>
      </c>
      <c r="P277" s="207">
        <v>1210.7921441168601</v>
      </c>
      <c r="Q277" s="207">
        <v>2169.38511800273</v>
      </c>
      <c r="R277" s="207">
        <v>2451.96076753222</v>
      </c>
      <c r="S277" s="207">
        <v>2825.3217467825302</v>
      </c>
      <c r="T277" s="207">
        <v>2357.8978760064902</v>
      </c>
      <c r="U277" s="207">
        <v>2513.52658562538</v>
      </c>
      <c r="V277" s="207">
        <v>2748.49994762909</v>
      </c>
      <c r="W277" s="207">
        <v>2148.5103727967598</v>
      </c>
    </row>
    <row r="278" spans="1:23" ht="18.75" customHeight="1">
      <c r="A278" s="204" t="s">
        <v>60</v>
      </c>
      <c r="B278" s="205">
        <v>531.48800000000006</v>
      </c>
      <c r="C278" s="205">
        <v>995.72199999999998</v>
      </c>
      <c r="D278" s="205">
        <v>596.08799999999997</v>
      </c>
      <c r="E278" s="205">
        <v>615.28899999999999</v>
      </c>
      <c r="F278" s="205">
        <v>711.10799999999995</v>
      </c>
      <c r="G278" s="205">
        <v>551.43700000000001</v>
      </c>
      <c r="H278" s="205">
        <v>438.428</v>
      </c>
      <c r="I278" s="205">
        <v>87.876000000000005</v>
      </c>
      <c r="J278" s="205">
        <v>108.96899999999999</v>
      </c>
      <c r="K278" s="205">
        <v>153.81899999999999</v>
      </c>
      <c r="M278" s="204" t="s">
        <v>60</v>
      </c>
      <c r="N278" s="205">
        <v>213.42344512011601</v>
      </c>
      <c r="O278" s="205">
        <v>206.81274492278001</v>
      </c>
      <c r="P278" s="205">
        <v>213.622820791561</v>
      </c>
      <c r="Q278" s="205">
        <v>196.87008869003</v>
      </c>
      <c r="R278" s="205">
        <v>310.07385657312199</v>
      </c>
      <c r="S278" s="205">
        <v>377.03309716250402</v>
      </c>
      <c r="T278" s="205">
        <v>334.61822693805999</v>
      </c>
      <c r="U278" s="205">
        <v>419.27261140698198</v>
      </c>
      <c r="V278" s="205">
        <v>429.29640539970097</v>
      </c>
      <c r="W278" s="205">
        <v>409.70231245814898</v>
      </c>
    </row>
    <row r="279" spans="1:23" ht="18.75" customHeight="1">
      <c r="A279" s="206" t="s">
        <v>93</v>
      </c>
      <c r="B279" s="207">
        <v>11.88</v>
      </c>
      <c r="C279" s="207">
        <v>0</v>
      </c>
      <c r="D279" s="207">
        <v>0</v>
      </c>
      <c r="E279" s="207">
        <v>4.5679999999999996</v>
      </c>
      <c r="F279" s="207">
        <v>0</v>
      </c>
      <c r="G279" s="207">
        <v>0</v>
      </c>
      <c r="H279" s="207">
        <v>0</v>
      </c>
      <c r="I279" s="207">
        <v>0</v>
      </c>
      <c r="J279" s="207">
        <v>0</v>
      </c>
      <c r="K279" s="207">
        <v>0</v>
      </c>
      <c r="M279" s="206" t="s">
        <v>93</v>
      </c>
      <c r="N279" s="207">
        <v>152.693602693603</v>
      </c>
      <c r="O279" s="207">
        <v>0</v>
      </c>
      <c r="P279" s="207">
        <v>0</v>
      </c>
      <c r="Q279" s="207">
        <v>152.14535901926399</v>
      </c>
      <c r="R279" s="207">
        <v>0</v>
      </c>
      <c r="S279" s="207">
        <v>0</v>
      </c>
      <c r="T279" s="207">
        <v>0</v>
      </c>
      <c r="U279" s="207">
        <v>0</v>
      </c>
      <c r="V279" s="207">
        <v>0</v>
      </c>
      <c r="W279" s="207">
        <v>0</v>
      </c>
    </row>
    <row r="280" spans="1:23" ht="18.75" customHeight="1">
      <c r="A280" s="206" t="s">
        <v>113</v>
      </c>
      <c r="B280" s="207">
        <v>156.74199999999999</v>
      </c>
      <c r="C280" s="207">
        <v>543.1</v>
      </c>
      <c r="D280" s="207">
        <v>96.408000000000001</v>
      </c>
      <c r="E280" s="207">
        <v>135.322</v>
      </c>
      <c r="F280" s="207">
        <v>52.524000000000001</v>
      </c>
      <c r="G280" s="207">
        <v>61.381999999999998</v>
      </c>
      <c r="H280" s="207">
        <v>24.756</v>
      </c>
      <c r="I280" s="207">
        <v>8.5259999999999998</v>
      </c>
      <c r="J280" s="207">
        <v>5</v>
      </c>
      <c r="K280" s="207">
        <v>36.5</v>
      </c>
      <c r="M280" s="206" t="s">
        <v>113</v>
      </c>
      <c r="N280" s="207">
        <v>153.130622296513</v>
      </c>
      <c r="O280" s="207">
        <v>159.37580556066999</v>
      </c>
      <c r="P280" s="207">
        <v>143.380217409344</v>
      </c>
      <c r="Q280" s="207">
        <v>148.17989683865201</v>
      </c>
      <c r="R280" s="207">
        <v>259.23387403853502</v>
      </c>
      <c r="S280" s="207">
        <v>343.586067576814</v>
      </c>
      <c r="T280" s="207">
        <v>287.40507351753098</v>
      </c>
      <c r="U280" s="207">
        <v>239.97185080928901</v>
      </c>
      <c r="V280" s="207">
        <v>241.8</v>
      </c>
      <c r="W280" s="207">
        <v>330.90410958904101</v>
      </c>
    </row>
    <row r="281" spans="1:23" ht="18.75" customHeight="1">
      <c r="A281" s="206" t="s">
        <v>137</v>
      </c>
      <c r="B281" s="207">
        <v>362.86599999999999</v>
      </c>
      <c r="C281" s="207">
        <v>452.62200000000001</v>
      </c>
      <c r="D281" s="207">
        <v>499.68</v>
      </c>
      <c r="E281" s="207">
        <v>475.399</v>
      </c>
      <c r="F281" s="207">
        <v>658.58399999999995</v>
      </c>
      <c r="G281" s="207">
        <v>490.05500000000001</v>
      </c>
      <c r="H281" s="207">
        <v>413.67200000000003</v>
      </c>
      <c r="I281" s="207">
        <v>79.349999999999994</v>
      </c>
      <c r="J281" s="207">
        <v>103.96899999999999</v>
      </c>
      <c r="K281" s="207">
        <v>117.319</v>
      </c>
      <c r="M281" s="206" t="s">
        <v>137</v>
      </c>
      <c r="N281" s="207">
        <v>241.45552352659101</v>
      </c>
      <c r="O281" s="207">
        <v>263.73220921652103</v>
      </c>
      <c r="P281" s="207">
        <v>227.17539225104099</v>
      </c>
      <c r="Q281" s="207">
        <v>211.15946815201499</v>
      </c>
      <c r="R281" s="207">
        <v>314.12849385955298</v>
      </c>
      <c r="S281" s="207">
        <v>381.22251584005897</v>
      </c>
      <c r="T281" s="207">
        <v>337.44367518227</v>
      </c>
      <c r="U281" s="207">
        <v>438.53812224322598</v>
      </c>
      <c r="V281" s="207">
        <v>438.31334340043702</v>
      </c>
      <c r="W281" s="207">
        <v>434.21781638097798</v>
      </c>
    </row>
    <row r="282" spans="1:23" ht="18.75" customHeight="1">
      <c r="A282" s="204" t="s">
        <v>63</v>
      </c>
      <c r="B282" s="205">
        <v>1420.0519999999999</v>
      </c>
      <c r="C282" s="205">
        <v>1631.952</v>
      </c>
      <c r="D282" s="205">
        <v>1688.434</v>
      </c>
      <c r="E282" s="205">
        <v>1119.3989999999999</v>
      </c>
      <c r="F282" s="205">
        <v>619.31600000000003</v>
      </c>
      <c r="G282" s="205">
        <v>430.12599999999998</v>
      </c>
      <c r="H282" s="205">
        <v>385.78100000000001</v>
      </c>
      <c r="I282" s="205">
        <v>462.928</v>
      </c>
      <c r="J282" s="205">
        <v>724.91200000000003</v>
      </c>
      <c r="K282" s="205">
        <v>1245.9179999999999</v>
      </c>
      <c r="M282" s="204" t="s">
        <v>63</v>
      </c>
      <c r="N282" s="205">
        <v>116.063355426421</v>
      </c>
      <c r="O282" s="205">
        <v>200.09840975714999</v>
      </c>
      <c r="P282" s="205">
        <v>201.58857260633201</v>
      </c>
      <c r="Q282" s="205">
        <v>227.96786489893199</v>
      </c>
      <c r="R282" s="205">
        <v>327.336933003507</v>
      </c>
      <c r="S282" s="205">
        <v>322.10561556381202</v>
      </c>
      <c r="T282" s="205">
        <v>342.24598930481301</v>
      </c>
      <c r="U282" s="205">
        <v>322.40866830263002</v>
      </c>
      <c r="V282" s="205">
        <v>305.93920365506398</v>
      </c>
      <c r="W282" s="205">
        <v>263.21796458514899</v>
      </c>
    </row>
    <row r="283" spans="1:23" ht="18.75" customHeight="1">
      <c r="A283" s="206" t="s">
        <v>139</v>
      </c>
      <c r="B283" s="207">
        <v>328.327</v>
      </c>
      <c r="C283" s="207">
        <v>153.446</v>
      </c>
      <c r="D283" s="207">
        <v>111.937</v>
      </c>
      <c r="E283" s="207">
        <v>18.34</v>
      </c>
      <c r="F283" s="207">
        <v>30.65</v>
      </c>
      <c r="G283" s="207">
        <v>20.45</v>
      </c>
      <c r="H283" s="207">
        <v>24.45</v>
      </c>
      <c r="I283" s="207">
        <v>10.199999999999999</v>
      </c>
      <c r="J283" s="207">
        <v>13.49</v>
      </c>
      <c r="K283" s="207">
        <v>14.24</v>
      </c>
      <c r="M283" s="206" t="s">
        <v>139</v>
      </c>
      <c r="N283" s="207">
        <v>105.17867857349501</v>
      </c>
      <c r="O283" s="207">
        <v>117.337695345594</v>
      </c>
      <c r="P283" s="207">
        <v>113.456676523402</v>
      </c>
      <c r="Q283" s="207">
        <v>129.770992366412</v>
      </c>
      <c r="R283" s="207">
        <v>139.21696574225101</v>
      </c>
      <c r="S283" s="207">
        <v>163.08068459657699</v>
      </c>
      <c r="T283" s="207">
        <v>137.42331288343601</v>
      </c>
      <c r="U283" s="207">
        <v>139.01960784313701</v>
      </c>
      <c r="V283" s="207">
        <v>143.14306893995601</v>
      </c>
      <c r="W283" s="207">
        <v>142.34550561797801</v>
      </c>
    </row>
    <row r="284" spans="1:23" ht="18.75" customHeight="1">
      <c r="A284" s="206" t="s">
        <v>140</v>
      </c>
      <c r="B284" s="207">
        <v>7</v>
      </c>
      <c r="C284" s="207">
        <v>9.0630000000000006</v>
      </c>
      <c r="D284" s="207">
        <v>10.82</v>
      </c>
      <c r="E284" s="207">
        <v>15.6</v>
      </c>
      <c r="F284" s="207">
        <v>24</v>
      </c>
      <c r="G284" s="207">
        <v>12</v>
      </c>
      <c r="H284" s="207">
        <v>42.808999999999997</v>
      </c>
      <c r="I284" s="207">
        <v>46.999000000000002</v>
      </c>
      <c r="J284" s="207">
        <v>266.78500000000003</v>
      </c>
      <c r="K284" s="207">
        <v>394.589</v>
      </c>
      <c r="M284" s="206" t="s">
        <v>140</v>
      </c>
      <c r="N284" s="207">
        <v>101</v>
      </c>
      <c r="O284" s="207">
        <v>131.85479421824999</v>
      </c>
      <c r="P284" s="207">
        <v>105.914972273567</v>
      </c>
      <c r="Q284" s="207">
        <v>149.102564102564</v>
      </c>
      <c r="R284" s="207">
        <v>136.875</v>
      </c>
      <c r="S284" s="207">
        <v>160.166666666667</v>
      </c>
      <c r="T284" s="207">
        <v>213.833539676236</v>
      </c>
      <c r="U284" s="207">
        <v>212.57899104236299</v>
      </c>
      <c r="V284" s="207">
        <v>213.64394549918501</v>
      </c>
      <c r="W284" s="207">
        <v>222.76089804834899</v>
      </c>
    </row>
    <row r="285" spans="1:23" ht="18.75" customHeight="1">
      <c r="A285" s="206" t="s">
        <v>142</v>
      </c>
      <c r="B285" s="207">
        <v>0</v>
      </c>
      <c r="C285" s="207">
        <v>0</v>
      </c>
      <c r="D285" s="207">
        <v>0</v>
      </c>
      <c r="E285" s="207">
        <v>0</v>
      </c>
      <c r="F285" s="207">
        <v>0</v>
      </c>
      <c r="G285" s="207">
        <v>0</v>
      </c>
      <c r="H285" s="207">
        <v>0</v>
      </c>
      <c r="I285" s="207">
        <v>0</v>
      </c>
      <c r="J285" s="207">
        <v>0</v>
      </c>
      <c r="K285" s="207">
        <v>5.0579999999999998</v>
      </c>
      <c r="M285" s="206" t="s">
        <v>142</v>
      </c>
      <c r="N285" s="207">
        <v>0</v>
      </c>
      <c r="O285" s="207">
        <v>0</v>
      </c>
      <c r="P285" s="207">
        <v>0</v>
      </c>
      <c r="Q285" s="207">
        <v>0</v>
      </c>
      <c r="R285" s="207">
        <v>0</v>
      </c>
      <c r="S285" s="207">
        <v>0</v>
      </c>
      <c r="T285" s="207">
        <v>0</v>
      </c>
      <c r="U285" s="207">
        <v>0</v>
      </c>
      <c r="V285" s="207">
        <v>0</v>
      </c>
      <c r="W285" s="207">
        <v>167.655199683669</v>
      </c>
    </row>
    <row r="286" spans="1:23" ht="18.75" customHeight="1">
      <c r="A286" s="206" t="s">
        <v>143</v>
      </c>
      <c r="B286" s="207">
        <v>0</v>
      </c>
      <c r="C286" s="207">
        <v>89.475999999999999</v>
      </c>
      <c r="D286" s="207">
        <v>60.758000000000003</v>
      </c>
      <c r="E286" s="207">
        <v>0</v>
      </c>
      <c r="F286" s="207">
        <v>0</v>
      </c>
      <c r="G286" s="207">
        <v>0</v>
      </c>
      <c r="H286" s="207">
        <v>0</v>
      </c>
      <c r="I286" s="207">
        <v>1.8</v>
      </c>
      <c r="J286" s="207">
        <v>0</v>
      </c>
      <c r="K286" s="207">
        <v>300.31</v>
      </c>
      <c r="M286" s="206" t="s">
        <v>143</v>
      </c>
      <c r="N286" s="207">
        <v>0</v>
      </c>
      <c r="O286" s="207">
        <v>94.394027448701294</v>
      </c>
      <c r="P286" s="207">
        <v>94.802330557292905</v>
      </c>
      <c r="Q286" s="207">
        <v>0</v>
      </c>
      <c r="R286" s="207">
        <v>0</v>
      </c>
      <c r="S286" s="207">
        <v>0</v>
      </c>
      <c r="T286" s="207">
        <v>0</v>
      </c>
      <c r="U286" s="207">
        <v>121.111111111111</v>
      </c>
      <c r="V286" s="207">
        <v>0</v>
      </c>
      <c r="W286" s="207">
        <v>109.506842928973</v>
      </c>
    </row>
    <row r="287" spans="1:23" ht="18.75" customHeight="1">
      <c r="A287" s="206" t="s">
        <v>144</v>
      </c>
      <c r="B287" s="207">
        <v>1084.7249999999999</v>
      </c>
      <c r="C287" s="207">
        <v>1379.9670000000001</v>
      </c>
      <c r="D287" s="207">
        <v>1504.9190000000001</v>
      </c>
      <c r="E287" s="207">
        <v>1085.4590000000001</v>
      </c>
      <c r="F287" s="207">
        <v>564.66600000000005</v>
      </c>
      <c r="G287" s="207">
        <v>397.67599999999999</v>
      </c>
      <c r="H287" s="207">
        <v>318.52199999999999</v>
      </c>
      <c r="I287" s="207">
        <v>403.92899999999997</v>
      </c>
      <c r="J287" s="207">
        <v>444.637</v>
      </c>
      <c r="K287" s="207">
        <v>531.721</v>
      </c>
      <c r="M287" s="206" t="s">
        <v>144</v>
      </c>
      <c r="N287" s="207">
        <v>119.45516144645001</v>
      </c>
      <c r="O287" s="207">
        <v>216.60300572405001</v>
      </c>
      <c r="P287" s="207">
        <v>213.14303294728799</v>
      </c>
      <c r="Q287" s="207">
        <v>230.760443277913</v>
      </c>
      <c r="R287" s="207">
        <v>345.64326522227299</v>
      </c>
      <c r="S287" s="207">
        <v>335.16983675152602</v>
      </c>
      <c r="T287" s="207">
        <v>375.22682891605598</v>
      </c>
      <c r="U287" s="207">
        <v>340.715818869158</v>
      </c>
      <c r="V287" s="207">
        <v>366.25606955786401</v>
      </c>
      <c r="W287" s="207">
        <v>384.201489126816</v>
      </c>
    </row>
    <row r="288" spans="1:23" ht="18.75" customHeight="1">
      <c r="A288" s="204" t="s">
        <v>64</v>
      </c>
      <c r="B288" s="205">
        <v>32180.608</v>
      </c>
      <c r="C288" s="205">
        <v>35087.133000000002</v>
      </c>
      <c r="D288" s="205">
        <v>39961.275999999998</v>
      </c>
      <c r="E288" s="205">
        <v>36781.589999999997</v>
      </c>
      <c r="F288" s="205">
        <v>37724.839</v>
      </c>
      <c r="G288" s="205">
        <v>39138.197999999997</v>
      </c>
      <c r="H288" s="205">
        <v>43428.800999999999</v>
      </c>
      <c r="I288" s="205">
        <v>47789.877999999997</v>
      </c>
      <c r="J288" s="205">
        <v>50803.616999999998</v>
      </c>
      <c r="K288" s="205">
        <v>47214.678999999996</v>
      </c>
      <c r="M288" s="204" t="s">
        <v>64</v>
      </c>
      <c r="N288" s="205">
        <v>126.304139437017</v>
      </c>
      <c r="O288" s="205">
        <v>126.97620520890101</v>
      </c>
      <c r="P288" s="205">
        <v>127.21468153319201</v>
      </c>
      <c r="Q288" s="205">
        <v>155.375093898877</v>
      </c>
      <c r="R288" s="205">
        <v>167.86144534639399</v>
      </c>
      <c r="S288" s="205">
        <v>181.894884378683</v>
      </c>
      <c r="T288" s="205">
        <v>158.15301923716501</v>
      </c>
      <c r="U288" s="205">
        <v>156.77202607631699</v>
      </c>
      <c r="V288" s="205">
        <v>153.512278466315</v>
      </c>
      <c r="W288" s="205">
        <v>153.224530023809</v>
      </c>
    </row>
    <row r="289" spans="1:23" ht="18.75" customHeight="1">
      <c r="A289" s="206" t="s">
        <v>73</v>
      </c>
      <c r="B289" s="207">
        <v>36.908999999999999</v>
      </c>
      <c r="C289" s="207">
        <v>69.305999999999997</v>
      </c>
      <c r="D289" s="207">
        <v>56.564999999999998</v>
      </c>
      <c r="E289" s="207">
        <v>10.573</v>
      </c>
      <c r="F289" s="207">
        <v>0.441</v>
      </c>
      <c r="G289" s="207">
        <v>0</v>
      </c>
      <c r="H289" s="207">
        <v>0</v>
      </c>
      <c r="I289" s="207">
        <v>0.64800000000000002</v>
      </c>
      <c r="J289" s="207">
        <v>0</v>
      </c>
      <c r="K289" s="207">
        <v>0</v>
      </c>
      <c r="M289" s="206" t="s">
        <v>73</v>
      </c>
      <c r="N289" s="207">
        <v>550.40775962502403</v>
      </c>
      <c r="O289" s="207">
        <v>539.46267278446305</v>
      </c>
      <c r="P289" s="207">
        <v>567.43569345001299</v>
      </c>
      <c r="Q289" s="207">
        <v>668.96812635959498</v>
      </c>
      <c r="R289" s="207">
        <v>1526.0770975056701</v>
      </c>
      <c r="S289" s="207">
        <v>0</v>
      </c>
      <c r="T289" s="207">
        <v>0</v>
      </c>
      <c r="U289" s="207">
        <v>1523.1481481481501</v>
      </c>
      <c r="V289" s="207">
        <v>0</v>
      </c>
      <c r="W289" s="207">
        <v>0</v>
      </c>
    </row>
    <row r="290" spans="1:23" ht="18.75" customHeight="1">
      <c r="A290" s="206" t="s">
        <v>107</v>
      </c>
      <c r="B290" s="207">
        <v>21502.829000000002</v>
      </c>
      <c r="C290" s="207">
        <v>25517.452000000001</v>
      </c>
      <c r="D290" s="207">
        <v>29598.006000000001</v>
      </c>
      <c r="E290" s="207">
        <v>27171.826000000001</v>
      </c>
      <c r="F290" s="207">
        <v>28558.571</v>
      </c>
      <c r="G290" s="207">
        <v>31259.782999999999</v>
      </c>
      <c r="H290" s="207">
        <v>35394.277999999998</v>
      </c>
      <c r="I290" s="207">
        <v>39187.654000000002</v>
      </c>
      <c r="J290" s="207">
        <v>42283.048999999999</v>
      </c>
      <c r="K290" s="207">
        <v>39175.038999999997</v>
      </c>
      <c r="M290" s="206" t="s">
        <v>107</v>
      </c>
      <c r="N290" s="207">
        <v>100.968528373639</v>
      </c>
      <c r="O290" s="207">
        <v>98.849916519878207</v>
      </c>
      <c r="P290" s="207">
        <v>103.889768790506</v>
      </c>
      <c r="Q290" s="207">
        <v>124.43992538447699</v>
      </c>
      <c r="R290" s="207">
        <v>132.81672952053501</v>
      </c>
      <c r="S290" s="207">
        <v>145.96707213226699</v>
      </c>
      <c r="T290" s="207">
        <v>130.757971669884</v>
      </c>
      <c r="U290" s="207">
        <v>133.77427492852701</v>
      </c>
      <c r="V290" s="207">
        <v>130.805680545885</v>
      </c>
      <c r="W290" s="207">
        <v>129.948102923395</v>
      </c>
    </row>
    <row r="291" spans="1:23" ht="18.75" customHeight="1">
      <c r="A291" s="206" t="s">
        <v>122</v>
      </c>
      <c r="B291" s="207">
        <v>835.04</v>
      </c>
      <c r="C291" s="207">
        <v>699.18700000000001</v>
      </c>
      <c r="D291" s="207">
        <v>536.63400000000001</v>
      </c>
      <c r="E291" s="207">
        <v>516.65099999999995</v>
      </c>
      <c r="F291" s="207">
        <v>535.50099999999998</v>
      </c>
      <c r="G291" s="207">
        <v>367.54399999999998</v>
      </c>
      <c r="H291" s="207">
        <v>454.79300000000001</v>
      </c>
      <c r="I291" s="207">
        <v>607.80899999999997</v>
      </c>
      <c r="J291" s="207">
        <v>596.19000000000005</v>
      </c>
      <c r="K291" s="207">
        <v>595.70799999999997</v>
      </c>
      <c r="M291" s="206" t="s">
        <v>122</v>
      </c>
      <c r="N291" s="207">
        <v>78.921967809925306</v>
      </c>
      <c r="O291" s="207">
        <v>82.458626948155498</v>
      </c>
      <c r="P291" s="207">
        <v>91.404942661106105</v>
      </c>
      <c r="Q291" s="207">
        <v>138.67194682677501</v>
      </c>
      <c r="R291" s="207">
        <v>155.15190447823599</v>
      </c>
      <c r="S291" s="207">
        <v>171.402607578957</v>
      </c>
      <c r="T291" s="207">
        <v>175.912997781408</v>
      </c>
      <c r="U291" s="207">
        <v>191.99616984940999</v>
      </c>
      <c r="V291" s="207">
        <v>195.04688102786</v>
      </c>
      <c r="W291" s="207">
        <v>223.936895257408</v>
      </c>
    </row>
    <row r="292" spans="1:23" ht="18.75" customHeight="1">
      <c r="A292" s="206" t="s">
        <v>123</v>
      </c>
      <c r="B292" s="207">
        <v>2904.3319999999999</v>
      </c>
      <c r="C292" s="207">
        <v>3554.5129999999999</v>
      </c>
      <c r="D292" s="207">
        <v>3740.8240000000001</v>
      </c>
      <c r="E292" s="207">
        <v>3522.8049999999998</v>
      </c>
      <c r="F292" s="207">
        <v>3356.145</v>
      </c>
      <c r="G292" s="207">
        <v>3196.018</v>
      </c>
      <c r="H292" s="207">
        <v>3259.17</v>
      </c>
      <c r="I292" s="207">
        <v>3271.3359999999998</v>
      </c>
      <c r="J292" s="207">
        <v>3524.8919999999998</v>
      </c>
      <c r="K292" s="207">
        <v>2950.154</v>
      </c>
      <c r="M292" s="206" t="s">
        <v>123</v>
      </c>
      <c r="N292" s="207">
        <v>125.825146711877</v>
      </c>
      <c r="O292" s="207">
        <v>111.885088055663</v>
      </c>
      <c r="P292" s="207">
        <v>116.43129962810301</v>
      </c>
      <c r="Q292" s="207">
        <v>156.48382467948099</v>
      </c>
      <c r="R292" s="207">
        <v>169.70095153814901</v>
      </c>
      <c r="S292" s="207">
        <v>204.99540365542401</v>
      </c>
      <c r="T292" s="207">
        <v>185.590809930136</v>
      </c>
      <c r="U292" s="207">
        <v>197.104180065881</v>
      </c>
      <c r="V292" s="207">
        <v>191.91084436062201</v>
      </c>
      <c r="W292" s="207">
        <v>198.04186493315299</v>
      </c>
    </row>
    <row r="293" spans="1:23" ht="18.75" customHeight="1">
      <c r="A293" s="206" t="s">
        <v>149</v>
      </c>
      <c r="B293" s="207">
        <v>253.833</v>
      </c>
      <c r="C293" s="207">
        <v>187.20400000000001</v>
      </c>
      <c r="D293" s="207">
        <v>147.86600000000001</v>
      </c>
      <c r="E293" s="207">
        <v>111.28400000000001</v>
      </c>
      <c r="F293" s="207">
        <v>107.16500000000001</v>
      </c>
      <c r="G293" s="207">
        <v>75.734999999999999</v>
      </c>
      <c r="H293" s="207">
        <v>108.333</v>
      </c>
      <c r="I293" s="207">
        <v>70.984999999999999</v>
      </c>
      <c r="J293" s="207">
        <v>39.317</v>
      </c>
      <c r="K293" s="207">
        <v>20.411000000000001</v>
      </c>
      <c r="M293" s="206" t="s">
        <v>149</v>
      </c>
      <c r="N293" s="207">
        <v>391.84030445214</v>
      </c>
      <c r="O293" s="207">
        <v>474.89369885258901</v>
      </c>
      <c r="P293" s="207">
        <v>544.41183233468098</v>
      </c>
      <c r="Q293" s="207">
        <v>708.19704539736199</v>
      </c>
      <c r="R293" s="207">
        <v>890.89721457565395</v>
      </c>
      <c r="S293" s="207">
        <v>1071.2616359675201</v>
      </c>
      <c r="T293" s="207">
        <v>915.07666177434396</v>
      </c>
      <c r="U293" s="207">
        <v>1114.40445164471</v>
      </c>
      <c r="V293" s="207">
        <v>1638.19721748862</v>
      </c>
      <c r="W293" s="207">
        <v>1625.9859879476801</v>
      </c>
    </row>
    <row r="294" spans="1:23" ht="18.75" customHeight="1">
      <c r="A294" s="206" t="s">
        <v>151</v>
      </c>
      <c r="B294" s="207">
        <v>0</v>
      </c>
      <c r="C294" s="207">
        <v>1.635</v>
      </c>
      <c r="D294" s="207">
        <v>0</v>
      </c>
      <c r="E294" s="207">
        <v>0.67200000000000004</v>
      </c>
      <c r="F294" s="207">
        <v>0</v>
      </c>
      <c r="G294" s="207">
        <v>0</v>
      </c>
      <c r="H294" s="207">
        <v>0</v>
      </c>
      <c r="I294" s="207">
        <v>0</v>
      </c>
      <c r="J294" s="207">
        <v>0</v>
      </c>
      <c r="K294" s="207">
        <v>0</v>
      </c>
      <c r="M294" s="206" t="s">
        <v>151</v>
      </c>
      <c r="N294" s="207">
        <v>0</v>
      </c>
      <c r="O294" s="207">
        <v>416.51376146788999</v>
      </c>
      <c r="P294" s="207">
        <v>0</v>
      </c>
      <c r="Q294" s="207">
        <v>404.76190476190499</v>
      </c>
      <c r="R294" s="207">
        <v>0</v>
      </c>
      <c r="S294" s="207">
        <v>0</v>
      </c>
      <c r="T294" s="207">
        <v>0</v>
      </c>
      <c r="U294" s="207">
        <v>0</v>
      </c>
      <c r="V294" s="207">
        <v>0</v>
      </c>
      <c r="W294" s="207">
        <v>0</v>
      </c>
    </row>
    <row r="295" spans="1:23" ht="18.75" customHeight="1">
      <c r="A295" s="206" t="s">
        <v>152</v>
      </c>
      <c r="B295" s="207">
        <v>0</v>
      </c>
      <c r="C295" s="207">
        <v>0</v>
      </c>
      <c r="D295" s="207">
        <v>0</v>
      </c>
      <c r="E295" s="207">
        <v>0</v>
      </c>
      <c r="F295" s="207">
        <v>0.28799999999999998</v>
      </c>
      <c r="G295" s="207">
        <v>9</v>
      </c>
      <c r="H295" s="207">
        <v>0</v>
      </c>
      <c r="I295" s="207">
        <v>0</v>
      </c>
      <c r="J295" s="207">
        <v>0</v>
      </c>
      <c r="K295" s="207">
        <v>0</v>
      </c>
      <c r="M295" s="206" t="s">
        <v>152</v>
      </c>
      <c r="N295" s="207">
        <v>0</v>
      </c>
      <c r="O295" s="207">
        <v>0</v>
      </c>
      <c r="P295" s="207">
        <v>0</v>
      </c>
      <c r="Q295" s="207">
        <v>0</v>
      </c>
      <c r="R295" s="207">
        <v>4631.9444444444398</v>
      </c>
      <c r="S295" s="207">
        <v>461.222222222222</v>
      </c>
      <c r="T295" s="207">
        <v>0</v>
      </c>
      <c r="U295" s="207">
        <v>0</v>
      </c>
      <c r="V295" s="207">
        <v>0</v>
      </c>
      <c r="W295" s="207">
        <v>0</v>
      </c>
    </row>
    <row r="296" spans="1:23" ht="18.75" customHeight="1">
      <c r="A296" s="206" t="s">
        <v>153</v>
      </c>
      <c r="B296" s="207">
        <v>4611.0020000000004</v>
      </c>
      <c r="C296" s="207">
        <v>2922.7040000000002</v>
      </c>
      <c r="D296" s="207">
        <v>3759.87</v>
      </c>
      <c r="E296" s="207">
        <v>3177.636</v>
      </c>
      <c r="F296" s="207">
        <v>2961.335</v>
      </c>
      <c r="G296" s="207">
        <v>2353.163</v>
      </c>
      <c r="H296" s="207">
        <v>2333.1579999999999</v>
      </c>
      <c r="I296" s="207">
        <v>2484.1480000000001</v>
      </c>
      <c r="J296" s="207">
        <v>2305.1959999999999</v>
      </c>
      <c r="K296" s="207">
        <v>1611.42</v>
      </c>
      <c r="M296" s="206" t="s">
        <v>153</v>
      </c>
      <c r="N296" s="207">
        <v>103.328300443157</v>
      </c>
      <c r="O296" s="207">
        <v>161.15761295019999</v>
      </c>
      <c r="P296" s="207">
        <v>137.20394588110801</v>
      </c>
      <c r="Q296" s="207">
        <v>161.063129949434</v>
      </c>
      <c r="R296" s="207">
        <v>228.254824260004</v>
      </c>
      <c r="S296" s="207">
        <v>292.60913927339499</v>
      </c>
      <c r="T296" s="207">
        <v>170.77969001670701</v>
      </c>
      <c r="U296" s="207">
        <v>141.079758532905</v>
      </c>
      <c r="V296" s="207">
        <v>144.602888431179</v>
      </c>
      <c r="W296" s="207">
        <v>142.99748048305199</v>
      </c>
    </row>
    <row r="297" spans="1:23" ht="18.75" customHeight="1">
      <c r="A297" s="206" t="s">
        <v>155</v>
      </c>
      <c r="B297" s="207">
        <v>226.04599999999999</v>
      </c>
      <c r="C297" s="207">
        <v>217.81</v>
      </c>
      <c r="D297" s="207">
        <v>242.00800000000001</v>
      </c>
      <c r="E297" s="207">
        <v>257.39999999999998</v>
      </c>
      <c r="F297" s="207">
        <v>177.148</v>
      </c>
      <c r="G297" s="207">
        <v>110.866</v>
      </c>
      <c r="H297" s="207">
        <v>128.072</v>
      </c>
      <c r="I297" s="207">
        <v>102.127</v>
      </c>
      <c r="J297" s="207">
        <v>85.15</v>
      </c>
      <c r="K297" s="207">
        <v>18.553999999999998</v>
      </c>
      <c r="M297" s="206" t="s">
        <v>155</v>
      </c>
      <c r="N297" s="207">
        <v>191.934385036674</v>
      </c>
      <c r="O297" s="207">
        <v>190.18410541297499</v>
      </c>
      <c r="P297" s="207">
        <v>202.175134706291</v>
      </c>
      <c r="Q297" s="207">
        <v>206.53457653457701</v>
      </c>
      <c r="R297" s="207">
        <v>248.08634588028099</v>
      </c>
      <c r="S297" s="207">
        <v>277.894034239532</v>
      </c>
      <c r="T297" s="207">
        <v>246.86894871634701</v>
      </c>
      <c r="U297" s="207">
        <v>244.803039352962</v>
      </c>
      <c r="V297" s="207">
        <v>248.87844979447999</v>
      </c>
      <c r="W297" s="207">
        <v>244.313894577989</v>
      </c>
    </row>
    <row r="298" spans="1:23" ht="18.75" customHeight="1">
      <c r="A298" s="206" t="s">
        <v>156</v>
      </c>
      <c r="B298" s="207">
        <v>0</v>
      </c>
      <c r="C298" s="207">
        <v>0</v>
      </c>
      <c r="D298" s="207">
        <v>0</v>
      </c>
      <c r="E298" s="207">
        <v>31.1</v>
      </c>
      <c r="F298" s="207">
        <v>28.244</v>
      </c>
      <c r="G298" s="207">
        <v>0</v>
      </c>
      <c r="H298" s="207">
        <v>0.73499999999999999</v>
      </c>
      <c r="I298" s="207">
        <v>0.82599999999999996</v>
      </c>
      <c r="J298" s="207">
        <v>0</v>
      </c>
      <c r="K298" s="207">
        <v>0</v>
      </c>
      <c r="M298" s="206" t="s">
        <v>156</v>
      </c>
      <c r="N298" s="207">
        <v>0</v>
      </c>
      <c r="O298" s="207">
        <v>0</v>
      </c>
      <c r="P298" s="207">
        <v>0</v>
      </c>
      <c r="Q298" s="207">
        <v>526.720257234727</v>
      </c>
      <c r="R298" s="207">
        <v>418.60218099419302</v>
      </c>
      <c r="S298" s="207">
        <v>0</v>
      </c>
      <c r="T298" s="207">
        <v>4099.3197278911603</v>
      </c>
      <c r="U298" s="207">
        <v>3961.25907990315</v>
      </c>
      <c r="V298" s="207">
        <v>0</v>
      </c>
      <c r="W298" s="207">
        <v>0</v>
      </c>
    </row>
    <row r="299" spans="1:23" ht="18.75" customHeight="1">
      <c r="A299" s="206" t="s">
        <v>158</v>
      </c>
      <c r="B299" s="207">
        <v>2.46</v>
      </c>
      <c r="C299" s="207">
        <v>0</v>
      </c>
      <c r="D299" s="207">
        <v>7.8719999999999999</v>
      </c>
      <c r="E299" s="207">
        <v>9.0969999999999995</v>
      </c>
      <c r="F299" s="207">
        <v>1.23</v>
      </c>
      <c r="G299" s="207">
        <v>1.23</v>
      </c>
      <c r="H299" s="207">
        <v>3.07</v>
      </c>
      <c r="I299" s="207">
        <v>0</v>
      </c>
      <c r="J299" s="207">
        <v>153.21600000000001</v>
      </c>
      <c r="K299" s="207">
        <v>1203.952</v>
      </c>
      <c r="M299" s="206" t="s">
        <v>158</v>
      </c>
      <c r="N299" s="207">
        <v>203.65853658536599</v>
      </c>
      <c r="O299" s="207">
        <v>0</v>
      </c>
      <c r="P299" s="207">
        <v>92.606707317073202</v>
      </c>
      <c r="Q299" s="207">
        <v>121.688468725954</v>
      </c>
      <c r="R299" s="207">
        <v>273.17073170731697</v>
      </c>
      <c r="S299" s="207">
        <v>313.00813008130098</v>
      </c>
      <c r="T299" s="207">
        <v>349.18566775244301</v>
      </c>
      <c r="U299" s="207">
        <v>0</v>
      </c>
      <c r="V299" s="207">
        <v>127.89134294068501</v>
      </c>
      <c r="W299" s="207">
        <v>127.83981421186201</v>
      </c>
    </row>
    <row r="300" spans="1:23" ht="18.75" customHeight="1">
      <c r="A300" s="206" t="s">
        <v>160</v>
      </c>
      <c r="B300" s="207">
        <v>0</v>
      </c>
      <c r="C300" s="207">
        <v>0</v>
      </c>
      <c r="D300" s="207">
        <v>0</v>
      </c>
      <c r="E300" s="207">
        <v>0</v>
      </c>
      <c r="F300" s="207">
        <v>0</v>
      </c>
      <c r="G300" s="207">
        <v>0</v>
      </c>
      <c r="H300" s="207">
        <v>0</v>
      </c>
      <c r="I300" s="207">
        <v>0</v>
      </c>
      <c r="J300" s="207">
        <v>0</v>
      </c>
      <c r="K300" s="207">
        <v>1.57</v>
      </c>
      <c r="M300" s="206" t="s">
        <v>160</v>
      </c>
      <c r="N300" s="207">
        <v>0</v>
      </c>
      <c r="O300" s="207">
        <v>0</v>
      </c>
      <c r="P300" s="207">
        <v>0</v>
      </c>
      <c r="Q300" s="207">
        <v>0</v>
      </c>
      <c r="R300" s="207">
        <v>0</v>
      </c>
      <c r="S300" s="207">
        <v>0</v>
      </c>
      <c r="T300" s="207">
        <v>0</v>
      </c>
      <c r="U300" s="207">
        <v>0</v>
      </c>
      <c r="V300" s="207">
        <v>0</v>
      </c>
      <c r="W300" s="207">
        <v>1460.5095541401299</v>
      </c>
    </row>
    <row r="301" spans="1:23" ht="18.75" customHeight="1">
      <c r="A301" s="206" t="s">
        <v>161</v>
      </c>
      <c r="B301" s="207">
        <v>1808.1569999999999</v>
      </c>
      <c r="C301" s="207">
        <v>1917.3219999999999</v>
      </c>
      <c r="D301" s="207">
        <v>1871.6310000000001</v>
      </c>
      <c r="E301" s="207">
        <v>1972.546</v>
      </c>
      <c r="F301" s="207">
        <v>1998.771</v>
      </c>
      <c r="G301" s="207">
        <v>1764.8589999999999</v>
      </c>
      <c r="H301" s="207">
        <v>1747.192</v>
      </c>
      <c r="I301" s="207">
        <v>2064.3449999999998</v>
      </c>
      <c r="J301" s="207">
        <v>1816.607</v>
      </c>
      <c r="K301" s="207">
        <v>1637.8710000000001</v>
      </c>
      <c r="M301" s="206" t="s">
        <v>161</v>
      </c>
      <c r="N301" s="207">
        <v>454.59713951830503</v>
      </c>
      <c r="O301" s="207">
        <v>437.10498288758998</v>
      </c>
      <c r="P301" s="207">
        <v>452.01644982370999</v>
      </c>
      <c r="Q301" s="207">
        <v>528.33748870748798</v>
      </c>
      <c r="R301" s="207">
        <v>528.99456716152099</v>
      </c>
      <c r="S301" s="207">
        <v>585.28075047355105</v>
      </c>
      <c r="T301" s="207">
        <v>585.02156603281196</v>
      </c>
      <c r="U301" s="207">
        <v>498.70346284172501</v>
      </c>
      <c r="V301" s="207">
        <v>570.75195680738898</v>
      </c>
      <c r="W301" s="207">
        <v>611.59517446734196</v>
      </c>
    </row>
    <row r="302" spans="1:23" ht="18.75" customHeight="1">
      <c r="A302" s="214" t="s">
        <v>164</v>
      </c>
      <c r="B302" s="215">
        <v>108097.69</v>
      </c>
      <c r="C302" s="215">
        <v>108129.15399999999</v>
      </c>
      <c r="D302" s="215">
        <v>116058.822</v>
      </c>
      <c r="E302" s="215">
        <v>106061.22199999999</v>
      </c>
      <c r="F302" s="215">
        <v>103475.128</v>
      </c>
      <c r="G302" s="215">
        <v>103191.07399999999</v>
      </c>
      <c r="H302" s="215">
        <v>113141.469</v>
      </c>
      <c r="I302" s="215">
        <v>119220.694</v>
      </c>
      <c r="J302" s="215">
        <v>120529.913</v>
      </c>
      <c r="K302" s="215">
        <v>114641.807</v>
      </c>
      <c r="M302" s="214" t="s">
        <v>164</v>
      </c>
      <c r="N302" s="215">
        <v>161.340431974078</v>
      </c>
      <c r="O302" s="215">
        <v>169.44755713153901</v>
      </c>
      <c r="P302" s="215">
        <v>167.18292212202499</v>
      </c>
      <c r="Q302" s="215">
        <v>194.57562915878901</v>
      </c>
      <c r="R302" s="215">
        <v>220.956653467488</v>
      </c>
      <c r="S302" s="215">
        <v>246.01576489067301</v>
      </c>
      <c r="T302" s="215">
        <v>212.57356133496901</v>
      </c>
      <c r="U302" s="215">
        <v>213.416615407389</v>
      </c>
      <c r="V302" s="215">
        <v>212.797274648327</v>
      </c>
      <c r="W302" s="215">
        <v>213.53515476251999</v>
      </c>
    </row>
    <row r="303" spans="1:23" ht="18.75" customHeight="1">
      <c r="A303" s="198" t="s">
        <v>68</v>
      </c>
      <c r="B303" s="213"/>
      <c r="C303" s="213"/>
      <c r="D303" s="213"/>
      <c r="E303" s="213"/>
      <c r="F303" s="213"/>
      <c r="G303" s="213"/>
      <c r="H303" s="213"/>
      <c r="I303" s="213"/>
      <c r="J303" s="213"/>
      <c r="K303" s="213"/>
      <c r="M303" s="198" t="s">
        <v>68</v>
      </c>
      <c r="N303" s="198"/>
      <c r="O303" s="198"/>
      <c r="P303" s="198"/>
      <c r="Q303" s="198"/>
      <c r="R303" s="198"/>
      <c r="S303" s="198"/>
      <c r="T303" s="198"/>
      <c r="U303" s="198"/>
      <c r="V303" s="217"/>
      <c r="W303" s="217"/>
    </row>
    <row r="304" spans="1:23" ht="18.75" customHeight="1">
      <c r="A304" s="219"/>
      <c r="B304" s="213"/>
      <c r="C304" s="213"/>
      <c r="D304" s="213"/>
      <c r="E304" s="213"/>
      <c r="F304" s="213"/>
      <c r="G304" s="213"/>
      <c r="H304" s="213"/>
      <c r="I304" s="213"/>
      <c r="J304" s="213"/>
      <c r="K304" s="213"/>
      <c r="N304" s="198"/>
      <c r="O304" s="198"/>
      <c r="P304" s="198"/>
      <c r="Q304" s="198"/>
      <c r="R304" s="198"/>
      <c r="S304" s="198"/>
      <c r="T304" s="198"/>
      <c r="U304" s="198"/>
      <c r="V304" s="217"/>
      <c r="W304" s="217"/>
    </row>
    <row r="305" spans="1:23" ht="18.75" customHeight="1">
      <c r="A305" s="219"/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N305" s="198"/>
      <c r="O305" s="198"/>
      <c r="P305" s="198"/>
      <c r="Q305" s="198"/>
      <c r="R305" s="198"/>
      <c r="S305" s="198"/>
      <c r="T305" s="198"/>
      <c r="U305" s="198"/>
      <c r="V305" s="217"/>
      <c r="W305" s="217"/>
    </row>
    <row r="306" spans="1:23" ht="18.75" customHeight="1">
      <c r="A306" s="12" t="s">
        <v>179</v>
      </c>
      <c r="B306" s="198"/>
      <c r="C306" s="198"/>
      <c r="D306" s="198"/>
      <c r="E306" s="198"/>
      <c r="F306" s="198"/>
      <c r="G306" s="198"/>
      <c r="H306" s="198"/>
      <c r="I306" s="198"/>
      <c r="J306" s="198"/>
      <c r="K306" s="358" t="s">
        <v>0</v>
      </c>
      <c r="M306" s="12" t="s">
        <v>178</v>
      </c>
      <c r="N306" s="198"/>
      <c r="O306" s="198"/>
      <c r="P306" s="198"/>
      <c r="Q306" s="198"/>
      <c r="R306" s="198"/>
      <c r="S306" s="198"/>
      <c r="T306" s="198"/>
      <c r="U306" s="198"/>
      <c r="V306" s="198"/>
      <c r="W306" s="15" t="s">
        <v>170</v>
      </c>
    </row>
    <row r="307" spans="1:23" ht="18.75" customHeight="1">
      <c r="A307" s="218"/>
      <c r="B307" s="203" t="s">
        <v>2</v>
      </c>
      <c r="C307" s="203" t="s">
        <v>3</v>
      </c>
      <c r="D307" s="203" t="s">
        <v>4</v>
      </c>
      <c r="E307" s="203" t="s">
        <v>5</v>
      </c>
      <c r="F307" s="203" t="s">
        <v>6</v>
      </c>
      <c r="G307" s="203" t="s">
        <v>7</v>
      </c>
      <c r="H307" s="203" t="s">
        <v>8</v>
      </c>
      <c r="I307" s="203" t="s">
        <v>9</v>
      </c>
      <c r="J307" s="203" t="s">
        <v>372</v>
      </c>
      <c r="K307" s="203" t="s">
        <v>373</v>
      </c>
      <c r="M307" s="218"/>
      <c r="N307" s="203" t="s">
        <v>2</v>
      </c>
      <c r="O307" s="203" t="s">
        <v>3</v>
      </c>
      <c r="P307" s="203" t="s">
        <v>4</v>
      </c>
      <c r="Q307" s="203" t="s">
        <v>5</v>
      </c>
      <c r="R307" s="203" t="s">
        <v>6</v>
      </c>
      <c r="S307" s="203" t="s">
        <v>7</v>
      </c>
      <c r="T307" s="203" t="s">
        <v>8</v>
      </c>
      <c r="U307" s="203" t="s">
        <v>9</v>
      </c>
      <c r="V307" s="203" t="s">
        <v>372</v>
      </c>
      <c r="W307" s="203" t="s">
        <v>373</v>
      </c>
    </row>
    <row r="308" spans="1:23" ht="18.75" customHeight="1">
      <c r="A308" s="204" t="s">
        <v>27</v>
      </c>
      <c r="B308" s="205">
        <v>42.268999999999998</v>
      </c>
      <c r="C308" s="205">
        <v>30.794</v>
      </c>
      <c r="D308" s="205">
        <v>33.128</v>
      </c>
      <c r="E308" s="205">
        <v>39.442</v>
      </c>
      <c r="F308" s="205">
        <v>37.738</v>
      </c>
      <c r="G308" s="205">
        <v>44.759</v>
      </c>
      <c r="H308" s="205">
        <v>51.182000000000002</v>
      </c>
      <c r="I308" s="205">
        <v>59.104999999999997</v>
      </c>
      <c r="J308" s="205">
        <v>54.543999999999997</v>
      </c>
      <c r="K308" s="205">
        <v>60.960999999999999</v>
      </c>
      <c r="M308" s="204" t="s">
        <v>27</v>
      </c>
      <c r="N308" s="205">
        <v>8096.5009818070002</v>
      </c>
      <c r="O308" s="205">
        <v>13091.186594791199</v>
      </c>
      <c r="P308" s="205">
        <v>13529.0690654431</v>
      </c>
      <c r="Q308" s="205">
        <v>12928.9336240556</v>
      </c>
      <c r="R308" s="205">
        <v>14426.917165721599</v>
      </c>
      <c r="S308" s="205">
        <v>16027.7709510936</v>
      </c>
      <c r="T308" s="205">
        <v>15388.6913367981</v>
      </c>
      <c r="U308" s="205">
        <v>17011.4034345656</v>
      </c>
      <c r="V308" s="205">
        <v>17417.8278087416</v>
      </c>
      <c r="W308" s="205">
        <v>16345.122291301001</v>
      </c>
    </row>
    <row r="309" spans="1:23" ht="18.75" customHeight="1">
      <c r="A309" s="206" t="s">
        <v>75</v>
      </c>
      <c r="B309" s="207">
        <v>0</v>
      </c>
      <c r="C309" s="207">
        <v>0</v>
      </c>
      <c r="D309" s="207">
        <v>0</v>
      </c>
      <c r="E309" s="207">
        <v>0</v>
      </c>
      <c r="F309" s="207">
        <v>0</v>
      </c>
      <c r="G309" s="207">
        <v>0</v>
      </c>
      <c r="H309" s="207">
        <v>0</v>
      </c>
      <c r="I309" s="207">
        <v>0</v>
      </c>
      <c r="J309" s="207">
        <v>0.44</v>
      </c>
      <c r="K309" s="207">
        <v>0</v>
      </c>
      <c r="M309" s="206" t="s">
        <v>75</v>
      </c>
      <c r="N309" s="207">
        <v>0</v>
      </c>
      <c r="O309" s="207">
        <v>0</v>
      </c>
      <c r="P309" s="207">
        <v>0</v>
      </c>
      <c r="Q309" s="207">
        <v>0</v>
      </c>
      <c r="R309" s="207">
        <v>0</v>
      </c>
      <c r="S309" s="207">
        <v>0</v>
      </c>
      <c r="T309" s="207">
        <v>0</v>
      </c>
      <c r="U309" s="207">
        <v>0</v>
      </c>
      <c r="V309" s="207">
        <v>1259.0909090909099</v>
      </c>
      <c r="W309" s="207">
        <v>0</v>
      </c>
    </row>
    <row r="310" spans="1:23" ht="18.75" customHeight="1">
      <c r="A310" s="206" t="s">
        <v>77</v>
      </c>
      <c r="B310" s="207">
        <v>0</v>
      </c>
      <c r="C310" s="207">
        <v>0</v>
      </c>
      <c r="D310" s="207">
        <v>0</v>
      </c>
      <c r="E310" s="207">
        <v>0</v>
      </c>
      <c r="F310" s="207">
        <v>0</v>
      </c>
      <c r="G310" s="207">
        <v>2.1850000000000001</v>
      </c>
      <c r="H310" s="207">
        <v>9.0489999999999995</v>
      </c>
      <c r="I310" s="207">
        <v>8.6850000000000005</v>
      </c>
      <c r="J310" s="207">
        <v>7.4530000000000003</v>
      </c>
      <c r="K310" s="207">
        <v>11.81</v>
      </c>
      <c r="M310" s="206" t="s">
        <v>77</v>
      </c>
      <c r="N310" s="207">
        <v>0</v>
      </c>
      <c r="O310" s="207">
        <v>0</v>
      </c>
      <c r="P310" s="207">
        <v>0</v>
      </c>
      <c r="Q310" s="207">
        <v>0</v>
      </c>
      <c r="R310" s="207">
        <v>0</v>
      </c>
      <c r="S310" s="207">
        <v>1070.02288329519</v>
      </c>
      <c r="T310" s="207">
        <v>921.75931042104105</v>
      </c>
      <c r="U310" s="207">
        <v>958.43408175014395</v>
      </c>
      <c r="V310" s="207">
        <v>1020.26029786663</v>
      </c>
      <c r="W310" s="207">
        <v>809.56816257409002</v>
      </c>
    </row>
    <row r="311" spans="1:23" ht="18.75" customHeight="1">
      <c r="A311" s="206" t="s">
        <v>86</v>
      </c>
      <c r="B311" s="207">
        <v>0</v>
      </c>
      <c r="C311" s="207">
        <v>0</v>
      </c>
      <c r="D311" s="207">
        <v>0</v>
      </c>
      <c r="E311" s="207">
        <v>0</v>
      </c>
      <c r="F311" s="207">
        <v>1.095</v>
      </c>
      <c r="G311" s="207">
        <v>0.33300000000000002</v>
      </c>
      <c r="H311" s="207">
        <v>0</v>
      </c>
      <c r="I311" s="207">
        <v>0.14000000000000001</v>
      </c>
      <c r="J311" s="207">
        <v>0</v>
      </c>
      <c r="K311" s="207">
        <v>0</v>
      </c>
      <c r="M311" s="206" t="s">
        <v>86</v>
      </c>
      <c r="N311" s="207">
        <v>0</v>
      </c>
      <c r="O311" s="207">
        <v>0</v>
      </c>
      <c r="P311" s="207">
        <v>0</v>
      </c>
      <c r="Q311" s="207">
        <v>0</v>
      </c>
      <c r="R311" s="207">
        <v>1570.7762557077599</v>
      </c>
      <c r="S311" s="207">
        <v>1423.42342342342</v>
      </c>
      <c r="T311" s="207">
        <v>0</v>
      </c>
      <c r="U311" s="207">
        <v>1564.2857142857099</v>
      </c>
      <c r="V311" s="207">
        <v>0</v>
      </c>
      <c r="W311" s="207">
        <v>0</v>
      </c>
    </row>
    <row r="312" spans="1:23" ht="18.75" customHeight="1">
      <c r="A312" s="206" t="s">
        <v>87</v>
      </c>
      <c r="B312" s="207">
        <v>5.4809999999999999</v>
      </c>
      <c r="C312" s="207">
        <v>2.4049999999999998</v>
      </c>
      <c r="D312" s="207">
        <v>3.625</v>
      </c>
      <c r="E312" s="207">
        <v>5.4939999999999998</v>
      </c>
      <c r="F312" s="207">
        <v>7.0759999999999996</v>
      </c>
      <c r="G312" s="207">
        <v>6.0229999999999997</v>
      </c>
      <c r="H312" s="207">
        <v>5.91</v>
      </c>
      <c r="I312" s="207">
        <v>7.0289999999999999</v>
      </c>
      <c r="J312" s="207">
        <v>10.061999999999999</v>
      </c>
      <c r="K312" s="207">
        <v>8.2680000000000007</v>
      </c>
      <c r="M312" s="206" t="s">
        <v>87</v>
      </c>
      <c r="N312" s="207">
        <v>1139.9379675241701</v>
      </c>
      <c r="O312" s="207">
        <v>993.34719334719296</v>
      </c>
      <c r="P312" s="207">
        <v>960.82758620689594</v>
      </c>
      <c r="Q312" s="207">
        <v>1126.86567164179</v>
      </c>
      <c r="R312" s="207">
        <v>1243.64047484454</v>
      </c>
      <c r="S312" s="207">
        <v>1247.7170845093799</v>
      </c>
      <c r="T312" s="207">
        <v>981.72588832487304</v>
      </c>
      <c r="U312" s="207">
        <v>1136.4347702375901</v>
      </c>
      <c r="V312" s="207">
        <v>1308.5867620751301</v>
      </c>
      <c r="W312" s="207">
        <v>1104.62022254475</v>
      </c>
    </row>
    <row r="313" spans="1:23" ht="18.75" customHeight="1">
      <c r="A313" s="206" t="s">
        <v>94</v>
      </c>
      <c r="B313" s="207">
        <v>0</v>
      </c>
      <c r="C313" s="207">
        <v>0</v>
      </c>
      <c r="D313" s="207">
        <v>0</v>
      </c>
      <c r="E313" s="207">
        <v>0</v>
      </c>
      <c r="F313" s="207">
        <v>0.22</v>
      </c>
      <c r="G313" s="207">
        <v>1.32</v>
      </c>
      <c r="H313" s="207">
        <v>1.65</v>
      </c>
      <c r="I313" s="207">
        <v>2.1</v>
      </c>
      <c r="J313" s="207">
        <v>3.3</v>
      </c>
      <c r="K313" s="207">
        <v>3.14</v>
      </c>
      <c r="M313" s="206" t="s">
        <v>94</v>
      </c>
      <c r="N313" s="207">
        <v>0</v>
      </c>
      <c r="O313" s="207">
        <v>0</v>
      </c>
      <c r="P313" s="207">
        <v>0</v>
      </c>
      <c r="Q313" s="207">
        <v>0</v>
      </c>
      <c r="R313" s="207">
        <v>950</v>
      </c>
      <c r="S313" s="207">
        <v>1028.0303030303</v>
      </c>
      <c r="T313" s="207">
        <v>795.75757575757598</v>
      </c>
      <c r="U313" s="207">
        <v>859.04761904761904</v>
      </c>
      <c r="V313" s="207">
        <v>866.66666666666595</v>
      </c>
      <c r="W313" s="207">
        <v>943.31210191082801</v>
      </c>
    </row>
    <row r="314" spans="1:23" ht="18.75" customHeight="1">
      <c r="A314" s="206" t="s">
        <v>96</v>
      </c>
      <c r="B314" s="207">
        <v>2.3519999999999999</v>
      </c>
      <c r="C314" s="207">
        <v>1.4159999999999999</v>
      </c>
      <c r="D314" s="207">
        <v>1.097</v>
      </c>
      <c r="E314" s="207">
        <v>4.7759999999999998</v>
      </c>
      <c r="F314" s="207">
        <v>3.6059999999999999</v>
      </c>
      <c r="G314" s="207">
        <v>5.9160000000000004</v>
      </c>
      <c r="H314" s="207">
        <v>3.8639999999999999</v>
      </c>
      <c r="I314" s="207">
        <v>4.5209999999999999</v>
      </c>
      <c r="J314" s="207">
        <v>2.93</v>
      </c>
      <c r="K314" s="207">
        <v>3.2959999999999998</v>
      </c>
      <c r="M314" s="206" t="s">
        <v>96</v>
      </c>
      <c r="N314" s="207">
        <v>1259.3537414965999</v>
      </c>
      <c r="O314" s="207">
        <v>1108.05084745763</v>
      </c>
      <c r="P314" s="207">
        <v>1023.70100273473</v>
      </c>
      <c r="Q314" s="207">
        <v>1174.6231155778901</v>
      </c>
      <c r="R314" s="207">
        <v>1232.6677759290101</v>
      </c>
      <c r="S314" s="207">
        <v>1223.4617985125101</v>
      </c>
      <c r="T314" s="207">
        <v>959.10973084886098</v>
      </c>
      <c r="U314" s="207">
        <v>900.46449900464495</v>
      </c>
      <c r="V314" s="207">
        <v>1030.03412969283</v>
      </c>
      <c r="W314" s="207">
        <v>1351.9417475728201</v>
      </c>
    </row>
    <row r="315" spans="1:23" ht="18.75" customHeight="1">
      <c r="A315" s="206" t="s">
        <v>97</v>
      </c>
      <c r="B315" s="207">
        <v>8.0250000000000004</v>
      </c>
      <c r="C315" s="207">
        <v>4.468</v>
      </c>
      <c r="D315" s="207">
        <v>4.6280000000000001</v>
      </c>
      <c r="E315" s="207">
        <v>4.4720000000000004</v>
      </c>
      <c r="F315" s="207">
        <v>8.4480000000000004</v>
      </c>
      <c r="G315" s="207">
        <v>7.8360000000000003</v>
      </c>
      <c r="H315" s="207">
        <v>10.57</v>
      </c>
      <c r="I315" s="207">
        <v>9.4280000000000008</v>
      </c>
      <c r="J315" s="207">
        <v>11.317</v>
      </c>
      <c r="K315" s="207">
        <v>14.707000000000001</v>
      </c>
      <c r="M315" s="206" t="s">
        <v>97</v>
      </c>
      <c r="N315" s="207">
        <v>1289.71962616822</v>
      </c>
      <c r="O315" s="207">
        <v>1260.74306177261</v>
      </c>
      <c r="P315" s="207">
        <v>1291.2705272255801</v>
      </c>
      <c r="Q315" s="207">
        <v>1470.93023255814</v>
      </c>
      <c r="R315" s="207">
        <v>1652.9356060606101</v>
      </c>
      <c r="S315" s="207">
        <v>1831.9295558958599</v>
      </c>
      <c r="T315" s="207">
        <v>1656.85903500473</v>
      </c>
      <c r="U315" s="207">
        <v>1524.9257530759401</v>
      </c>
      <c r="V315" s="207">
        <v>1913.40461252982</v>
      </c>
      <c r="W315" s="207">
        <v>2076.2902019446501</v>
      </c>
    </row>
    <row r="316" spans="1:23" ht="18.75" customHeight="1">
      <c r="A316" s="206" t="s">
        <v>100</v>
      </c>
      <c r="B316" s="207">
        <v>0</v>
      </c>
      <c r="C316" s="207">
        <v>0</v>
      </c>
      <c r="D316" s="207">
        <v>0</v>
      </c>
      <c r="E316" s="207">
        <v>0.08</v>
      </c>
      <c r="F316" s="207">
        <v>0</v>
      </c>
      <c r="G316" s="207">
        <v>0</v>
      </c>
      <c r="H316" s="207">
        <v>0</v>
      </c>
      <c r="I316" s="207">
        <v>0</v>
      </c>
      <c r="J316" s="207">
        <v>0</v>
      </c>
      <c r="K316" s="207">
        <v>0</v>
      </c>
      <c r="M316" s="206" t="s">
        <v>100</v>
      </c>
      <c r="N316" s="207">
        <v>0</v>
      </c>
      <c r="O316" s="207">
        <v>0</v>
      </c>
      <c r="P316" s="207">
        <v>0</v>
      </c>
      <c r="Q316" s="207">
        <v>4287.5</v>
      </c>
      <c r="R316" s="207">
        <v>0</v>
      </c>
      <c r="S316" s="207">
        <v>0</v>
      </c>
      <c r="T316" s="207">
        <v>0</v>
      </c>
      <c r="U316" s="207">
        <v>0</v>
      </c>
      <c r="V316" s="207">
        <v>0</v>
      </c>
      <c r="W316" s="207">
        <v>0</v>
      </c>
    </row>
    <row r="317" spans="1:23" ht="18.75" customHeight="1">
      <c r="A317" s="206" t="s">
        <v>102</v>
      </c>
      <c r="B317" s="207">
        <v>0</v>
      </c>
      <c r="C317" s="207">
        <v>0</v>
      </c>
      <c r="D317" s="207">
        <v>0</v>
      </c>
      <c r="E317" s="207">
        <v>0</v>
      </c>
      <c r="F317" s="207">
        <v>0</v>
      </c>
      <c r="G317" s="207">
        <v>0</v>
      </c>
      <c r="H317" s="207">
        <v>0</v>
      </c>
      <c r="I317" s="207">
        <v>0</v>
      </c>
      <c r="J317" s="207">
        <v>6.0000000000000001E-3</v>
      </c>
      <c r="K317" s="207">
        <v>0</v>
      </c>
      <c r="M317" s="206" t="s">
        <v>102</v>
      </c>
      <c r="N317" s="207">
        <v>0</v>
      </c>
      <c r="O317" s="207">
        <v>0</v>
      </c>
      <c r="P317" s="207">
        <v>0</v>
      </c>
      <c r="Q317" s="207">
        <v>0</v>
      </c>
      <c r="R317" s="207">
        <v>0</v>
      </c>
      <c r="S317" s="207">
        <v>0</v>
      </c>
      <c r="T317" s="207">
        <v>0</v>
      </c>
      <c r="U317" s="207">
        <v>0</v>
      </c>
      <c r="V317" s="207">
        <v>39000</v>
      </c>
      <c r="W317" s="207">
        <v>0</v>
      </c>
    </row>
    <row r="318" spans="1:23" ht="18.75" customHeight="1">
      <c r="A318" s="206" t="s">
        <v>246</v>
      </c>
      <c r="B318" s="207">
        <v>19.241</v>
      </c>
      <c r="C318" s="207">
        <v>16.670000000000002</v>
      </c>
      <c r="D318" s="207">
        <v>18.651</v>
      </c>
      <c r="E318" s="207">
        <v>18.658000000000001</v>
      </c>
      <c r="F318" s="207">
        <v>10.071999999999999</v>
      </c>
      <c r="G318" s="207">
        <v>14.412000000000001</v>
      </c>
      <c r="H318" s="207">
        <v>10.608000000000001</v>
      </c>
      <c r="I318" s="207">
        <v>16.683</v>
      </c>
      <c r="J318" s="207">
        <v>4.742</v>
      </c>
      <c r="K318" s="207">
        <v>6.7779999999999996</v>
      </c>
      <c r="M318" s="206" t="s">
        <v>246</v>
      </c>
      <c r="N318" s="207">
        <v>3041.99365937321</v>
      </c>
      <c r="O318" s="207">
        <v>3636.4727054589098</v>
      </c>
      <c r="P318" s="207">
        <v>3101.0133504905898</v>
      </c>
      <c r="Q318" s="207">
        <v>3827.4734698252801</v>
      </c>
      <c r="R318" s="207">
        <v>4100.9729944400297</v>
      </c>
      <c r="S318" s="207">
        <v>4037.3300027754599</v>
      </c>
      <c r="T318" s="207">
        <v>3920.2488687782802</v>
      </c>
      <c r="U318" s="207">
        <v>3996.4035245459399</v>
      </c>
      <c r="V318" s="207">
        <v>3745.4660480809798</v>
      </c>
      <c r="W318" s="207">
        <v>3978.7547949247601</v>
      </c>
    </row>
    <row r="319" spans="1:23" ht="18.75" customHeight="1">
      <c r="A319" s="206" t="s">
        <v>103</v>
      </c>
      <c r="B319" s="207">
        <v>4.2279999999999998</v>
      </c>
      <c r="C319" s="207">
        <v>4.899</v>
      </c>
      <c r="D319" s="207">
        <v>4.7229999999999999</v>
      </c>
      <c r="E319" s="207">
        <v>5.4630000000000001</v>
      </c>
      <c r="F319" s="207">
        <v>6.89</v>
      </c>
      <c r="G319" s="207">
        <v>6.3179999999999996</v>
      </c>
      <c r="H319" s="207">
        <v>9.1080000000000005</v>
      </c>
      <c r="I319" s="207">
        <v>8.9589999999999996</v>
      </c>
      <c r="J319" s="207">
        <v>11.500999999999999</v>
      </c>
      <c r="K319" s="207">
        <v>12.002000000000001</v>
      </c>
      <c r="M319" s="206" t="s">
        <v>103</v>
      </c>
      <c r="N319" s="207">
        <v>61938.741721854298</v>
      </c>
      <c r="O319" s="207">
        <v>67714.839763216994</v>
      </c>
      <c r="P319" s="207">
        <v>80278.424730044499</v>
      </c>
      <c r="Q319" s="207">
        <v>76723.595094270495</v>
      </c>
      <c r="R319" s="207">
        <v>68728.301886792397</v>
      </c>
      <c r="S319" s="207">
        <v>98970.876859765805</v>
      </c>
      <c r="T319" s="207">
        <v>77855.072463768098</v>
      </c>
      <c r="U319" s="207">
        <v>100599.285634557</v>
      </c>
      <c r="V319" s="207">
        <v>76643.944004869103</v>
      </c>
      <c r="W319" s="207">
        <v>76009.915014164304</v>
      </c>
    </row>
    <row r="320" spans="1:23" ht="18.75" customHeight="1">
      <c r="A320" s="206" t="s">
        <v>108</v>
      </c>
      <c r="B320" s="207">
        <v>0</v>
      </c>
      <c r="C320" s="207">
        <v>0</v>
      </c>
      <c r="D320" s="207">
        <v>0</v>
      </c>
      <c r="E320" s="207">
        <v>0</v>
      </c>
      <c r="F320" s="207">
        <v>0</v>
      </c>
      <c r="G320" s="207">
        <v>0</v>
      </c>
      <c r="H320" s="207">
        <v>0.42299999999999999</v>
      </c>
      <c r="I320" s="207">
        <v>0</v>
      </c>
      <c r="J320" s="207">
        <v>0</v>
      </c>
      <c r="K320" s="207">
        <v>0</v>
      </c>
      <c r="M320" s="206" t="s">
        <v>108</v>
      </c>
      <c r="N320" s="207">
        <v>0</v>
      </c>
      <c r="O320" s="207">
        <v>0</v>
      </c>
      <c r="P320" s="207">
        <v>0</v>
      </c>
      <c r="Q320" s="207">
        <v>0</v>
      </c>
      <c r="R320" s="207">
        <v>0</v>
      </c>
      <c r="S320" s="207">
        <v>0</v>
      </c>
      <c r="T320" s="207">
        <v>612.29314420803803</v>
      </c>
      <c r="U320" s="207">
        <v>0</v>
      </c>
      <c r="V320" s="207">
        <v>0</v>
      </c>
      <c r="W320" s="207">
        <v>0</v>
      </c>
    </row>
    <row r="321" spans="1:23" ht="18.75" customHeight="1">
      <c r="A321" s="206" t="s">
        <v>114</v>
      </c>
      <c r="B321" s="207">
        <v>0</v>
      </c>
      <c r="C321" s="207">
        <v>0</v>
      </c>
      <c r="D321" s="207">
        <v>0</v>
      </c>
      <c r="E321" s="207">
        <v>0</v>
      </c>
      <c r="F321" s="207">
        <v>0</v>
      </c>
      <c r="G321" s="207">
        <v>0</v>
      </c>
      <c r="H321" s="207">
        <v>0</v>
      </c>
      <c r="I321" s="207">
        <v>1.56</v>
      </c>
      <c r="J321" s="207">
        <v>2.1829999999999998</v>
      </c>
      <c r="K321" s="207">
        <v>0</v>
      </c>
      <c r="M321" s="206" t="s">
        <v>114</v>
      </c>
      <c r="N321" s="207">
        <v>0</v>
      </c>
      <c r="O321" s="207">
        <v>0</v>
      </c>
      <c r="P321" s="207">
        <v>0</v>
      </c>
      <c r="Q321" s="207">
        <v>0</v>
      </c>
      <c r="R321" s="207">
        <v>0</v>
      </c>
      <c r="S321" s="207">
        <v>0</v>
      </c>
      <c r="T321" s="207">
        <v>0</v>
      </c>
      <c r="U321" s="207">
        <v>471.15384615384602</v>
      </c>
      <c r="V321" s="207">
        <v>621.62162162162201</v>
      </c>
      <c r="W321" s="207">
        <v>0</v>
      </c>
    </row>
    <row r="322" spans="1:23" ht="18.75" customHeight="1">
      <c r="A322" s="206" t="s">
        <v>117</v>
      </c>
      <c r="B322" s="207">
        <v>2.9420000000000002</v>
      </c>
      <c r="C322" s="207">
        <v>0.93600000000000005</v>
      </c>
      <c r="D322" s="207">
        <v>0.40400000000000003</v>
      </c>
      <c r="E322" s="207">
        <v>0.499</v>
      </c>
      <c r="F322" s="207">
        <v>0.33100000000000002</v>
      </c>
      <c r="G322" s="207">
        <v>0.41599999999999998</v>
      </c>
      <c r="H322" s="207">
        <v>0</v>
      </c>
      <c r="I322" s="207">
        <v>0</v>
      </c>
      <c r="J322" s="207">
        <v>0.61</v>
      </c>
      <c r="K322" s="207">
        <v>0.96</v>
      </c>
      <c r="M322" s="206" t="s">
        <v>117</v>
      </c>
      <c r="N322" s="207">
        <v>769.20462270564201</v>
      </c>
      <c r="O322" s="207">
        <v>1264.9572649572699</v>
      </c>
      <c r="P322" s="207">
        <v>1527.22772277228</v>
      </c>
      <c r="Q322" s="207">
        <v>1336.6733466933899</v>
      </c>
      <c r="R322" s="207">
        <v>1395.77039274924</v>
      </c>
      <c r="S322" s="207">
        <v>1504.8076923076901</v>
      </c>
      <c r="T322" s="207">
        <v>0</v>
      </c>
      <c r="U322" s="207">
        <v>0</v>
      </c>
      <c r="V322" s="207">
        <v>568.85245901639303</v>
      </c>
      <c r="W322" s="207">
        <v>550</v>
      </c>
    </row>
    <row r="323" spans="1:23" ht="18.75" customHeight="1">
      <c r="A323" s="204" t="s">
        <v>44</v>
      </c>
      <c r="B323" s="205">
        <v>1427.9549999999999</v>
      </c>
      <c r="C323" s="205">
        <v>2323.5540000000001</v>
      </c>
      <c r="D323" s="205">
        <v>2989.8249999999998</v>
      </c>
      <c r="E323" s="205">
        <v>3728.6660000000002</v>
      </c>
      <c r="F323" s="205">
        <v>4473.0159999999996</v>
      </c>
      <c r="G323" s="205">
        <v>2994.8690000000001</v>
      </c>
      <c r="H323" s="205">
        <v>3304.0010000000002</v>
      </c>
      <c r="I323" s="205">
        <v>3873.3209999999999</v>
      </c>
      <c r="J323" s="205">
        <v>4691.8109999999997</v>
      </c>
      <c r="K323" s="205">
        <v>4561.2280000000001</v>
      </c>
      <c r="M323" s="204" t="s">
        <v>44</v>
      </c>
      <c r="N323" s="205">
        <v>267.30184074428098</v>
      </c>
      <c r="O323" s="205">
        <v>248.23739839917599</v>
      </c>
      <c r="P323" s="205">
        <v>223.27427190554599</v>
      </c>
      <c r="Q323" s="205">
        <v>285.92906953854299</v>
      </c>
      <c r="R323" s="205">
        <v>331.80923117645898</v>
      </c>
      <c r="S323" s="205">
        <v>324.56377891654</v>
      </c>
      <c r="T323" s="205">
        <v>275.348584942922</v>
      </c>
      <c r="U323" s="205">
        <v>341.97372229154303</v>
      </c>
      <c r="V323" s="205">
        <v>323.27495715407099</v>
      </c>
      <c r="W323" s="205">
        <v>319.15308772111399</v>
      </c>
    </row>
    <row r="324" spans="1:23" ht="18.75" customHeight="1">
      <c r="A324" s="206" t="s">
        <v>73</v>
      </c>
      <c r="B324" s="207">
        <v>190.56399999999999</v>
      </c>
      <c r="C324" s="207">
        <v>142.346</v>
      </c>
      <c r="D324" s="207">
        <v>289.8</v>
      </c>
      <c r="E324" s="207">
        <v>517.65300000000002</v>
      </c>
      <c r="F324" s="207">
        <v>353.96199999999999</v>
      </c>
      <c r="G324" s="207">
        <v>259.60199999999998</v>
      </c>
      <c r="H324" s="207">
        <v>306.04000000000002</v>
      </c>
      <c r="I324" s="207">
        <v>351.43900000000002</v>
      </c>
      <c r="J324" s="207">
        <v>503.44200000000001</v>
      </c>
      <c r="K324" s="207">
        <v>435.303</v>
      </c>
      <c r="M324" s="206" t="s">
        <v>73</v>
      </c>
      <c r="N324" s="207">
        <v>209.551646690876</v>
      </c>
      <c r="O324" s="207">
        <v>181.90184480069701</v>
      </c>
      <c r="P324" s="207">
        <v>174.70324361628701</v>
      </c>
      <c r="Q324" s="207">
        <v>194.65742495455399</v>
      </c>
      <c r="R324" s="207">
        <v>230.27613133613201</v>
      </c>
      <c r="S324" s="207">
        <v>225.437400328195</v>
      </c>
      <c r="T324" s="207">
        <v>208.502156580839</v>
      </c>
      <c r="U324" s="207">
        <v>281.53392196085201</v>
      </c>
      <c r="V324" s="207">
        <v>252.328967388498</v>
      </c>
      <c r="W324" s="207">
        <v>257.59298695391499</v>
      </c>
    </row>
    <row r="325" spans="1:23" ht="18.75" customHeight="1">
      <c r="A325" s="206" t="s">
        <v>94</v>
      </c>
      <c r="B325" s="207">
        <v>0.92300000000000004</v>
      </c>
      <c r="C325" s="207">
        <v>29.204999999999998</v>
      </c>
      <c r="D325" s="207">
        <v>10.965</v>
      </c>
      <c r="E325" s="207">
        <v>13.919</v>
      </c>
      <c r="F325" s="207">
        <v>12.169</v>
      </c>
      <c r="G325" s="207">
        <v>20.190999999999999</v>
      </c>
      <c r="H325" s="207">
        <v>12.842000000000001</v>
      </c>
      <c r="I325" s="207">
        <v>2.7370000000000001</v>
      </c>
      <c r="J325" s="207">
        <v>0</v>
      </c>
      <c r="K325" s="207">
        <v>0</v>
      </c>
      <c r="M325" s="206" t="s">
        <v>94</v>
      </c>
      <c r="N325" s="207">
        <v>301.19176598049802</v>
      </c>
      <c r="O325" s="207">
        <v>213.66204417051901</v>
      </c>
      <c r="P325" s="207">
        <v>262.74509803921597</v>
      </c>
      <c r="Q325" s="207">
        <v>284.07213161865099</v>
      </c>
      <c r="R325" s="207">
        <v>295.42279562823597</v>
      </c>
      <c r="S325" s="207">
        <v>345.89668664256402</v>
      </c>
      <c r="T325" s="207">
        <v>321.67886622021501</v>
      </c>
      <c r="U325" s="207">
        <v>312.02046035805603</v>
      </c>
      <c r="V325" s="207">
        <v>0</v>
      </c>
      <c r="W325" s="207">
        <v>0</v>
      </c>
    </row>
    <row r="326" spans="1:23" ht="18.75" customHeight="1">
      <c r="A326" s="206" t="s">
        <v>120</v>
      </c>
      <c r="B326" s="207">
        <v>339.05700000000002</v>
      </c>
      <c r="C326" s="207">
        <v>417.07799999999997</v>
      </c>
      <c r="D326" s="207">
        <v>674.78300000000002</v>
      </c>
      <c r="E326" s="207">
        <v>604.9</v>
      </c>
      <c r="F326" s="207">
        <v>565.58699999999999</v>
      </c>
      <c r="G326" s="207">
        <v>533.09100000000001</v>
      </c>
      <c r="H326" s="207">
        <v>580.30899999999997</v>
      </c>
      <c r="I326" s="207">
        <v>502.56900000000002</v>
      </c>
      <c r="J326" s="207">
        <v>439.93900000000002</v>
      </c>
      <c r="K326" s="207">
        <v>392.72800000000001</v>
      </c>
      <c r="M326" s="206" t="s">
        <v>120</v>
      </c>
      <c r="N326" s="207">
        <v>217.98694614769801</v>
      </c>
      <c r="O326" s="207">
        <v>191.712341576396</v>
      </c>
      <c r="P326" s="207">
        <v>175.82689546120801</v>
      </c>
      <c r="Q326" s="207">
        <v>222.488014547859</v>
      </c>
      <c r="R326" s="207">
        <v>249.95800822861901</v>
      </c>
      <c r="S326" s="207">
        <v>247.935155536297</v>
      </c>
      <c r="T326" s="207">
        <v>232.83285284219301</v>
      </c>
      <c r="U326" s="207">
        <v>305.774928417789</v>
      </c>
      <c r="V326" s="207">
        <v>267.91214236519198</v>
      </c>
      <c r="W326" s="207">
        <v>257.15253305086497</v>
      </c>
    </row>
    <row r="327" spans="1:23" ht="18.75" customHeight="1">
      <c r="A327" s="206" t="s">
        <v>106</v>
      </c>
      <c r="B327" s="207">
        <v>11.58</v>
      </c>
      <c r="C327" s="207">
        <v>8.73</v>
      </c>
      <c r="D327" s="207">
        <v>7.98</v>
      </c>
      <c r="E327" s="207">
        <v>320.51400000000001</v>
      </c>
      <c r="F327" s="207">
        <v>276.69499999999999</v>
      </c>
      <c r="G327" s="207">
        <v>491.15699999999998</v>
      </c>
      <c r="H327" s="207">
        <v>403.47500000000002</v>
      </c>
      <c r="I327" s="207">
        <v>489.67200000000003</v>
      </c>
      <c r="J327" s="207">
        <v>859.30200000000002</v>
      </c>
      <c r="K327" s="207">
        <v>1069.6980000000001</v>
      </c>
      <c r="M327" s="206" t="s">
        <v>106</v>
      </c>
      <c r="N327" s="207">
        <v>215.37132987910201</v>
      </c>
      <c r="O327" s="207">
        <v>204.23825887743399</v>
      </c>
      <c r="P327" s="207">
        <v>191.478696741855</v>
      </c>
      <c r="Q327" s="207">
        <v>292.94196197358002</v>
      </c>
      <c r="R327" s="207">
        <v>317.95298071884201</v>
      </c>
      <c r="S327" s="207">
        <v>314.92170527957501</v>
      </c>
      <c r="T327" s="207">
        <v>263.027449036495</v>
      </c>
      <c r="U327" s="207">
        <v>271.91466941136099</v>
      </c>
      <c r="V327" s="207">
        <v>273.20546210761802</v>
      </c>
      <c r="W327" s="207">
        <v>263.628612935614</v>
      </c>
    </row>
    <row r="328" spans="1:23" ht="18.75" customHeight="1">
      <c r="A328" s="206" t="s">
        <v>121</v>
      </c>
      <c r="B328" s="207">
        <v>0</v>
      </c>
      <c r="C328" s="207">
        <v>12.552</v>
      </c>
      <c r="D328" s="207">
        <v>27.466000000000001</v>
      </c>
      <c r="E328" s="207">
        <v>28.105</v>
      </c>
      <c r="F328" s="207">
        <v>10.949</v>
      </c>
      <c r="G328" s="207">
        <v>16.675999999999998</v>
      </c>
      <c r="H328" s="207">
        <v>22.373000000000001</v>
      </c>
      <c r="I328" s="207">
        <v>5.0049999999999999</v>
      </c>
      <c r="J328" s="207">
        <v>5.0999999999999996</v>
      </c>
      <c r="K328" s="207">
        <v>0</v>
      </c>
      <c r="M328" s="206" t="s">
        <v>121</v>
      </c>
      <c r="N328" s="207">
        <v>0</v>
      </c>
      <c r="O328" s="207">
        <v>204.50924155513101</v>
      </c>
      <c r="P328" s="207">
        <v>186.99482997160101</v>
      </c>
      <c r="Q328" s="207">
        <v>215.94022415940199</v>
      </c>
      <c r="R328" s="207">
        <v>233.99397205224199</v>
      </c>
      <c r="S328" s="207">
        <v>313.32453825857499</v>
      </c>
      <c r="T328" s="207">
        <v>285.03106422920501</v>
      </c>
      <c r="U328" s="207">
        <v>187.012987012987</v>
      </c>
      <c r="V328" s="207">
        <v>283.92156862745099</v>
      </c>
      <c r="W328" s="207">
        <v>0</v>
      </c>
    </row>
    <row r="329" spans="1:23" ht="18.75" customHeight="1">
      <c r="A329" s="206" t="s">
        <v>124</v>
      </c>
      <c r="B329" s="207">
        <v>885.83100000000002</v>
      </c>
      <c r="C329" s="207">
        <v>1713.643</v>
      </c>
      <c r="D329" s="207">
        <v>1978.8309999999999</v>
      </c>
      <c r="E329" s="207">
        <v>2243.5749999999998</v>
      </c>
      <c r="F329" s="207">
        <v>3253.654</v>
      </c>
      <c r="G329" s="207">
        <v>1674.152</v>
      </c>
      <c r="H329" s="207">
        <v>1978.962</v>
      </c>
      <c r="I329" s="207">
        <v>2521.8989999999999</v>
      </c>
      <c r="J329" s="207">
        <v>2884.0279999999998</v>
      </c>
      <c r="K329" s="207">
        <v>2663.4989999999998</v>
      </c>
      <c r="M329" s="206" t="s">
        <v>124</v>
      </c>
      <c r="N329" s="207">
        <v>299.244438273215</v>
      </c>
      <c r="O329" s="207">
        <v>268.63880049695302</v>
      </c>
      <c r="P329" s="207">
        <v>246.980161519604</v>
      </c>
      <c r="Q329" s="207">
        <v>323.97891757574399</v>
      </c>
      <c r="R329" s="207">
        <v>358.72683450668097</v>
      </c>
      <c r="S329" s="207">
        <v>367.01864585772398</v>
      </c>
      <c r="T329" s="207">
        <v>300.25538640964299</v>
      </c>
      <c r="U329" s="207">
        <v>371.55334135110098</v>
      </c>
      <c r="V329" s="207">
        <v>359.09256082118497</v>
      </c>
      <c r="W329" s="207">
        <v>360.65528840070903</v>
      </c>
    </row>
    <row r="330" spans="1:23" ht="18.75" customHeight="1">
      <c r="A330" s="206" t="s">
        <v>165</v>
      </c>
      <c r="B330" s="207">
        <v>0</v>
      </c>
      <c r="C330" s="207">
        <v>0</v>
      </c>
      <c r="D330" s="207">
        <v>0</v>
      </c>
      <c r="E330" s="207">
        <v>0</v>
      </c>
      <c r="F330" s="207">
        <v>0</v>
      </c>
      <c r="G330" s="207">
        <v>0</v>
      </c>
      <c r="H330" s="207">
        <v>0</v>
      </c>
      <c r="I330" s="207">
        <v>0</v>
      </c>
      <c r="J330" s="207">
        <v>0</v>
      </c>
      <c r="K330" s="207">
        <v>0</v>
      </c>
      <c r="M330" s="206" t="s">
        <v>165</v>
      </c>
      <c r="N330" s="207">
        <v>0</v>
      </c>
      <c r="O330" s="207">
        <v>0</v>
      </c>
      <c r="P330" s="207">
        <v>0</v>
      </c>
      <c r="Q330" s="207">
        <v>0</v>
      </c>
      <c r="R330" s="207">
        <v>0</v>
      </c>
      <c r="S330" s="207">
        <v>0</v>
      </c>
      <c r="T330" s="207">
        <v>0</v>
      </c>
      <c r="U330" s="207">
        <v>0</v>
      </c>
      <c r="V330" s="207">
        <v>0</v>
      </c>
      <c r="W330" s="207">
        <v>0</v>
      </c>
    </row>
    <row r="331" spans="1:23" ht="18.75" customHeight="1">
      <c r="A331" s="204" t="s">
        <v>53</v>
      </c>
      <c r="B331" s="205">
        <v>0</v>
      </c>
      <c r="C331" s="205">
        <v>0</v>
      </c>
      <c r="D331" s="205">
        <v>2.4E-2</v>
      </c>
      <c r="E331" s="205">
        <v>0</v>
      </c>
      <c r="F331" s="205">
        <v>0</v>
      </c>
      <c r="G331" s="205">
        <v>4.0000000000000001E-3</v>
      </c>
      <c r="H331" s="205">
        <v>0.157</v>
      </c>
      <c r="I331" s="205">
        <v>0</v>
      </c>
      <c r="J331" s="205">
        <v>0</v>
      </c>
      <c r="K331" s="205">
        <v>0</v>
      </c>
      <c r="M331" s="204" t="s">
        <v>53</v>
      </c>
      <c r="N331" s="205">
        <v>0</v>
      </c>
      <c r="O331" s="205">
        <v>0</v>
      </c>
      <c r="P331" s="205">
        <v>8500</v>
      </c>
      <c r="Q331" s="205">
        <v>0</v>
      </c>
      <c r="R331" s="205">
        <v>0</v>
      </c>
      <c r="S331" s="205">
        <v>65500</v>
      </c>
      <c r="T331" s="205">
        <v>3566.8789808917199</v>
      </c>
      <c r="U331" s="205">
        <v>0</v>
      </c>
      <c r="V331" s="205">
        <v>0</v>
      </c>
      <c r="W331" s="205">
        <v>0</v>
      </c>
    </row>
    <row r="332" spans="1:23" ht="18.75" customHeight="1">
      <c r="A332" s="206" t="s">
        <v>173</v>
      </c>
      <c r="B332" s="207">
        <v>0</v>
      </c>
      <c r="C332" s="207">
        <v>0</v>
      </c>
      <c r="D332" s="207">
        <v>2.4E-2</v>
      </c>
      <c r="E332" s="207">
        <v>0</v>
      </c>
      <c r="F332" s="207">
        <v>0</v>
      </c>
      <c r="G332" s="207">
        <v>4.0000000000000001E-3</v>
      </c>
      <c r="H332" s="207">
        <v>1.2999999999999999E-2</v>
      </c>
      <c r="I332" s="207">
        <v>0</v>
      </c>
      <c r="J332" s="207">
        <v>0</v>
      </c>
      <c r="K332" s="207">
        <v>0</v>
      </c>
      <c r="M332" s="206" t="s">
        <v>173</v>
      </c>
      <c r="N332" s="207">
        <v>0</v>
      </c>
      <c r="O332" s="207">
        <v>0</v>
      </c>
      <c r="P332" s="207">
        <v>8500</v>
      </c>
      <c r="Q332" s="207">
        <v>0</v>
      </c>
      <c r="R332" s="207">
        <v>0</v>
      </c>
      <c r="S332" s="207">
        <v>65500</v>
      </c>
      <c r="T332" s="207">
        <v>18076.9230769231</v>
      </c>
      <c r="U332" s="207">
        <v>0</v>
      </c>
      <c r="V332" s="207">
        <v>0</v>
      </c>
      <c r="W332" s="207">
        <v>0</v>
      </c>
    </row>
    <row r="333" spans="1:23" ht="18.75" customHeight="1">
      <c r="A333" s="206" t="s">
        <v>128</v>
      </c>
      <c r="B333" s="207">
        <v>0</v>
      </c>
      <c r="C333" s="207">
        <v>0</v>
      </c>
      <c r="D333" s="207">
        <v>0</v>
      </c>
      <c r="E333" s="207">
        <v>0</v>
      </c>
      <c r="F333" s="207">
        <v>0</v>
      </c>
      <c r="G333" s="207">
        <v>0</v>
      </c>
      <c r="H333" s="207">
        <v>0.14399999999999999</v>
      </c>
      <c r="I333" s="207">
        <v>0</v>
      </c>
      <c r="J333" s="207">
        <v>0</v>
      </c>
      <c r="K333" s="207">
        <v>0</v>
      </c>
      <c r="M333" s="206" t="s">
        <v>128</v>
      </c>
      <c r="N333" s="207">
        <v>0</v>
      </c>
      <c r="O333" s="207">
        <v>0</v>
      </c>
      <c r="P333" s="207">
        <v>0</v>
      </c>
      <c r="Q333" s="207">
        <v>0</v>
      </c>
      <c r="R333" s="207">
        <v>0</v>
      </c>
      <c r="S333" s="207">
        <v>0</v>
      </c>
      <c r="T333" s="207">
        <v>2256.9444444444398</v>
      </c>
      <c r="U333" s="207">
        <v>0</v>
      </c>
      <c r="V333" s="207">
        <v>0</v>
      </c>
      <c r="W333" s="207">
        <v>0</v>
      </c>
    </row>
    <row r="334" spans="1:23" ht="18.75" customHeight="1">
      <c r="A334" s="204" t="s">
        <v>58</v>
      </c>
      <c r="B334" s="205">
        <v>95.183999999999997</v>
      </c>
      <c r="C334" s="205">
        <v>82.93</v>
      </c>
      <c r="D334" s="205">
        <v>85.230999999999995</v>
      </c>
      <c r="E334" s="205">
        <v>78.292000000000002</v>
      </c>
      <c r="F334" s="205">
        <v>93.56</v>
      </c>
      <c r="G334" s="205">
        <v>109.10299999999999</v>
      </c>
      <c r="H334" s="205">
        <v>110.372</v>
      </c>
      <c r="I334" s="205">
        <v>157.483</v>
      </c>
      <c r="J334" s="205">
        <v>144.21299999999999</v>
      </c>
      <c r="K334" s="205">
        <v>169.70099999999999</v>
      </c>
      <c r="M334" s="204" t="s">
        <v>58</v>
      </c>
      <c r="N334" s="205">
        <v>1273.5753908219899</v>
      </c>
      <c r="O334" s="205">
        <v>1331.7496683950301</v>
      </c>
      <c r="P334" s="205">
        <v>1554.0355035139801</v>
      </c>
      <c r="Q334" s="205">
        <v>2189.6490062841699</v>
      </c>
      <c r="R334" s="205">
        <v>2012.0136810602801</v>
      </c>
      <c r="S334" s="205">
        <v>1692.39159326508</v>
      </c>
      <c r="T334" s="205">
        <v>1493.07795455369</v>
      </c>
      <c r="U334" s="205">
        <v>1399.8336328365599</v>
      </c>
      <c r="V334" s="205">
        <v>1425.03103048962</v>
      </c>
      <c r="W334" s="205">
        <v>1331.73640697462</v>
      </c>
    </row>
    <row r="335" spans="1:23" ht="18.75" customHeight="1">
      <c r="A335" s="206" t="s">
        <v>73</v>
      </c>
      <c r="B335" s="207">
        <v>0</v>
      </c>
      <c r="C335" s="207">
        <v>0</v>
      </c>
      <c r="D335" s="207">
        <v>0</v>
      </c>
      <c r="E335" s="207">
        <v>0.32400000000000001</v>
      </c>
      <c r="F335" s="207">
        <v>0</v>
      </c>
      <c r="G335" s="207">
        <v>0</v>
      </c>
      <c r="H335" s="207">
        <v>0</v>
      </c>
      <c r="I335" s="207">
        <v>0</v>
      </c>
      <c r="J335" s="207">
        <v>0</v>
      </c>
      <c r="K335" s="207">
        <v>0</v>
      </c>
      <c r="M335" s="206" t="s">
        <v>73</v>
      </c>
      <c r="N335" s="207">
        <v>0</v>
      </c>
      <c r="O335" s="207">
        <v>0</v>
      </c>
      <c r="P335" s="207">
        <v>0</v>
      </c>
      <c r="Q335" s="207">
        <v>802.46913580246905</v>
      </c>
      <c r="R335" s="207">
        <v>0</v>
      </c>
      <c r="S335" s="207">
        <v>0</v>
      </c>
      <c r="T335" s="207">
        <v>0</v>
      </c>
      <c r="U335" s="207">
        <v>0</v>
      </c>
      <c r="V335" s="207">
        <v>0</v>
      </c>
      <c r="W335" s="207">
        <v>0</v>
      </c>
    </row>
    <row r="336" spans="1:23" ht="18.75" customHeight="1">
      <c r="A336" s="206" t="s">
        <v>130</v>
      </c>
      <c r="B336" s="207">
        <v>10.863</v>
      </c>
      <c r="C336" s="207">
        <v>12.303000000000001</v>
      </c>
      <c r="D336" s="207">
        <v>17.942</v>
      </c>
      <c r="E336" s="207">
        <v>18.425999999999998</v>
      </c>
      <c r="F336" s="207">
        <v>16.164000000000001</v>
      </c>
      <c r="G336" s="207">
        <v>15.369</v>
      </c>
      <c r="H336" s="207">
        <v>14.548999999999999</v>
      </c>
      <c r="I336" s="207">
        <v>16.172000000000001</v>
      </c>
      <c r="J336" s="207">
        <v>14.157</v>
      </c>
      <c r="K336" s="207">
        <v>16.817</v>
      </c>
      <c r="M336" s="206" t="s">
        <v>130</v>
      </c>
      <c r="N336" s="207">
        <v>6412.3170394918498</v>
      </c>
      <c r="O336" s="207">
        <v>5567.6664228236996</v>
      </c>
      <c r="P336" s="207">
        <v>5153.6617991305302</v>
      </c>
      <c r="Q336" s="207">
        <v>6713.1227613155297</v>
      </c>
      <c r="R336" s="207">
        <v>7692.0935412026702</v>
      </c>
      <c r="S336" s="207">
        <v>7161.8192465352304</v>
      </c>
      <c r="T336" s="207">
        <v>6524.8470685270504</v>
      </c>
      <c r="U336" s="207">
        <v>7156.5669057630503</v>
      </c>
      <c r="V336" s="207">
        <v>7590.0967719149503</v>
      </c>
      <c r="W336" s="207">
        <v>6841.4699411310003</v>
      </c>
    </row>
    <row r="337" spans="1:23" ht="18.75" customHeight="1">
      <c r="A337" s="206" t="s">
        <v>75</v>
      </c>
      <c r="B337" s="207">
        <v>0</v>
      </c>
      <c r="C337" s="207">
        <v>0</v>
      </c>
      <c r="D337" s="207">
        <v>0</v>
      </c>
      <c r="E337" s="207">
        <v>0</v>
      </c>
      <c r="F337" s="207">
        <v>5.0999999999999997E-2</v>
      </c>
      <c r="G337" s="207">
        <v>0</v>
      </c>
      <c r="H337" s="207">
        <v>0</v>
      </c>
      <c r="I337" s="207">
        <v>0</v>
      </c>
      <c r="J337" s="207">
        <v>0</v>
      </c>
      <c r="K337" s="207">
        <v>0</v>
      </c>
      <c r="M337" s="206" t="s">
        <v>75</v>
      </c>
      <c r="N337" s="207">
        <v>0</v>
      </c>
      <c r="O337" s="207">
        <v>0</v>
      </c>
      <c r="P337" s="207">
        <v>0</v>
      </c>
      <c r="Q337" s="207">
        <v>0</v>
      </c>
      <c r="R337" s="207">
        <v>10882.352941176499</v>
      </c>
      <c r="S337" s="207">
        <v>0</v>
      </c>
      <c r="T337" s="207">
        <v>0</v>
      </c>
      <c r="U337" s="207">
        <v>0</v>
      </c>
      <c r="V337" s="207">
        <v>0</v>
      </c>
      <c r="W337" s="207">
        <v>0</v>
      </c>
    </row>
    <row r="338" spans="1:23" ht="18.75" customHeight="1">
      <c r="A338" s="206" t="s">
        <v>136</v>
      </c>
      <c r="B338" s="207">
        <v>84.320999999999998</v>
      </c>
      <c r="C338" s="207">
        <v>70.626999999999995</v>
      </c>
      <c r="D338" s="207">
        <v>67.289000000000001</v>
      </c>
      <c r="E338" s="207">
        <v>59.542000000000002</v>
      </c>
      <c r="F338" s="207">
        <v>77.344999999999999</v>
      </c>
      <c r="G338" s="207">
        <v>93.733999999999995</v>
      </c>
      <c r="H338" s="207">
        <v>95.822999999999993</v>
      </c>
      <c r="I338" s="207">
        <v>141.31100000000001</v>
      </c>
      <c r="J338" s="207">
        <v>130.05600000000001</v>
      </c>
      <c r="K338" s="207">
        <v>152.88399999999999</v>
      </c>
      <c r="M338" s="206" t="s">
        <v>136</v>
      </c>
      <c r="N338" s="207">
        <v>611.55584018216098</v>
      </c>
      <c r="O338" s="207">
        <v>593.86636838602794</v>
      </c>
      <c r="P338" s="207">
        <v>594.22788271485695</v>
      </c>
      <c r="Q338" s="207">
        <v>797.35312888381304</v>
      </c>
      <c r="R338" s="207">
        <v>819.109186114164</v>
      </c>
      <c r="S338" s="207">
        <v>795.602449484712</v>
      </c>
      <c r="T338" s="207">
        <v>729.09426755580603</v>
      </c>
      <c r="U338" s="207">
        <v>741.018038227739</v>
      </c>
      <c r="V338" s="207">
        <v>753.94445469643802</v>
      </c>
      <c r="W338" s="207">
        <v>725.67436749430897</v>
      </c>
    </row>
    <row r="339" spans="1:23" ht="18.75" customHeight="1">
      <c r="A339" s="204" t="s">
        <v>60</v>
      </c>
      <c r="B339" s="205">
        <v>26.765999999999998</v>
      </c>
      <c r="C339" s="205">
        <v>39.534999999999997</v>
      </c>
      <c r="D339" s="205">
        <v>49.046999999999997</v>
      </c>
      <c r="E339" s="205">
        <v>37.084000000000003</v>
      </c>
      <c r="F339" s="205">
        <v>36.017000000000003</v>
      </c>
      <c r="G339" s="205">
        <v>41.735999999999997</v>
      </c>
      <c r="H339" s="205">
        <v>27.302</v>
      </c>
      <c r="I339" s="205">
        <v>31.172999999999998</v>
      </c>
      <c r="J339" s="205">
        <v>35.305999999999997</v>
      </c>
      <c r="K339" s="205">
        <v>53.558</v>
      </c>
      <c r="M339" s="204" t="s">
        <v>60</v>
      </c>
      <c r="N339" s="205">
        <v>655.53313905701305</v>
      </c>
      <c r="O339" s="205">
        <v>538.35841659289201</v>
      </c>
      <c r="P339" s="205">
        <v>475.380757232858</v>
      </c>
      <c r="Q339" s="205">
        <v>709.55128896559199</v>
      </c>
      <c r="R339" s="205">
        <v>880.69522725379704</v>
      </c>
      <c r="S339" s="205">
        <v>658.01705961280402</v>
      </c>
      <c r="T339" s="205">
        <v>713.20782360266605</v>
      </c>
      <c r="U339" s="205">
        <v>726.20537003175798</v>
      </c>
      <c r="V339" s="205">
        <v>721.15221208859703</v>
      </c>
      <c r="W339" s="205">
        <v>579.89469360319595</v>
      </c>
    </row>
    <row r="340" spans="1:23" ht="18.75" customHeight="1">
      <c r="A340" s="206" t="s">
        <v>93</v>
      </c>
      <c r="B340" s="207">
        <v>3.78</v>
      </c>
      <c r="C340" s="207">
        <v>5.94</v>
      </c>
      <c r="D340" s="207">
        <v>5.4</v>
      </c>
      <c r="E340" s="207">
        <v>3.24</v>
      </c>
      <c r="F340" s="207">
        <v>3.78</v>
      </c>
      <c r="G340" s="207">
        <v>5.5090000000000003</v>
      </c>
      <c r="H340" s="207">
        <v>1.619</v>
      </c>
      <c r="I340" s="207">
        <v>0.58599999999999997</v>
      </c>
      <c r="J340" s="207">
        <v>0</v>
      </c>
      <c r="K340" s="207">
        <v>0</v>
      </c>
      <c r="M340" s="206" t="s">
        <v>93</v>
      </c>
      <c r="N340" s="207">
        <v>261.37566137566102</v>
      </c>
      <c r="O340" s="207">
        <v>265.15151515151501</v>
      </c>
      <c r="P340" s="207">
        <v>244.07407407407399</v>
      </c>
      <c r="Q340" s="207">
        <v>318.82716049382702</v>
      </c>
      <c r="R340" s="207">
        <v>355.555555555556</v>
      </c>
      <c r="S340" s="207">
        <v>465.78326375022698</v>
      </c>
      <c r="T340" s="207">
        <v>376.15812229771501</v>
      </c>
      <c r="U340" s="207">
        <v>365.18771331058002</v>
      </c>
      <c r="V340" s="207">
        <v>0</v>
      </c>
      <c r="W340" s="207">
        <v>0</v>
      </c>
    </row>
    <row r="341" spans="1:23" ht="18.75" customHeight="1">
      <c r="A341" s="206" t="s">
        <v>137</v>
      </c>
      <c r="B341" s="207">
        <v>22.986000000000001</v>
      </c>
      <c r="C341" s="207">
        <v>33.594999999999999</v>
      </c>
      <c r="D341" s="207">
        <v>43.646999999999998</v>
      </c>
      <c r="E341" s="207">
        <v>33.844000000000001</v>
      </c>
      <c r="F341" s="207">
        <v>32.237000000000002</v>
      </c>
      <c r="G341" s="207">
        <v>36.226999999999997</v>
      </c>
      <c r="H341" s="207">
        <v>25.683</v>
      </c>
      <c r="I341" s="207">
        <v>30.587</v>
      </c>
      <c r="J341" s="207">
        <v>35.305999999999997</v>
      </c>
      <c r="K341" s="207">
        <v>53.558</v>
      </c>
      <c r="M341" s="206" t="s">
        <v>137</v>
      </c>
      <c r="N341" s="207">
        <v>720.35151831549604</v>
      </c>
      <c r="O341" s="207">
        <v>586.66468224438199</v>
      </c>
      <c r="P341" s="207">
        <v>503.99798382477599</v>
      </c>
      <c r="Q341" s="207">
        <v>746.95662451246903</v>
      </c>
      <c r="R341" s="207">
        <v>942.27130316096395</v>
      </c>
      <c r="S341" s="207">
        <v>687.24984127860398</v>
      </c>
      <c r="T341" s="207">
        <v>734.45469765993096</v>
      </c>
      <c r="U341" s="207">
        <v>733.121914538856</v>
      </c>
      <c r="V341" s="207">
        <v>721.15221208859703</v>
      </c>
      <c r="W341" s="207">
        <v>579.89469360319595</v>
      </c>
    </row>
    <row r="342" spans="1:23" ht="18.75" customHeight="1">
      <c r="A342" s="204" t="s">
        <v>63</v>
      </c>
      <c r="B342" s="205">
        <v>88805.528000000006</v>
      </c>
      <c r="C342" s="205">
        <v>95947.652000000002</v>
      </c>
      <c r="D342" s="205">
        <v>103043.22199999999</v>
      </c>
      <c r="E342" s="205">
        <v>102445.303</v>
      </c>
      <c r="F342" s="205">
        <v>102410.777</v>
      </c>
      <c r="G342" s="205">
        <v>103991.433</v>
      </c>
      <c r="H342" s="205">
        <v>102543.14200000001</v>
      </c>
      <c r="I342" s="205">
        <v>99921.644</v>
      </c>
      <c r="J342" s="205">
        <v>100227.413</v>
      </c>
      <c r="K342" s="205">
        <v>102937.845</v>
      </c>
      <c r="M342" s="204" t="s">
        <v>63</v>
      </c>
      <c r="N342" s="205">
        <v>97.419397134826994</v>
      </c>
      <c r="O342" s="205">
        <v>87.122559288892205</v>
      </c>
      <c r="P342" s="205">
        <v>87.366978878047902</v>
      </c>
      <c r="Q342" s="205">
        <v>109.33076160651299</v>
      </c>
      <c r="R342" s="205">
        <v>123.022081943583</v>
      </c>
      <c r="S342" s="205">
        <v>117.46784949102501</v>
      </c>
      <c r="T342" s="205">
        <v>99.695911404782194</v>
      </c>
      <c r="U342" s="205">
        <v>103.590689520681</v>
      </c>
      <c r="V342" s="205">
        <v>106.349627122472</v>
      </c>
      <c r="W342" s="205">
        <v>100.10894438289399</v>
      </c>
    </row>
    <row r="343" spans="1:23" ht="18.75" customHeight="1">
      <c r="A343" s="206" t="s">
        <v>138</v>
      </c>
      <c r="B343" s="207">
        <v>0</v>
      </c>
      <c r="C343" s="207">
        <v>0</v>
      </c>
      <c r="D343" s="207">
        <v>0</v>
      </c>
      <c r="E343" s="207">
        <v>0</v>
      </c>
      <c r="F343" s="207">
        <v>3.5390000000000001</v>
      </c>
      <c r="G343" s="207">
        <v>8.2810000000000006</v>
      </c>
      <c r="H343" s="207">
        <v>18.178999999999998</v>
      </c>
      <c r="I343" s="207">
        <v>18.96</v>
      </c>
      <c r="J343" s="207">
        <v>0</v>
      </c>
      <c r="K343" s="207">
        <v>4.8</v>
      </c>
      <c r="M343" s="206" t="s">
        <v>138</v>
      </c>
      <c r="N343" s="207">
        <v>0</v>
      </c>
      <c r="O343" s="207">
        <v>0</v>
      </c>
      <c r="P343" s="207">
        <v>0</v>
      </c>
      <c r="Q343" s="207">
        <v>0</v>
      </c>
      <c r="R343" s="207">
        <v>204.01243289064701</v>
      </c>
      <c r="S343" s="207">
        <v>218.21036106750401</v>
      </c>
      <c r="T343" s="207">
        <v>194.51014907310599</v>
      </c>
      <c r="U343" s="207">
        <v>213.291139240506</v>
      </c>
      <c r="V343" s="207">
        <v>0</v>
      </c>
      <c r="W343" s="207">
        <v>244.375</v>
      </c>
    </row>
    <row r="344" spans="1:23" ht="18.75" customHeight="1">
      <c r="A344" s="206" t="s">
        <v>139</v>
      </c>
      <c r="B344" s="207">
        <v>2842.9989999999998</v>
      </c>
      <c r="C344" s="207">
        <v>4232.5389999999998</v>
      </c>
      <c r="D344" s="207">
        <v>5364.4279999999999</v>
      </c>
      <c r="E344" s="207">
        <v>5609.5259999999998</v>
      </c>
      <c r="F344" s="207">
        <v>4923.134</v>
      </c>
      <c r="G344" s="207">
        <v>4686.1440000000002</v>
      </c>
      <c r="H344" s="207">
        <v>5577.4960000000001</v>
      </c>
      <c r="I344" s="207">
        <v>5430.4059999999999</v>
      </c>
      <c r="J344" s="207">
        <v>6016.7290000000003</v>
      </c>
      <c r="K344" s="207">
        <v>4577.6369999999997</v>
      </c>
      <c r="M344" s="206" t="s">
        <v>139</v>
      </c>
      <c r="N344" s="207">
        <v>108.368311068699</v>
      </c>
      <c r="O344" s="207">
        <v>100.941538873003</v>
      </c>
      <c r="P344" s="207">
        <v>100.409027765868</v>
      </c>
      <c r="Q344" s="207">
        <v>124.986674453421</v>
      </c>
      <c r="R344" s="207">
        <v>144.09886060383499</v>
      </c>
      <c r="S344" s="207">
        <v>144.63874776361999</v>
      </c>
      <c r="T344" s="207">
        <v>128.15571718921899</v>
      </c>
      <c r="U344" s="207">
        <v>126.44542599577299</v>
      </c>
      <c r="V344" s="207">
        <v>127.87097441151199</v>
      </c>
      <c r="W344" s="207">
        <v>121.645731192753</v>
      </c>
    </row>
    <row r="345" spans="1:23" ht="17.100000000000001" customHeight="1">
      <c r="A345" s="206" t="s">
        <v>140</v>
      </c>
      <c r="B345" s="207">
        <v>5.04</v>
      </c>
      <c r="C345" s="207">
        <v>0</v>
      </c>
      <c r="D345" s="207">
        <v>0</v>
      </c>
      <c r="E345" s="207">
        <v>0</v>
      </c>
      <c r="F345" s="207">
        <v>0</v>
      </c>
      <c r="G345" s="207">
        <v>0.67700000000000005</v>
      </c>
      <c r="H345" s="207">
        <v>0.27800000000000002</v>
      </c>
      <c r="I345" s="207">
        <v>0</v>
      </c>
      <c r="J345" s="207">
        <v>0.08</v>
      </c>
      <c r="K345" s="207">
        <v>1.044</v>
      </c>
      <c r="M345" s="206" t="s">
        <v>140</v>
      </c>
      <c r="N345" s="207">
        <v>106.150793650794</v>
      </c>
      <c r="O345" s="207">
        <v>0</v>
      </c>
      <c r="P345" s="207">
        <v>0</v>
      </c>
      <c r="Q345" s="207">
        <v>0</v>
      </c>
      <c r="R345" s="207">
        <v>0</v>
      </c>
      <c r="S345" s="207">
        <v>608.56720827178697</v>
      </c>
      <c r="T345" s="207">
        <v>1043.1654676259</v>
      </c>
      <c r="U345" s="207">
        <v>0</v>
      </c>
      <c r="V345" s="207">
        <v>2650</v>
      </c>
      <c r="W345" s="207">
        <v>643.67816091954001</v>
      </c>
    </row>
    <row r="346" spans="1:23" ht="17.100000000000001" customHeight="1">
      <c r="A346" s="206" t="s">
        <v>141</v>
      </c>
      <c r="B346" s="207">
        <v>19.161999999999999</v>
      </c>
      <c r="C346" s="207">
        <v>139.429</v>
      </c>
      <c r="D346" s="207">
        <v>288.31599999999997</v>
      </c>
      <c r="E346" s="207">
        <v>53.648000000000003</v>
      </c>
      <c r="F346" s="207">
        <v>62.341999999999999</v>
      </c>
      <c r="G346" s="207">
        <v>68.802000000000007</v>
      </c>
      <c r="H346" s="207">
        <v>33.93</v>
      </c>
      <c r="I346" s="207">
        <v>105.956</v>
      </c>
      <c r="J346" s="207">
        <v>10.53</v>
      </c>
      <c r="K346" s="207">
        <v>18.875</v>
      </c>
      <c r="M346" s="206" t="s">
        <v>141</v>
      </c>
      <c r="N346" s="207">
        <v>494.88571130362197</v>
      </c>
      <c r="O346" s="207">
        <v>163.31609636445799</v>
      </c>
      <c r="P346" s="207">
        <v>144.466488158826</v>
      </c>
      <c r="Q346" s="207">
        <v>374.58991947509702</v>
      </c>
      <c r="R346" s="207">
        <v>286.96544865419798</v>
      </c>
      <c r="S346" s="207">
        <v>390.19214557716299</v>
      </c>
      <c r="T346" s="207">
        <v>282.935455349248</v>
      </c>
      <c r="U346" s="207">
        <v>321.58631884933402</v>
      </c>
      <c r="V346" s="207">
        <v>719.94301994301998</v>
      </c>
      <c r="W346" s="207">
        <v>340.55629139072801</v>
      </c>
    </row>
    <row r="347" spans="1:23" ht="17.100000000000001" customHeight="1">
      <c r="A347" s="206" t="s">
        <v>143</v>
      </c>
      <c r="B347" s="207">
        <v>0</v>
      </c>
      <c r="C347" s="207">
        <v>0</v>
      </c>
      <c r="D347" s="207">
        <v>5.3920000000000003</v>
      </c>
      <c r="E347" s="207">
        <v>0</v>
      </c>
      <c r="F347" s="207">
        <v>0</v>
      </c>
      <c r="G347" s="207">
        <v>0</v>
      </c>
      <c r="H347" s="207">
        <v>2.5379999999999998</v>
      </c>
      <c r="I347" s="207">
        <v>0</v>
      </c>
      <c r="J347" s="207">
        <v>7.8449999999999998</v>
      </c>
      <c r="K347" s="207">
        <v>7.125</v>
      </c>
      <c r="M347" s="206" t="s">
        <v>143</v>
      </c>
      <c r="N347" s="207">
        <v>0</v>
      </c>
      <c r="O347" s="207">
        <v>0</v>
      </c>
      <c r="P347" s="207">
        <v>180.26706231454</v>
      </c>
      <c r="Q347" s="207">
        <v>0</v>
      </c>
      <c r="R347" s="207">
        <v>0</v>
      </c>
      <c r="S347" s="207">
        <v>0</v>
      </c>
      <c r="T347" s="207">
        <v>257.28920409771501</v>
      </c>
      <c r="U347" s="207">
        <v>0</v>
      </c>
      <c r="V347" s="207">
        <v>1961.6316124920299</v>
      </c>
      <c r="W347" s="207">
        <v>1940.3508771929801</v>
      </c>
    </row>
    <row r="348" spans="1:23" ht="17.100000000000001" customHeight="1">
      <c r="A348" s="206" t="s">
        <v>144</v>
      </c>
      <c r="B348" s="207">
        <v>85938.327000000005</v>
      </c>
      <c r="C348" s="207">
        <v>91575.683999999994</v>
      </c>
      <c r="D348" s="207">
        <v>97385.085999999996</v>
      </c>
      <c r="E348" s="207">
        <v>96782.129000000001</v>
      </c>
      <c r="F348" s="207">
        <v>97421.762000000002</v>
      </c>
      <c r="G348" s="207">
        <v>99227.528999999995</v>
      </c>
      <c r="H348" s="207">
        <v>96910.721000000005</v>
      </c>
      <c r="I348" s="207">
        <v>94366.322</v>
      </c>
      <c r="J348" s="207">
        <v>94192.229000000007</v>
      </c>
      <c r="K348" s="207">
        <v>98328.364000000001</v>
      </c>
      <c r="M348" s="206" t="s">
        <v>144</v>
      </c>
      <c r="N348" s="207">
        <v>96.968050122735093</v>
      </c>
      <c r="O348" s="207">
        <v>86.367850662191103</v>
      </c>
      <c r="P348" s="207">
        <v>86.474370418484796</v>
      </c>
      <c r="Q348" s="207">
        <v>108.276301712685</v>
      </c>
      <c r="R348" s="207">
        <v>121.849130587476</v>
      </c>
      <c r="S348" s="207">
        <v>115.983811307042</v>
      </c>
      <c r="T348" s="207">
        <v>97.969191664563098</v>
      </c>
      <c r="U348" s="207">
        <v>102.008680596876</v>
      </c>
      <c r="V348" s="207">
        <v>104.749628549506</v>
      </c>
      <c r="W348" s="207">
        <v>98.913991897597299</v>
      </c>
    </row>
    <row r="349" spans="1:23" ht="17.100000000000001" customHeight="1">
      <c r="A349" s="204" t="s">
        <v>64</v>
      </c>
      <c r="B349" s="205">
        <v>233.78200000000001</v>
      </c>
      <c r="C349" s="205">
        <v>344.13099999999997</v>
      </c>
      <c r="D349" s="205">
        <v>320.68200000000002</v>
      </c>
      <c r="E349" s="205">
        <v>246.58799999999999</v>
      </c>
      <c r="F349" s="205">
        <v>438.012</v>
      </c>
      <c r="G349" s="205">
        <v>733.24699999999996</v>
      </c>
      <c r="H349" s="205">
        <v>357.55099999999999</v>
      </c>
      <c r="I349" s="205">
        <v>567.69399999999996</v>
      </c>
      <c r="J349" s="205">
        <v>532.45899999999995</v>
      </c>
      <c r="K349" s="205">
        <v>941.66399999999999</v>
      </c>
      <c r="M349" s="204" t="s">
        <v>64</v>
      </c>
      <c r="N349" s="205">
        <v>462.94411032500398</v>
      </c>
      <c r="O349" s="205">
        <v>421.36279498214299</v>
      </c>
      <c r="P349" s="205">
        <v>441.92689330863601</v>
      </c>
      <c r="Q349" s="205">
        <v>624.02874430223699</v>
      </c>
      <c r="R349" s="205">
        <v>541.535391724428</v>
      </c>
      <c r="S349" s="205">
        <v>508.78626165534899</v>
      </c>
      <c r="T349" s="205">
        <v>547.89386688891898</v>
      </c>
      <c r="U349" s="205">
        <v>495.88510711756697</v>
      </c>
      <c r="V349" s="205">
        <v>468.53748363723798</v>
      </c>
      <c r="W349" s="205">
        <v>508.78338770516899</v>
      </c>
    </row>
    <row r="350" spans="1:23" ht="17.100000000000001" customHeight="1">
      <c r="A350" s="206" t="s">
        <v>73</v>
      </c>
      <c r="B350" s="207">
        <v>3.5419999999999998</v>
      </c>
      <c r="C350" s="207">
        <v>49.206000000000003</v>
      </c>
      <c r="D350" s="207">
        <v>7.2039999999999997</v>
      </c>
      <c r="E350" s="207">
        <v>7.1189999999999998</v>
      </c>
      <c r="F350" s="207">
        <v>7.4619999999999997</v>
      </c>
      <c r="G350" s="207">
        <v>36.838999999999999</v>
      </c>
      <c r="H350" s="207">
        <v>12.571</v>
      </c>
      <c r="I350" s="207">
        <v>32.162999999999997</v>
      </c>
      <c r="J350" s="207">
        <v>14.276</v>
      </c>
      <c r="K350" s="207">
        <v>68.822000000000003</v>
      </c>
      <c r="M350" s="206" t="s">
        <v>73</v>
      </c>
      <c r="N350" s="207">
        <v>848.67306606437</v>
      </c>
      <c r="O350" s="207">
        <v>283.88814372231002</v>
      </c>
      <c r="P350" s="207">
        <v>746.66851749028297</v>
      </c>
      <c r="Q350" s="207">
        <v>1067.28473100154</v>
      </c>
      <c r="R350" s="207">
        <v>1171.5357812918801</v>
      </c>
      <c r="S350" s="207">
        <v>821.62925160835005</v>
      </c>
      <c r="T350" s="207">
        <v>824.51674488902995</v>
      </c>
      <c r="U350" s="207">
        <v>1052.4204831638799</v>
      </c>
      <c r="V350" s="207">
        <v>1049.45362846736</v>
      </c>
      <c r="W350" s="207">
        <v>1127.90968004417</v>
      </c>
    </row>
    <row r="351" spans="1:23" ht="17.100000000000001" customHeight="1">
      <c r="A351" s="206" t="s">
        <v>94</v>
      </c>
      <c r="B351" s="207">
        <v>0</v>
      </c>
      <c r="C351" s="207">
        <v>30.518000000000001</v>
      </c>
      <c r="D351" s="207">
        <v>4.2240000000000002</v>
      </c>
      <c r="E351" s="207">
        <v>0</v>
      </c>
      <c r="F351" s="207">
        <v>0</v>
      </c>
      <c r="G351" s="207">
        <v>7.3920000000000003</v>
      </c>
      <c r="H351" s="207">
        <v>22.175000000000001</v>
      </c>
      <c r="I351" s="207">
        <v>17.472000000000001</v>
      </c>
      <c r="J351" s="207">
        <v>0</v>
      </c>
      <c r="K351" s="207">
        <v>0</v>
      </c>
      <c r="M351" s="206" t="s">
        <v>94</v>
      </c>
      <c r="N351" s="207">
        <v>0</v>
      </c>
      <c r="O351" s="207">
        <v>65.305721213710001</v>
      </c>
      <c r="P351" s="207">
        <v>57.528409090909101</v>
      </c>
      <c r="Q351" s="207">
        <v>0</v>
      </c>
      <c r="R351" s="207">
        <v>0</v>
      </c>
      <c r="S351" s="207">
        <v>76.839826839826799</v>
      </c>
      <c r="T351" s="207">
        <v>70.620067643742999</v>
      </c>
      <c r="U351" s="207">
        <v>70.054945054944994</v>
      </c>
      <c r="V351" s="207">
        <v>0</v>
      </c>
      <c r="W351" s="207">
        <v>0</v>
      </c>
    </row>
    <row r="352" spans="1:23" ht="17.100000000000001" customHeight="1">
      <c r="A352" s="206" t="s">
        <v>97</v>
      </c>
      <c r="B352" s="207">
        <v>0</v>
      </c>
      <c r="C352" s="207">
        <v>0</v>
      </c>
      <c r="D352" s="207">
        <v>0</v>
      </c>
      <c r="E352" s="207">
        <v>0.108</v>
      </c>
      <c r="F352" s="207">
        <v>0</v>
      </c>
      <c r="G352" s="207">
        <v>0</v>
      </c>
      <c r="H352" s="207">
        <v>0</v>
      </c>
      <c r="I352" s="207">
        <v>0.13700000000000001</v>
      </c>
      <c r="J352" s="207">
        <v>0.499</v>
      </c>
      <c r="K352" s="207">
        <v>0</v>
      </c>
      <c r="M352" s="206" t="s">
        <v>97</v>
      </c>
      <c r="N352" s="207">
        <v>0</v>
      </c>
      <c r="O352" s="207">
        <v>0</v>
      </c>
      <c r="P352" s="207">
        <v>0</v>
      </c>
      <c r="Q352" s="207">
        <v>1962.9629629629601</v>
      </c>
      <c r="R352" s="207">
        <v>0</v>
      </c>
      <c r="S352" s="207">
        <v>0</v>
      </c>
      <c r="T352" s="207">
        <v>0</v>
      </c>
      <c r="U352" s="207">
        <v>2408.75912408759</v>
      </c>
      <c r="V352" s="207">
        <v>2222.4448897795601</v>
      </c>
      <c r="W352" s="207">
        <v>0</v>
      </c>
    </row>
    <row r="353" spans="1:23" ht="17.100000000000001" customHeight="1">
      <c r="A353" s="206" t="s">
        <v>149</v>
      </c>
      <c r="B353" s="207">
        <v>3.706</v>
      </c>
      <c r="C353" s="207">
        <v>11.028</v>
      </c>
      <c r="D353" s="207">
        <v>6.4130000000000003</v>
      </c>
      <c r="E353" s="207">
        <v>4.6870000000000003</v>
      </c>
      <c r="F353" s="207">
        <v>4.0789999999999997</v>
      </c>
      <c r="G353" s="207">
        <v>9.58</v>
      </c>
      <c r="H353" s="207">
        <v>3.6659999999999999</v>
      </c>
      <c r="I353" s="207">
        <v>5.5460000000000003</v>
      </c>
      <c r="J353" s="207">
        <v>5.48</v>
      </c>
      <c r="K353" s="207">
        <v>150.214</v>
      </c>
      <c r="M353" s="206" t="s">
        <v>149</v>
      </c>
      <c r="N353" s="207">
        <v>1340.25903939557</v>
      </c>
      <c r="O353" s="207">
        <v>834.05875952121903</v>
      </c>
      <c r="P353" s="207">
        <v>1081.7090285357899</v>
      </c>
      <c r="Q353" s="207">
        <v>1127.3735865158901</v>
      </c>
      <c r="R353" s="207">
        <v>1444.2265261093401</v>
      </c>
      <c r="S353" s="207">
        <v>1356.9937369519801</v>
      </c>
      <c r="T353" s="207">
        <v>840.42553191489401</v>
      </c>
      <c r="U353" s="207">
        <v>998.73782906599399</v>
      </c>
      <c r="V353" s="207">
        <v>1202.1897810219</v>
      </c>
      <c r="W353" s="207">
        <v>710.44642976020896</v>
      </c>
    </row>
    <row r="354" spans="1:23" ht="17.100000000000001" customHeight="1">
      <c r="A354" s="206" t="s">
        <v>150</v>
      </c>
      <c r="B354" s="207">
        <v>0.152</v>
      </c>
      <c r="C354" s="207">
        <v>0.125</v>
      </c>
      <c r="D354" s="207">
        <v>0.14799999999999999</v>
      </c>
      <c r="E354" s="207">
        <v>0.308</v>
      </c>
      <c r="F354" s="207">
        <v>0.35899999999999999</v>
      </c>
      <c r="G354" s="207">
        <v>0.34899999999999998</v>
      </c>
      <c r="H354" s="207">
        <v>0.42</v>
      </c>
      <c r="I354" s="207">
        <v>0.40699999999999997</v>
      </c>
      <c r="J354" s="207">
        <v>0.36099999999999999</v>
      </c>
      <c r="K354" s="207">
        <v>0.29799999999999999</v>
      </c>
      <c r="M354" s="206" t="s">
        <v>150</v>
      </c>
      <c r="N354" s="207">
        <v>24723.684210526299</v>
      </c>
      <c r="O354" s="207">
        <v>26184</v>
      </c>
      <c r="P354" s="207">
        <v>21121.621621621602</v>
      </c>
      <c r="Q354" s="207">
        <v>16071.4285714286</v>
      </c>
      <c r="R354" s="207">
        <v>25058.495821727</v>
      </c>
      <c r="S354" s="207">
        <v>23080.229226361</v>
      </c>
      <c r="T354" s="207">
        <v>18704.761904761901</v>
      </c>
      <c r="U354" s="207">
        <v>21773.9557739558</v>
      </c>
      <c r="V354" s="207">
        <v>27678.670360110798</v>
      </c>
      <c r="W354" s="207">
        <v>28164.429530201302</v>
      </c>
    </row>
    <row r="355" spans="1:23" ht="17.100000000000001" customHeight="1">
      <c r="A355" s="206" t="s">
        <v>151</v>
      </c>
      <c r="B355" s="207">
        <v>7.1449999999999996</v>
      </c>
      <c r="C355" s="207">
        <v>12.029</v>
      </c>
      <c r="D355" s="207">
        <v>12.813000000000001</v>
      </c>
      <c r="E355" s="207">
        <v>10.922000000000001</v>
      </c>
      <c r="F355" s="207">
        <v>16.614000000000001</v>
      </c>
      <c r="G355" s="207">
        <v>16.739999999999998</v>
      </c>
      <c r="H355" s="207">
        <v>20.742999999999999</v>
      </c>
      <c r="I355" s="207">
        <v>22.506</v>
      </c>
      <c r="J355" s="207">
        <v>19.225999999999999</v>
      </c>
      <c r="K355" s="207">
        <v>37.008000000000003</v>
      </c>
      <c r="M355" s="206" t="s">
        <v>151</v>
      </c>
      <c r="N355" s="207">
        <v>792.02239328201495</v>
      </c>
      <c r="O355" s="207">
        <v>789.42555490896996</v>
      </c>
      <c r="P355" s="207">
        <v>770.38944821665496</v>
      </c>
      <c r="Q355" s="207">
        <v>1150.0640908258599</v>
      </c>
      <c r="R355" s="207">
        <v>1209.16094859757</v>
      </c>
      <c r="S355" s="207">
        <v>1274.6714456391901</v>
      </c>
      <c r="T355" s="207">
        <v>1014.07703803693</v>
      </c>
      <c r="U355" s="207">
        <v>1274.0158180040901</v>
      </c>
      <c r="V355" s="207">
        <v>1169.92614168314</v>
      </c>
      <c r="W355" s="207">
        <v>1306.77150886295</v>
      </c>
    </row>
    <row r="356" spans="1:23" ht="17.100000000000001" customHeight="1">
      <c r="A356" s="206" t="s">
        <v>155</v>
      </c>
      <c r="B356" s="207">
        <v>29.363</v>
      </c>
      <c r="C356" s="207">
        <v>32.786999999999999</v>
      </c>
      <c r="D356" s="207">
        <v>31.286999999999999</v>
      </c>
      <c r="E356" s="207">
        <v>28.706</v>
      </c>
      <c r="F356" s="207">
        <v>22.4</v>
      </c>
      <c r="G356" s="207">
        <v>141.90799999999999</v>
      </c>
      <c r="H356" s="207">
        <v>77.873999999999995</v>
      </c>
      <c r="I356" s="207">
        <v>94.042000000000002</v>
      </c>
      <c r="J356" s="207">
        <v>41.235999999999997</v>
      </c>
      <c r="K356" s="207">
        <v>63.442999999999998</v>
      </c>
      <c r="M356" s="206" t="s">
        <v>155</v>
      </c>
      <c r="N356" s="207">
        <v>785.00153254095301</v>
      </c>
      <c r="O356" s="207">
        <v>833.104584133956</v>
      </c>
      <c r="P356" s="207">
        <v>772.78102726372003</v>
      </c>
      <c r="Q356" s="207">
        <v>953.00634013795002</v>
      </c>
      <c r="R356" s="207">
        <v>1064.7767857142901</v>
      </c>
      <c r="S356" s="207">
        <v>615.64534769005297</v>
      </c>
      <c r="T356" s="207">
        <v>635.26979479672298</v>
      </c>
      <c r="U356" s="207">
        <v>688.20314327640801</v>
      </c>
      <c r="V356" s="207">
        <v>777.28198661363899</v>
      </c>
      <c r="W356" s="207">
        <v>691.17160285610703</v>
      </c>
    </row>
    <row r="357" spans="1:23" ht="17.100000000000001" customHeight="1">
      <c r="A357" s="206" t="s">
        <v>156</v>
      </c>
      <c r="B357" s="207">
        <v>1.0740000000000001</v>
      </c>
      <c r="C357" s="207">
        <v>3.7730000000000001</v>
      </c>
      <c r="D357" s="207">
        <v>0.29799999999999999</v>
      </c>
      <c r="E357" s="207">
        <v>6.5339999999999998</v>
      </c>
      <c r="F357" s="207">
        <v>14.055999999999999</v>
      </c>
      <c r="G357" s="207">
        <v>34.658000000000001</v>
      </c>
      <c r="H357" s="207">
        <v>3.984</v>
      </c>
      <c r="I357" s="207">
        <v>1.022</v>
      </c>
      <c r="J357" s="207">
        <v>0.432</v>
      </c>
      <c r="K357" s="207">
        <v>1.32</v>
      </c>
      <c r="M357" s="206" t="s">
        <v>156</v>
      </c>
      <c r="N357" s="207">
        <v>1042.8305400372401</v>
      </c>
      <c r="O357" s="207">
        <v>895.57381394116101</v>
      </c>
      <c r="P357" s="207">
        <v>1399.3288590604</v>
      </c>
      <c r="Q357" s="207">
        <v>548.05632078359395</v>
      </c>
      <c r="R357" s="207">
        <v>598.17871371656202</v>
      </c>
      <c r="S357" s="207">
        <v>555.80241214149703</v>
      </c>
      <c r="T357" s="207">
        <v>509.78915662650599</v>
      </c>
      <c r="U357" s="207">
        <v>1128.1800391389399</v>
      </c>
      <c r="V357" s="207">
        <v>1523.1481481481501</v>
      </c>
      <c r="W357" s="207">
        <v>1029.54545454545</v>
      </c>
    </row>
    <row r="358" spans="1:23" ht="17.100000000000001" customHeight="1">
      <c r="A358" s="206" t="s">
        <v>158</v>
      </c>
      <c r="B358" s="207">
        <v>3.976</v>
      </c>
      <c r="C358" s="207">
        <v>9.2100000000000009</v>
      </c>
      <c r="D358" s="207">
        <v>5.5049999999999999</v>
      </c>
      <c r="E358" s="207">
        <v>4.8570000000000002</v>
      </c>
      <c r="F358" s="207">
        <v>6.0880000000000001</v>
      </c>
      <c r="G358" s="207">
        <v>5.4329999999999998</v>
      </c>
      <c r="H358" s="207">
        <v>7.6470000000000002</v>
      </c>
      <c r="I358" s="207">
        <v>1.5</v>
      </c>
      <c r="J358" s="207">
        <v>36.345999999999997</v>
      </c>
      <c r="K358" s="207">
        <v>1.732</v>
      </c>
      <c r="M358" s="206" t="s">
        <v>158</v>
      </c>
      <c r="N358" s="207">
        <v>648.64185110664005</v>
      </c>
      <c r="O358" s="207">
        <v>451.68295331161801</v>
      </c>
      <c r="P358" s="207">
        <v>625.43142597638496</v>
      </c>
      <c r="Q358" s="207">
        <v>617.25344863084194</v>
      </c>
      <c r="R358" s="207">
        <v>643.39684625492805</v>
      </c>
      <c r="S358" s="207">
        <v>868.58089453340699</v>
      </c>
      <c r="T358" s="207">
        <v>559.56584281417497</v>
      </c>
      <c r="U358" s="207">
        <v>1246.6666666666699</v>
      </c>
      <c r="V358" s="207">
        <v>264.07307544158903</v>
      </c>
      <c r="W358" s="207">
        <v>1559.4688221709</v>
      </c>
    </row>
    <row r="359" spans="1:23" ht="17.100000000000001" customHeight="1">
      <c r="A359" s="206" t="s">
        <v>159</v>
      </c>
      <c r="B359" s="207">
        <v>17.082999999999998</v>
      </c>
      <c r="C359" s="207">
        <v>6.74</v>
      </c>
      <c r="D359" s="207">
        <v>25.788</v>
      </c>
      <c r="E359" s="207">
        <v>0</v>
      </c>
      <c r="F359" s="207">
        <v>194.43299999999999</v>
      </c>
      <c r="G359" s="207">
        <v>280.8</v>
      </c>
      <c r="H359" s="207">
        <v>13.302</v>
      </c>
      <c r="I359" s="207">
        <v>169.22</v>
      </c>
      <c r="J359" s="207">
        <v>217.006</v>
      </c>
      <c r="K359" s="207">
        <v>415.8</v>
      </c>
      <c r="M359" s="206" t="s">
        <v>159</v>
      </c>
      <c r="N359" s="207">
        <v>220.97992155944499</v>
      </c>
      <c r="O359" s="207">
        <v>200.44510385756701</v>
      </c>
      <c r="P359" s="207">
        <v>243.67923064991501</v>
      </c>
      <c r="Q359" s="207">
        <v>0</v>
      </c>
      <c r="R359" s="207">
        <v>315.23455380516702</v>
      </c>
      <c r="S359" s="207">
        <v>282.35042735042703</v>
      </c>
      <c r="T359" s="207">
        <v>271.83882122989002</v>
      </c>
      <c r="U359" s="207">
        <v>287.347831225623</v>
      </c>
      <c r="V359" s="207">
        <v>295.27294176197898</v>
      </c>
      <c r="W359" s="207">
        <v>274.70899470899502</v>
      </c>
    </row>
    <row r="360" spans="1:23" ht="17.100000000000001" customHeight="1">
      <c r="A360" s="206" t="s">
        <v>160</v>
      </c>
      <c r="B360" s="207">
        <v>26.956</v>
      </c>
      <c r="C360" s="207">
        <v>33.695</v>
      </c>
      <c r="D360" s="207">
        <v>33.695</v>
      </c>
      <c r="E360" s="207">
        <v>20.219000000000001</v>
      </c>
      <c r="F360" s="207">
        <v>13.48</v>
      </c>
      <c r="G360" s="207">
        <v>26.96</v>
      </c>
      <c r="H360" s="207">
        <v>13.48</v>
      </c>
      <c r="I360" s="207">
        <v>26.96</v>
      </c>
      <c r="J360" s="207">
        <v>13.48</v>
      </c>
      <c r="K360" s="207">
        <v>7.56</v>
      </c>
      <c r="M360" s="206" t="s">
        <v>160</v>
      </c>
      <c r="N360" s="207">
        <v>224.40273037542701</v>
      </c>
      <c r="O360" s="207">
        <v>221.041697581243</v>
      </c>
      <c r="P360" s="207">
        <v>208.280160261166</v>
      </c>
      <c r="Q360" s="207">
        <v>278.99500469855099</v>
      </c>
      <c r="R360" s="207">
        <v>302.893175074184</v>
      </c>
      <c r="S360" s="207">
        <v>299.33234421365</v>
      </c>
      <c r="T360" s="207">
        <v>257.93768545994101</v>
      </c>
      <c r="U360" s="207">
        <v>278.37537091988099</v>
      </c>
      <c r="V360" s="207">
        <v>266.394658753709</v>
      </c>
      <c r="W360" s="207">
        <v>274.20634920634899</v>
      </c>
    </row>
    <row r="361" spans="1:23" ht="17.100000000000001" customHeight="1">
      <c r="A361" s="206" t="s">
        <v>161</v>
      </c>
      <c r="B361" s="207">
        <v>140.785</v>
      </c>
      <c r="C361" s="207">
        <v>155.02000000000001</v>
      </c>
      <c r="D361" s="207">
        <v>193.30699999999999</v>
      </c>
      <c r="E361" s="207">
        <v>163.12799999999999</v>
      </c>
      <c r="F361" s="207">
        <v>159.041</v>
      </c>
      <c r="G361" s="207">
        <v>172.58799999999999</v>
      </c>
      <c r="H361" s="207">
        <v>181.68899999999999</v>
      </c>
      <c r="I361" s="207">
        <v>196.71899999999999</v>
      </c>
      <c r="J361" s="207">
        <v>184.11699999999999</v>
      </c>
      <c r="K361" s="207">
        <v>195.46700000000001</v>
      </c>
      <c r="M361" s="206" t="s">
        <v>161</v>
      </c>
      <c r="N361" s="207">
        <v>385.44589267322499</v>
      </c>
      <c r="O361" s="207">
        <v>409.12140368984598</v>
      </c>
      <c r="P361" s="207">
        <v>387.06306548650599</v>
      </c>
      <c r="Q361" s="207">
        <v>513.06949144230305</v>
      </c>
      <c r="R361" s="207">
        <v>578.02704962871201</v>
      </c>
      <c r="S361" s="207">
        <v>585.99670892530196</v>
      </c>
      <c r="T361" s="207">
        <v>490.52501802530702</v>
      </c>
      <c r="U361" s="207">
        <v>402.40647827612003</v>
      </c>
      <c r="V361" s="207">
        <v>458.06742451810499</v>
      </c>
      <c r="W361" s="207">
        <v>377.54710513795197</v>
      </c>
    </row>
    <row r="362" spans="1:23" ht="17.100000000000001" customHeight="1">
      <c r="A362" s="214" t="s">
        <v>164</v>
      </c>
      <c r="B362" s="215">
        <v>90631.483999999997</v>
      </c>
      <c r="C362" s="215">
        <v>98768.596000000005</v>
      </c>
      <c r="D362" s="215">
        <v>106521.159</v>
      </c>
      <c r="E362" s="215">
        <v>106575.375</v>
      </c>
      <c r="F362" s="215">
        <v>107489.12</v>
      </c>
      <c r="G362" s="215">
        <v>107915.151</v>
      </c>
      <c r="H362" s="215">
        <v>106393.70699999999</v>
      </c>
      <c r="I362" s="215">
        <v>104610.42</v>
      </c>
      <c r="J362" s="215">
        <v>105685.746</v>
      </c>
      <c r="K362" s="215">
        <v>108724.95699999999</v>
      </c>
      <c r="M362" s="214" t="s">
        <v>164</v>
      </c>
      <c r="N362" s="215">
        <v>106.169562444768</v>
      </c>
      <c r="O362" s="215">
        <v>97.357443452977705</v>
      </c>
      <c r="P362" s="215">
        <v>97.783455397814393</v>
      </c>
      <c r="Q362" s="215">
        <v>123.181579234415</v>
      </c>
      <c r="R362" s="215">
        <v>140.33588701814699</v>
      </c>
      <c r="S362" s="215">
        <v>134.27678009735601</v>
      </c>
      <c r="T362" s="215">
        <v>115.619939814673</v>
      </c>
      <c r="U362" s="215">
        <v>126.235837691886</v>
      </c>
      <c r="V362" s="215">
        <v>128.74372860082801</v>
      </c>
      <c r="W362" s="215">
        <v>124.104919167731</v>
      </c>
    </row>
    <row r="363" spans="1:23" ht="17.100000000000001" customHeight="1">
      <c r="A363" s="198" t="s">
        <v>68</v>
      </c>
      <c r="B363" s="198"/>
      <c r="C363" s="198"/>
      <c r="D363" s="198"/>
      <c r="E363" s="198"/>
      <c r="F363" s="198"/>
      <c r="G363" s="198"/>
      <c r="H363" s="198"/>
      <c r="I363" s="198"/>
      <c r="J363" s="198"/>
      <c r="K363" s="198"/>
      <c r="M363" s="198" t="s">
        <v>68</v>
      </c>
      <c r="N363" s="198"/>
      <c r="O363" s="198"/>
      <c r="P363" s="198"/>
      <c r="Q363" s="198"/>
      <c r="R363" s="198"/>
      <c r="S363" s="198"/>
      <c r="T363" s="198"/>
      <c r="U363" s="198"/>
      <c r="V363" s="198"/>
      <c r="W363" s="198"/>
    </row>
    <row r="364" spans="1:23" ht="17.100000000000001" customHeight="1">
      <c r="B364" s="198"/>
      <c r="C364" s="198"/>
      <c r="D364" s="198"/>
      <c r="E364" s="198"/>
      <c r="F364" s="198"/>
      <c r="G364" s="198"/>
      <c r="H364" s="198"/>
      <c r="I364" s="217"/>
      <c r="J364" s="217"/>
      <c r="K364" s="217"/>
      <c r="N364" s="198"/>
      <c r="O364" s="198"/>
      <c r="P364" s="198"/>
      <c r="Q364" s="198"/>
      <c r="R364" s="198"/>
      <c r="S364" s="198"/>
      <c r="T364" s="198"/>
      <c r="U364" s="198"/>
      <c r="V364" s="217"/>
      <c r="W364" s="217"/>
    </row>
    <row r="365" spans="1:23" ht="17.100000000000001" customHeight="1">
      <c r="B365" s="198"/>
      <c r="C365" s="198"/>
      <c r="D365" s="198"/>
      <c r="E365" s="198"/>
      <c r="F365" s="198"/>
      <c r="G365" s="198"/>
      <c r="H365" s="198"/>
      <c r="I365" s="217"/>
      <c r="J365" s="217"/>
      <c r="K365" s="217"/>
      <c r="N365" s="198"/>
      <c r="O365" s="198"/>
      <c r="P365" s="198"/>
      <c r="Q365" s="198"/>
      <c r="R365" s="198"/>
      <c r="S365" s="198"/>
      <c r="T365" s="198"/>
      <c r="U365" s="198"/>
      <c r="V365" s="217"/>
      <c r="W365" s="217"/>
    </row>
    <row r="366" spans="1:23" ht="17.100000000000001" customHeight="1">
      <c r="A366" s="12" t="s">
        <v>180</v>
      </c>
      <c r="B366" s="198"/>
      <c r="C366" s="198"/>
      <c r="D366" s="198"/>
      <c r="E366" s="198"/>
      <c r="F366" s="198"/>
      <c r="G366" s="198"/>
      <c r="H366" s="198"/>
      <c r="I366" s="198"/>
      <c r="J366" s="198"/>
      <c r="K366" s="358" t="s">
        <v>0</v>
      </c>
      <c r="M366" s="12" t="s">
        <v>181</v>
      </c>
      <c r="N366" s="198"/>
      <c r="O366" s="198"/>
      <c r="P366" s="198"/>
      <c r="Q366" s="198"/>
      <c r="R366" s="198"/>
      <c r="S366" s="198"/>
      <c r="T366" s="198"/>
      <c r="U366" s="198"/>
      <c r="V366" s="198"/>
      <c r="W366" s="15" t="s">
        <v>170</v>
      </c>
    </row>
    <row r="367" spans="1:23" ht="17.100000000000001" customHeight="1">
      <c r="A367" s="218"/>
      <c r="B367" s="203" t="s">
        <v>2</v>
      </c>
      <c r="C367" s="203" t="s">
        <v>3</v>
      </c>
      <c r="D367" s="203" t="s">
        <v>4</v>
      </c>
      <c r="E367" s="203" t="s">
        <v>5</v>
      </c>
      <c r="F367" s="203" t="s">
        <v>6</v>
      </c>
      <c r="G367" s="203" t="s">
        <v>7</v>
      </c>
      <c r="H367" s="203" t="s">
        <v>8</v>
      </c>
      <c r="I367" s="203" t="s">
        <v>9</v>
      </c>
      <c r="J367" s="203" t="s">
        <v>372</v>
      </c>
      <c r="K367" s="203" t="s">
        <v>373</v>
      </c>
      <c r="M367" s="218"/>
      <c r="N367" s="203" t="s">
        <v>2</v>
      </c>
      <c r="O367" s="203" t="s">
        <v>3</v>
      </c>
      <c r="P367" s="203" t="s">
        <v>4</v>
      </c>
      <c r="Q367" s="203" t="s">
        <v>5</v>
      </c>
      <c r="R367" s="203" t="s">
        <v>6</v>
      </c>
      <c r="S367" s="203" t="s">
        <v>7</v>
      </c>
      <c r="T367" s="203" t="s">
        <v>8</v>
      </c>
      <c r="U367" s="203" t="s">
        <v>9</v>
      </c>
      <c r="V367" s="203" t="s">
        <v>372</v>
      </c>
      <c r="W367" s="203" t="s">
        <v>373</v>
      </c>
    </row>
    <row r="368" spans="1:23" ht="17.100000000000001" customHeight="1">
      <c r="A368" s="204" t="s">
        <v>27</v>
      </c>
      <c r="B368" s="205">
        <v>94472.312999999995</v>
      </c>
      <c r="C368" s="205">
        <v>88315.784</v>
      </c>
      <c r="D368" s="205">
        <v>99700.430999999997</v>
      </c>
      <c r="E368" s="205">
        <v>70570.429999999993</v>
      </c>
      <c r="F368" s="205">
        <v>80282.875</v>
      </c>
      <c r="G368" s="205">
        <v>81589.555999999997</v>
      </c>
      <c r="H368" s="205">
        <v>87113.577999999994</v>
      </c>
      <c r="I368" s="205">
        <v>77776.108999999997</v>
      </c>
      <c r="J368" s="205">
        <v>68397.214000000007</v>
      </c>
      <c r="K368" s="205">
        <v>64609.616000000002</v>
      </c>
      <c r="M368" s="204" t="s">
        <v>27</v>
      </c>
      <c r="N368" s="205">
        <v>91.635726120096194</v>
      </c>
      <c r="O368" s="205">
        <v>84.404866971457807</v>
      </c>
      <c r="P368" s="205">
        <v>81.3476724087582</v>
      </c>
      <c r="Q368" s="205">
        <v>102.383831301581</v>
      </c>
      <c r="R368" s="205">
        <v>102.25538136246399</v>
      </c>
      <c r="S368" s="205">
        <v>112.658475552925</v>
      </c>
      <c r="T368" s="205">
        <v>95.646421502742101</v>
      </c>
      <c r="U368" s="205">
        <v>99.441179295816895</v>
      </c>
      <c r="V368" s="205">
        <v>93.016244784473201</v>
      </c>
      <c r="W368" s="205">
        <v>96.348846896102899</v>
      </c>
    </row>
    <row r="369" spans="1:23" ht="17.100000000000001" customHeight="1">
      <c r="A369" s="206" t="s">
        <v>74</v>
      </c>
      <c r="B369" s="207">
        <v>460.08</v>
      </c>
      <c r="C369" s="207">
        <v>230.08</v>
      </c>
      <c r="D369" s="207">
        <v>332.34</v>
      </c>
      <c r="E369" s="207">
        <v>450.03300000000002</v>
      </c>
      <c r="F369" s="207">
        <v>981.79499999999996</v>
      </c>
      <c r="G369" s="207">
        <v>1131.2439999999999</v>
      </c>
      <c r="H369" s="207">
        <v>1190.5909999999999</v>
      </c>
      <c r="I369" s="207">
        <v>1062.3510000000001</v>
      </c>
      <c r="J369" s="207">
        <v>1081.6469999999999</v>
      </c>
      <c r="K369" s="207">
        <v>1299.0039999999999</v>
      </c>
      <c r="M369" s="206" t="s">
        <v>74</v>
      </c>
      <c r="N369" s="207">
        <v>337.59346200660798</v>
      </c>
      <c r="O369" s="207">
        <v>296.80980528511799</v>
      </c>
      <c r="P369" s="207">
        <v>345.26689534813698</v>
      </c>
      <c r="Q369" s="207">
        <v>332.54228023278301</v>
      </c>
      <c r="R369" s="207">
        <v>332.64072438747399</v>
      </c>
      <c r="S369" s="207">
        <v>320.07771974923202</v>
      </c>
      <c r="T369" s="207">
        <v>313.65599101622598</v>
      </c>
      <c r="U369" s="207">
        <v>293.71460091815197</v>
      </c>
      <c r="V369" s="207">
        <v>318.87482699993598</v>
      </c>
      <c r="W369" s="207">
        <v>309.403974121712</v>
      </c>
    </row>
    <row r="370" spans="1:23" ht="17.100000000000001" customHeight="1">
      <c r="A370" s="206" t="s">
        <v>75</v>
      </c>
      <c r="B370" s="207">
        <v>21514.761999999999</v>
      </c>
      <c r="C370" s="207">
        <v>12536.1</v>
      </c>
      <c r="D370" s="207">
        <v>24707.763999999999</v>
      </c>
      <c r="E370" s="207">
        <v>8174.3</v>
      </c>
      <c r="F370" s="207">
        <v>19224.535</v>
      </c>
      <c r="G370" s="207">
        <v>18308.259999999998</v>
      </c>
      <c r="H370" s="207">
        <v>16791.378000000001</v>
      </c>
      <c r="I370" s="207">
        <v>24136.57</v>
      </c>
      <c r="J370" s="207">
        <v>7964.09</v>
      </c>
      <c r="K370" s="207">
        <v>6494.42</v>
      </c>
      <c r="M370" s="206" t="s">
        <v>75</v>
      </c>
      <c r="N370" s="207">
        <v>61.5711203312405</v>
      </c>
      <c r="O370" s="207">
        <v>59.257105479375603</v>
      </c>
      <c r="P370" s="207">
        <v>42.529708475441197</v>
      </c>
      <c r="Q370" s="207">
        <v>63.791884320369903</v>
      </c>
      <c r="R370" s="207">
        <v>66.405143219328806</v>
      </c>
      <c r="S370" s="207">
        <v>57.531682420940101</v>
      </c>
      <c r="T370" s="207">
        <v>66.045443083944605</v>
      </c>
      <c r="U370" s="207">
        <v>57.203902625766602</v>
      </c>
      <c r="V370" s="207">
        <v>62.849867342031601</v>
      </c>
      <c r="W370" s="207">
        <v>72.190126293033103</v>
      </c>
    </row>
    <row r="371" spans="1:23" ht="17.100000000000001" customHeight="1">
      <c r="A371" s="206" t="s">
        <v>76</v>
      </c>
      <c r="B371" s="207">
        <v>7.2</v>
      </c>
      <c r="C371" s="207">
        <v>60.65</v>
      </c>
      <c r="D371" s="207">
        <v>45.44</v>
      </c>
      <c r="E371" s="207">
        <v>58.97</v>
      </c>
      <c r="F371" s="207">
        <v>33.520000000000003</v>
      </c>
      <c r="G371" s="207">
        <v>0</v>
      </c>
      <c r="H371" s="207">
        <v>21.52</v>
      </c>
      <c r="I371" s="207">
        <v>1.6</v>
      </c>
      <c r="J371" s="207">
        <v>2.4</v>
      </c>
      <c r="K371" s="207">
        <v>0</v>
      </c>
      <c r="M371" s="206" t="s">
        <v>76</v>
      </c>
      <c r="N371" s="207">
        <v>260.41666666666703</v>
      </c>
      <c r="O371" s="207">
        <v>370.239076669415</v>
      </c>
      <c r="P371" s="207">
        <v>350.52816901408403</v>
      </c>
      <c r="Q371" s="207">
        <v>353.128709513312</v>
      </c>
      <c r="R371" s="207">
        <v>369.33174224343702</v>
      </c>
      <c r="S371" s="207">
        <v>0</v>
      </c>
      <c r="T371" s="207">
        <v>326.30111524163601</v>
      </c>
      <c r="U371" s="207">
        <v>353.75</v>
      </c>
      <c r="V371" s="207">
        <v>315</v>
      </c>
      <c r="W371" s="207">
        <v>0</v>
      </c>
    </row>
    <row r="372" spans="1:23" ht="17.100000000000001" customHeight="1">
      <c r="A372" s="206" t="s">
        <v>77</v>
      </c>
      <c r="B372" s="207">
        <v>4.3079999999999998</v>
      </c>
      <c r="C372" s="207">
        <v>0</v>
      </c>
      <c r="D372" s="207">
        <v>0</v>
      </c>
      <c r="E372" s="207">
        <v>0</v>
      </c>
      <c r="F372" s="207">
        <v>0</v>
      </c>
      <c r="G372" s="207">
        <v>0</v>
      </c>
      <c r="H372" s="207">
        <v>0</v>
      </c>
      <c r="I372" s="207">
        <v>0</v>
      </c>
      <c r="J372" s="207">
        <v>0</v>
      </c>
      <c r="K372" s="207">
        <v>0</v>
      </c>
      <c r="M372" s="206" t="s">
        <v>77</v>
      </c>
      <c r="N372" s="207">
        <v>347.72516248839401</v>
      </c>
      <c r="O372" s="207">
        <v>0</v>
      </c>
      <c r="P372" s="207">
        <v>0</v>
      </c>
      <c r="Q372" s="207">
        <v>0</v>
      </c>
      <c r="R372" s="207">
        <v>0</v>
      </c>
      <c r="S372" s="207">
        <v>0</v>
      </c>
      <c r="T372" s="207">
        <v>0</v>
      </c>
      <c r="U372" s="207">
        <v>0</v>
      </c>
      <c r="V372" s="207">
        <v>0</v>
      </c>
      <c r="W372" s="207">
        <v>0</v>
      </c>
    </row>
    <row r="373" spans="1:23" ht="17.100000000000001" customHeight="1">
      <c r="A373" s="206" t="s">
        <v>79</v>
      </c>
      <c r="B373" s="207">
        <v>104.22</v>
      </c>
      <c r="C373" s="207">
        <v>69.08</v>
      </c>
      <c r="D373" s="207">
        <v>77.31</v>
      </c>
      <c r="E373" s="207">
        <v>144.137</v>
      </c>
      <c r="F373" s="207">
        <v>105.47</v>
      </c>
      <c r="G373" s="207">
        <v>62.877000000000002</v>
      </c>
      <c r="H373" s="207">
        <v>46.16</v>
      </c>
      <c r="I373" s="207">
        <v>57.07</v>
      </c>
      <c r="J373" s="207">
        <v>59.05</v>
      </c>
      <c r="K373" s="207">
        <v>44.344999999999999</v>
      </c>
      <c r="M373" s="206" t="s">
        <v>79</v>
      </c>
      <c r="N373" s="207">
        <v>591.87296104394602</v>
      </c>
      <c r="O373" s="207">
        <v>613.013896931094</v>
      </c>
      <c r="P373" s="207">
        <v>579.91204242659398</v>
      </c>
      <c r="Q373" s="207">
        <v>630.46268480681601</v>
      </c>
      <c r="R373" s="207">
        <v>666.96691002180705</v>
      </c>
      <c r="S373" s="207">
        <v>638.16657919429997</v>
      </c>
      <c r="T373" s="207">
        <v>579.63604852686296</v>
      </c>
      <c r="U373" s="207">
        <v>541.23006833712998</v>
      </c>
      <c r="V373" s="207">
        <v>541.82895850973796</v>
      </c>
      <c r="W373" s="207">
        <v>558.91306798962705</v>
      </c>
    </row>
    <row r="374" spans="1:23" ht="17.100000000000001" customHeight="1">
      <c r="A374" s="206" t="s">
        <v>81</v>
      </c>
      <c r="B374" s="207">
        <v>0.35499999999999998</v>
      </c>
      <c r="C374" s="207">
        <v>13.4</v>
      </c>
      <c r="D374" s="207">
        <v>13.025</v>
      </c>
      <c r="E374" s="207">
        <v>5.47</v>
      </c>
      <c r="F374" s="207">
        <v>2.48</v>
      </c>
      <c r="G374" s="207">
        <v>1.0349999999999999</v>
      </c>
      <c r="H374" s="207">
        <v>0.5</v>
      </c>
      <c r="I374" s="207">
        <v>0</v>
      </c>
      <c r="J374" s="207">
        <v>0</v>
      </c>
      <c r="K374" s="207">
        <v>3.6749999999999998</v>
      </c>
      <c r="M374" s="206" t="s">
        <v>81</v>
      </c>
      <c r="N374" s="207">
        <v>647.88732394366195</v>
      </c>
      <c r="O374" s="207">
        <v>541.86567164179098</v>
      </c>
      <c r="P374" s="207">
        <v>579.80806142034601</v>
      </c>
      <c r="Q374" s="207">
        <v>654.84460694698396</v>
      </c>
      <c r="R374" s="207">
        <v>665.322580645161</v>
      </c>
      <c r="S374" s="207">
        <v>800</v>
      </c>
      <c r="T374" s="207">
        <v>600</v>
      </c>
      <c r="U374" s="207">
        <v>0</v>
      </c>
      <c r="V374" s="207">
        <v>0</v>
      </c>
      <c r="W374" s="207">
        <v>885.17006802721096</v>
      </c>
    </row>
    <row r="375" spans="1:23" ht="17.100000000000001" customHeight="1">
      <c r="A375" s="206" t="s">
        <v>171</v>
      </c>
      <c r="B375" s="207">
        <v>0</v>
      </c>
      <c r="C375" s="207">
        <v>0</v>
      </c>
      <c r="D375" s="207">
        <v>4.3879999999999999</v>
      </c>
      <c r="E375" s="207">
        <v>0</v>
      </c>
      <c r="F375" s="207">
        <v>0</v>
      </c>
      <c r="G375" s="207">
        <v>0</v>
      </c>
      <c r="H375" s="207">
        <v>0</v>
      </c>
      <c r="I375" s="207">
        <v>0</v>
      </c>
      <c r="J375" s="207">
        <v>0</v>
      </c>
      <c r="K375" s="207">
        <v>0</v>
      </c>
      <c r="M375" s="206" t="s">
        <v>171</v>
      </c>
      <c r="N375" s="207">
        <v>0</v>
      </c>
      <c r="O375" s="207">
        <v>0</v>
      </c>
      <c r="P375" s="207">
        <v>263.67365542388302</v>
      </c>
      <c r="Q375" s="207">
        <v>0</v>
      </c>
      <c r="R375" s="207">
        <v>0</v>
      </c>
      <c r="S375" s="207">
        <v>0</v>
      </c>
      <c r="T375" s="207">
        <v>0</v>
      </c>
      <c r="U375" s="207">
        <v>0</v>
      </c>
      <c r="V375" s="207">
        <v>0</v>
      </c>
      <c r="W375" s="207">
        <v>0</v>
      </c>
    </row>
    <row r="376" spans="1:23" ht="17.100000000000001" customHeight="1">
      <c r="A376" s="206" t="s">
        <v>245</v>
      </c>
      <c r="B376" s="207">
        <v>7.95</v>
      </c>
      <c r="C376" s="207">
        <v>0</v>
      </c>
      <c r="D376" s="207">
        <v>3.07</v>
      </c>
      <c r="E376" s="207">
        <v>0</v>
      </c>
      <c r="F376" s="207">
        <v>3.85</v>
      </c>
      <c r="G376" s="207">
        <v>0</v>
      </c>
      <c r="H376" s="207">
        <v>0</v>
      </c>
      <c r="I376" s="207">
        <v>0</v>
      </c>
      <c r="J376" s="207">
        <v>0</v>
      </c>
      <c r="K376" s="207">
        <v>0</v>
      </c>
      <c r="M376" s="206" t="s">
        <v>245</v>
      </c>
      <c r="N376" s="207">
        <v>246.54088050314499</v>
      </c>
      <c r="O376" s="207">
        <v>0</v>
      </c>
      <c r="P376" s="207">
        <v>261.889250814332</v>
      </c>
      <c r="Q376" s="207">
        <v>0</v>
      </c>
      <c r="R376" s="207">
        <v>367.01298701298703</v>
      </c>
      <c r="S376" s="207">
        <v>0</v>
      </c>
      <c r="T376" s="207">
        <v>0</v>
      </c>
      <c r="U376" s="207">
        <v>0</v>
      </c>
      <c r="V376" s="207">
        <v>0</v>
      </c>
      <c r="W376" s="207">
        <v>0</v>
      </c>
    </row>
    <row r="377" spans="1:23" ht="17.100000000000001" customHeight="1">
      <c r="A377" s="206" t="s">
        <v>87</v>
      </c>
      <c r="B377" s="207">
        <v>0</v>
      </c>
      <c r="C377" s="207">
        <v>0</v>
      </c>
      <c r="D377" s="207">
        <v>0</v>
      </c>
      <c r="E377" s="207">
        <v>0</v>
      </c>
      <c r="F377" s="207">
        <v>0</v>
      </c>
      <c r="G377" s="207">
        <v>1.35</v>
      </c>
      <c r="H377" s="207">
        <v>0</v>
      </c>
      <c r="I377" s="207">
        <v>0</v>
      </c>
      <c r="J377" s="207">
        <v>0</v>
      </c>
      <c r="K377" s="207">
        <v>0</v>
      </c>
      <c r="M377" s="206" t="s">
        <v>87</v>
      </c>
      <c r="N377" s="207">
        <v>0</v>
      </c>
      <c r="O377" s="207">
        <v>0</v>
      </c>
      <c r="P377" s="207">
        <v>0</v>
      </c>
      <c r="Q377" s="207">
        <v>0</v>
      </c>
      <c r="R377" s="207">
        <v>0</v>
      </c>
      <c r="S377" s="207">
        <v>578.51851851851802</v>
      </c>
      <c r="T377" s="207">
        <v>0</v>
      </c>
      <c r="U377" s="207">
        <v>0</v>
      </c>
      <c r="V377" s="207">
        <v>0</v>
      </c>
      <c r="W377" s="207">
        <v>0</v>
      </c>
    </row>
    <row r="378" spans="1:23" ht="17.100000000000001" customHeight="1">
      <c r="A378" s="206" t="s">
        <v>88</v>
      </c>
      <c r="B378" s="207">
        <v>3587.96</v>
      </c>
      <c r="C378" s="207">
        <v>5313.84</v>
      </c>
      <c r="D378" s="207">
        <v>4527.0249999999996</v>
      </c>
      <c r="E378" s="207">
        <v>3530.47</v>
      </c>
      <c r="F378" s="207">
        <v>2090.3200000000002</v>
      </c>
      <c r="G378" s="207">
        <v>952.94</v>
      </c>
      <c r="H378" s="207">
        <v>1770.68</v>
      </c>
      <c r="I378" s="207">
        <v>0</v>
      </c>
      <c r="J378" s="207">
        <v>0</v>
      </c>
      <c r="K378" s="207">
        <v>0</v>
      </c>
      <c r="M378" s="206" t="s">
        <v>88</v>
      </c>
      <c r="N378" s="207">
        <v>66.405422579961893</v>
      </c>
      <c r="O378" s="207">
        <v>71.519277960947306</v>
      </c>
      <c r="P378" s="207">
        <v>70.896891446369295</v>
      </c>
      <c r="Q378" s="207">
        <v>77.770665095582203</v>
      </c>
      <c r="R378" s="207">
        <v>84.632974855524495</v>
      </c>
      <c r="S378" s="207">
        <v>83.604424202992803</v>
      </c>
      <c r="T378" s="207">
        <v>81.528565296948102</v>
      </c>
      <c r="U378" s="207">
        <v>0</v>
      </c>
      <c r="V378" s="207">
        <v>0</v>
      </c>
      <c r="W378" s="207">
        <v>0</v>
      </c>
    </row>
    <row r="379" spans="1:23" ht="17.100000000000001" customHeight="1">
      <c r="A379" s="206" t="s">
        <v>89</v>
      </c>
      <c r="B379" s="207">
        <v>0</v>
      </c>
      <c r="C379" s="207">
        <v>0</v>
      </c>
      <c r="D379" s="207">
        <v>0</v>
      </c>
      <c r="E379" s="207">
        <v>0</v>
      </c>
      <c r="F379" s="207">
        <v>0</v>
      </c>
      <c r="G379" s="207">
        <v>0</v>
      </c>
      <c r="H379" s="207">
        <v>0</v>
      </c>
      <c r="I379" s="207">
        <v>1374.62</v>
      </c>
      <c r="J379" s="207">
        <v>2064.58</v>
      </c>
      <c r="K379" s="207">
        <v>629.65</v>
      </c>
      <c r="M379" s="206" t="s">
        <v>89</v>
      </c>
      <c r="N379" s="207">
        <v>0</v>
      </c>
      <c r="O379" s="207">
        <v>0</v>
      </c>
      <c r="P379" s="207">
        <v>0</v>
      </c>
      <c r="Q379" s="207">
        <v>0</v>
      </c>
      <c r="R379" s="207">
        <v>0</v>
      </c>
      <c r="S379" s="207">
        <v>0</v>
      </c>
      <c r="T379" s="207">
        <v>0</v>
      </c>
      <c r="U379" s="207">
        <v>85.677496326257398</v>
      </c>
      <c r="V379" s="207">
        <v>79.296999874066401</v>
      </c>
      <c r="W379" s="207">
        <v>81.943937107917094</v>
      </c>
    </row>
    <row r="380" spans="1:23" ht="17.100000000000001" customHeight="1">
      <c r="A380" s="206" t="s">
        <v>92</v>
      </c>
      <c r="B380" s="207">
        <v>0.6</v>
      </c>
      <c r="C380" s="207">
        <v>1.8</v>
      </c>
      <c r="D380" s="207">
        <v>4.5279999999999996</v>
      </c>
      <c r="E380" s="207">
        <v>6.4669999999999996</v>
      </c>
      <c r="F380" s="207">
        <v>11.805999999999999</v>
      </c>
      <c r="G380" s="207">
        <v>8.8800000000000008</v>
      </c>
      <c r="H380" s="207">
        <v>8.93</v>
      </c>
      <c r="I380" s="207">
        <v>0</v>
      </c>
      <c r="J380" s="207">
        <v>6.53</v>
      </c>
      <c r="K380" s="207">
        <v>0.95</v>
      </c>
      <c r="M380" s="206" t="s">
        <v>92</v>
      </c>
      <c r="N380" s="207">
        <v>400</v>
      </c>
      <c r="O380" s="207">
        <v>865</v>
      </c>
      <c r="P380" s="207">
        <v>662.10247349823305</v>
      </c>
      <c r="Q380" s="207">
        <v>626.56564094634302</v>
      </c>
      <c r="R380" s="207">
        <v>707.26749110621699</v>
      </c>
      <c r="S380" s="207">
        <v>671.05855855855805</v>
      </c>
      <c r="T380" s="207">
        <v>619.26091825308004</v>
      </c>
      <c r="U380" s="207">
        <v>0</v>
      </c>
      <c r="V380" s="207">
        <v>500.45941807044397</v>
      </c>
      <c r="W380" s="207">
        <v>541.05263157894694</v>
      </c>
    </row>
    <row r="381" spans="1:23" ht="17.100000000000001" customHeight="1">
      <c r="A381" s="206" t="s">
        <v>97</v>
      </c>
      <c r="B381" s="207">
        <v>312.52</v>
      </c>
      <c r="C381" s="207">
        <v>291.70400000000001</v>
      </c>
      <c r="D381" s="207">
        <v>289.32499999999999</v>
      </c>
      <c r="E381" s="207">
        <v>219.95400000000001</v>
      </c>
      <c r="F381" s="207">
        <v>132.60400000000001</v>
      </c>
      <c r="G381" s="207">
        <v>168.78200000000001</v>
      </c>
      <c r="H381" s="207">
        <v>145.76599999999999</v>
      </c>
      <c r="I381" s="207">
        <v>57.531999999999996</v>
      </c>
      <c r="J381" s="207">
        <v>31.442</v>
      </c>
      <c r="K381" s="207">
        <v>0</v>
      </c>
      <c r="M381" s="206" t="s">
        <v>97</v>
      </c>
      <c r="N381" s="207">
        <v>635.30014079098999</v>
      </c>
      <c r="O381" s="207">
        <v>671.54375668485795</v>
      </c>
      <c r="P381" s="207">
        <v>729.705348656355</v>
      </c>
      <c r="Q381" s="207">
        <v>787.30098111423297</v>
      </c>
      <c r="R381" s="207">
        <v>835.291544749781</v>
      </c>
      <c r="S381" s="207">
        <v>833.54860115415102</v>
      </c>
      <c r="T381" s="207">
        <v>761.20631697377996</v>
      </c>
      <c r="U381" s="207">
        <v>774.16046721824398</v>
      </c>
      <c r="V381" s="207">
        <v>751.19267222186897</v>
      </c>
      <c r="W381" s="207">
        <v>0</v>
      </c>
    </row>
    <row r="382" spans="1:23" ht="17.100000000000001" customHeight="1">
      <c r="A382" s="206" t="s">
        <v>100</v>
      </c>
      <c r="B382" s="207">
        <v>0</v>
      </c>
      <c r="C382" s="207">
        <v>0</v>
      </c>
      <c r="D382" s="207">
        <v>0</v>
      </c>
      <c r="E382" s="207">
        <v>0</v>
      </c>
      <c r="F382" s="207">
        <v>0</v>
      </c>
      <c r="G382" s="207">
        <v>0</v>
      </c>
      <c r="H382" s="207">
        <v>0</v>
      </c>
      <c r="I382" s="207">
        <v>0</v>
      </c>
      <c r="J382" s="207">
        <v>0.18</v>
      </c>
      <c r="K382" s="207">
        <v>0</v>
      </c>
      <c r="M382" s="206" t="s">
        <v>100</v>
      </c>
      <c r="N382" s="207">
        <v>0</v>
      </c>
      <c r="O382" s="207">
        <v>0</v>
      </c>
      <c r="P382" s="207">
        <v>0</v>
      </c>
      <c r="Q382" s="207">
        <v>0</v>
      </c>
      <c r="R382" s="207">
        <v>0</v>
      </c>
      <c r="S382" s="207">
        <v>0</v>
      </c>
      <c r="T382" s="207">
        <v>0</v>
      </c>
      <c r="U382" s="207">
        <v>0</v>
      </c>
      <c r="V382" s="207">
        <v>1122.2222222222199</v>
      </c>
      <c r="W382" s="207">
        <v>0</v>
      </c>
    </row>
    <row r="383" spans="1:23" ht="17.100000000000001" customHeight="1">
      <c r="A383" s="206" t="s">
        <v>246</v>
      </c>
      <c r="B383" s="207">
        <v>0</v>
      </c>
      <c r="C383" s="207">
        <v>0</v>
      </c>
      <c r="D383" s="207">
        <v>0</v>
      </c>
      <c r="E383" s="207">
        <v>0.60599999999999998</v>
      </c>
      <c r="F383" s="207">
        <v>0</v>
      </c>
      <c r="G383" s="207">
        <v>0</v>
      </c>
      <c r="H383" s="207">
        <v>0</v>
      </c>
      <c r="I383" s="207">
        <v>0</v>
      </c>
      <c r="J383" s="207">
        <v>0</v>
      </c>
      <c r="K383" s="207">
        <v>0</v>
      </c>
      <c r="M383" s="206" t="s">
        <v>246</v>
      </c>
      <c r="N383" s="207">
        <v>0</v>
      </c>
      <c r="O383" s="207">
        <v>0</v>
      </c>
      <c r="P383" s="207">
        <v>0</v>
      </c>
      <c r="Q383" s="207">
        <v>1132.0132013201301</v>
      </c>
      <c r="R383" s="207">
        <v>0</v>
      </c>
      <c r="S383" s="207">
        <v>0</v>
      </c>
      <c r="T383" s="207">
        <v>0</v>
      </c>
      <c r="U383" s="207">
        <v>0</v>
      </c>
      <c r="V383" s="207">
        <v>0</v>
      </c>
      <c r="W383" s="207">
        <v>0</v>
      </c>
    </row>
    <row r="384" spans="1:23" ht="17.100000000000001" customHeight="1">
      <c r="A384" s="206" t="s">
        <v>103</v>
      </c>
      <c r="B384" s="207">
        <v>0</v>
      </c>
      <c r="C384" s="207">
        <v>0</v>
      </c>
      <c r="D384" s="207">
        <v>0</v>
      </c>
      <c r="E384" s="207">
        <v>0</v>
      </c>
      <c r="F384" s="207">
        <v>2E-3</v>
      </c>
      <c r="G384" s="207">
        <v>0</v>
      </c>
      <c r="H384" s="207">
        <v>0</v>
      </c>
      <c r="I384" s="207">
        <v>0</v>
      </c>
      <c r="J384" s="207">
        <v>0</v>
      </c>
      <c r="K384" s="207">
        <v>0</v>
      </c>
      <c r="M384" s="206" t="s">
        <v>103</v>
      </c>
      <c r="N384" s="207">
        <v>0</v>
      </c>
      <c r="O384" s="207">
        <v>0</v>
      </c>
      <c r="P384" s="207">
        <v>0</v>
      </c>
      <c r="Q384" s="207">
        <v>0</v>
      </c>
      <c r="R384" s="207">
        <v>174000</v>
      </c>
      <c r="S384" s="207">
        <v>0</v>
      </c>
      <c r="T384" s="207">
        <v>0</v>
      </c>
      <c r="U384" s="207">
        <v>0</v>
      </c>
      <c r="V384" s="207">
        <v>0</v>
      </c>
      <c r="W384" s="207">
        <v>0</v>
      </c>
    </row>
    <row r="385" spans="1:23" ht="17.100000000000001" customHeight="1">
      <c r="A385" s="206" t="s">
        <v>104</v>
      </c>
      <c r="B385" s="207">
        <v>3726.5590000000002</v>
      </c>
      <c r="C385" s="207">
        <v>3773.4940000000001</v>
      </c>
      <c r="D385" s="207">
        <v>4441.6949999999997</v>
      </c>
      <c r="E385" s="207">
        <v>4827.9489999999996</v>
      </c>
      <c r="F385" s="207">
        <v>4599.2700000000004</v>
      </c>
      <c r="G385" s="207">
        <v>5110.8490000000002</v>
      </c>
      <c r="H385" s="207">
        <v>4598.7749999999996</v>
      </c>
      <c r="I385" s="207">
        <v>3739.11</v>
      </c>
      <c r="J385" s="207">
        <v>3066.9949999999999</v>
      </c>
      <c r="K385" s="207">
        <v>2948.5030000000002</v>
      </c>
      <c r="M385" s="206" t="s">
        <v>104</v>
      </c>
      <c r="N385" s="207">
        <v>473.79445756796002</v>
      </c>
      <c r="O385" s="207">
        <v>425.40070290293301</v>
      </c>
      <c r="P385" s="207">
        <v>458.198728188225</v>
      </c>
      <c r="Q385" s="207">
        <v>502.151948995319</v>
      </c>
      <c r="R385" s="207">
        <v>468.224957438898</v>
      </c>
      <c r="S385" s="207">
        <v>490.15750612080302</v>
      </c>
      <c r="T385" s="207">
        <v>514.57246766801995</v>
      </c>
      <c r="U385" s="207">
        <v>476.85705956765099</v>
      </c>
      <c r="V385" s="207">
        <v>504.81790808266697</v>
      </c>
      <c r="W385" s="207">
        <v>479.47517774273899</v>
      </c>
    </row>
    <row r="386" spans="1:23" ht="17.100000000000001" customHeight="1">
      <c r="A386" s="206" t="s">
        <v>105</v>
      </c>
      <c r="B386" s="207">
        <v>2.2200000000000002</v>
      </c>
      <c r="C386" s="207">
        <v>0</v>
      </c>
      <c r="D386" s="207">
        <v>7.35</v>
      </c>
      <c r="E386" s="207">
        <v>73</v>
      </c>
      <c r="F386" s="207">
        <v>97.19</v>
      </c>
      <c r="G386" s="207">
        <v>32.484999999999999</v>
      </c>
      <c r="H386" s="207">
        <v>23.1</v>
      </c>
      <c r="I386" s="207">
        <v>24.382999999999999</v>
      </c>
      <c r="J386" s="207">
        <v>8.17</v>
      </c>
      <c r="K386" s="207">
        <v>91.569000000000003</v>
      </c>
      <c r="M386" s="206" t="s">
        <v>105</v>
      </c>
      <c r="N386" s="207">
        <v>641.89189189189199</v>
      </c>
      <c r="O386" s="207">
        <v>0</v>
      </c>
      <c r="P386" s="207">
        <v>407.75510204081598</v>
      </c>
      <c r="Q386" s="207">
        <v>376.97260273972603</v>
      </c>
      <c r="R386" s="207">
        <v>390.56487292931399</v>
      </c>
      <c r="S386" s="207">
        <v>424.47283361551501</v>
      </c>
      <c r="T386" s="207">
        <v>429.78354978354997</v>
      </c>
      <c r="U386" s="207">
        <v>426.23959315916801</v>
      </c>
      <c r="V386" s="207">
        <v>602.20318237454103</v>
      </c>
      <c r="W386" s="207">
        <v>357.32616933678401</v>
      </c>
    </row>
    <row r="387" spans="1:23" ht="17.100000000000001" customHeight="1">
      <c r="A387" s="206" t="s">
        <v>108</v>
      </c>
      <c r="B387" s="207">
        <v>64683.853999999999</v>
      </c>
      <c r="C387" s="207">
        <v>65943.710000000006</v>
      </c>
      <c r="D387" s="207">
        <v>65182.205000000002</v>
      </c>
      <c r="E387" s="207">
        <v>53060.959999999999</v>
      </c>
      <c r="F387" s="207">
        <v>52994.095000000001</v>
      </c>
      <c r="G387" s="207">
        <v>55805.4</v>
      </c>
      <c r="H387" s="207">
        <v>62502.43</v>
      </c>
      <c r="I387" s="207">
        <v>47283.654999999999</v>
      </c>
      <c r="J387" s="207">
        <v>54081.86</v>
      </c>
      <c r="K387" s="207">
        <v>53097.5</v>
      </c>
      <c r="M387" s="206" t="s">
        <v>108</v>
      </c>
      <c r="N387" s="207">
        <v>75.336791156569006</v>
      </c>
      <c r="O387" s="207">
        <v>65.961499588057805</v>
      </c>
      <c r="P387" s="207">
        <v>65.513233251314503</v>
      </c>
      <c r="Q387" s="207">
        <v>66.420358772249898</v>
      </c>
      <c r="R387" s="207">
        <v>76.033150485917403</v>
      </c>
      <c r="S387" s="207">
        <v>89.351836919007795</v>
      </c>
      <c r="T387" s="207">
        <v>66.744764963538202</v>
      </c>
      <c r="U387" s="207">
        <v>85.388407473999195</v>
      </c>
      <c r="V387" s="207">
        <v>68.913938980648993</v>
      </c>
      <c r="W387" s="207">
        <v>72.088328075709796</v>
      </c>
    </row>
    <row r="388" spans="1:23" ht="17.100000000000001" customHeight="1">
      <c r="A388" s="206" t="s">
        <v>114</v>
      </c>
      <c r="B388" s="207">
        <v>58.725000000000001</v>
      </c>
      <c r="C388" s="207">
        <v>81.926000000000002</v>
      </c>
      <c r="D388" s="207">
        <v>64.653999999999996</v>
      </c>
      <c r="E388" s="207">
        <v>18.114000000000001</v>
      </c>
      <c r="F388" s="207">
        <v>5.9379999999999997</v>
      </c>
      <c r="G388" s="207">
        <v>5.4539999999999997</v>
      </c>
      <c r="H388" s="207">
        <v>0.89400000000000002</v>
      </c>
      <c r="I388" s="207">
        <v>0</v>
      </c>
      <c r="J388" s="207">
        <v>0</v>
      </c>
      <c r="K388" s="207">
        <v>0</v>
      </c>
      <c r="M388" s="206" t="s">
        <v>114</v>
      </c>
      <c r="N388" s="207">
        <v>541.96679438058698</v>
      </c>
      <c r="O388" s="207">
        <v>471.05924859019098</v>
      </c>
      <c r="P388" s="207">
        <v>475.29928542704198</v>
      </c>
      <c r="Q388" s="207">
        <v>562.93474660483605</v>
      </c>
      <c r="R388" s="207">
        <v>546.31188952509297</v>
      </c>
      <c r="S388" s="207">
        <v>566.00660066006606</v>
      </c>
      <c r="T388" s="207">
        <v>522.37136465324397</v>
      </c>
      <c r="U388" s="207">
        <v>0</v>
      </c>
      <c r="V388" s="207">
        <v>0</v>
      </c>
      <c r="W388" s="207">
        <v>0</v>
      </c>
    </row>
    <row r="389" spans="1:23" ht="17.100000000000001" customHeight="1">
      <c r="A389" s="206" t="s">
        <v>116</v>
      </c>
      <c r="B389" s="207">
        <v>0</v>
      </c>
      <c r="C389" s="207">
        <v>0</v>
      </c>
      <c r="D389" s="207">
        <v>0.312</v>
      </c>
      <c r="E389" s="207">
        <v>0</v>
      </c>
      <c r="F389" s="207">
        <v>0</v>
      </c>
      <c r="G389" s="207">
        <v>0</v>
      </c>
      <c r="H389" s="207">
        <v>1.304</v>
      </c>
      <c r="I389" s="207">
        <v>0.97799999999999998</v>
      </c>
      <c r="J389" s="207">
        <v>0</v>
      </c>
      <c r="K389" s="207">
        <v>0</v>
      </c>
      <c r="M389" s="206" t="s">
        <v>116</v>
      </c>
      <c r="N389" s="207">
        <v>0</v>
      </c>
      <c r="O389" s="207">
        <v>0</v>
      </c>
      <c r="P389" s="207">
        <v>926.28205128205104</v>
      </c>
      <c r="Q389" s="207">
        <v>0</v>
      </c>
      <c r="R389" s="207">
        <v>0</v>
      </c>
      <c r="S389" s="207">
        <v>0</v>
      </c>
      <c r="T389" s="207">
        <v>1062.8834355828201</v>
      </c>
      <c r="U389" s="207">
        <v>901.84049079754595</v>
      </c>
      <c r="V389" s="207">
        <v>0</v>
      </c>
      <c r="W389" s="207">
        <v>0</v>
      </c>
    </row>
    <row r="390" spans="1:23" ht="17.100000000000001" customHeight="1">
      <c r="A390" s="206" t="s">
        <v>117</v>
      </c>
      <c r="B390" s="207">
        <v>1</v>
      </c>
      <c r="C390" s="207">
        <v>0</v>
      </c>
      <c r="D390" s="207">
        <v>0</v>
      </c>
      <c r="E390" s="207">
        <v>0</v>
      </c>
      <c r="F390" s="207">
        <v>0</v>
      </c>
      <c r="G390" s="207">
        <v>0</v>
      </c>
      <c r="H390" s="207">
        <v>11.55</v>
      </c>
      <c r="I390" s="207">
        <v>38.24</v>
      </c>
      <c r="J390" s="207">
        <v>30.27</v>
      </c>
      <c r="K390" s="207">
        <v>0</v>
      </c>
      <c r="M390" s="206" t="s">
        <v>117</v>
      </c>
      <c r="N390" s="207">
        <v>790</v>
      </c>
      <c r="O390" s="207">
        <v>0</v>
      </c>
      <c r="P390" s="207">
        <v>0</v>
      </c>
      <c r="Q390" s="207">
        <v>0</v>
      </c>
      <c r="R390" s="207">
        <v>0</v>
      </c>
      <c r="S390" s="207">
        <v>0</v>
      </c>
      <c r="T390" s="207">
        <v>420</v>
      </c>
      <c r="U390" s="207">
        <v>415.14121338912099</v>
      </c>
      <c r="V390" s="207">
        <v>424.74397092831202</v>
      </c>
      <c r="W390" s="207">
        <v>0</v>
      </c>
    </row>
    <row r="391" spans="1:23" ht="17.100000000000001" customHeight="1">
      <c r="A391" s="204" t="s">
        <v>44</v>
      </c>
      <c r="B391" s="205">
        <v>16832.915000000001</v>
      </c>
      <c r="C391" s="205">
        <v>16918.165000000001</v>
      </c>
      <c r="D391" s="205">
        <v>16496.806</v>
      </c>
      <c r="E391" s="205">
        <v>14523.763999999999</v>
      </c>
      <c r="F391" s="205">
        <v>13904.652</v>
      </c>
      <c r="G391" s="205">
        <v>14716.985000000001</v>
      </c>
      <c r="H391" s="205">
        <v>11096.764999999999</v>
      </c>
      <c r="I391" s="205">
        <v>13590.726000000001</v>
      </c>
      <c r="J391" s="205">
        <v>12597.339</v>
      </c>
      <c r="K391" s="205">
        <v>12343.084000000001</v>
      </c>
      <c r="M391" s="204" t="s">
        <v>44</v>
      </c>
      <c r="N391" s="205">
        <v>135.10001090126099</v>
      </c>
      <c r="O391" s="205">
        <v>126.089620239547</v>
      </c>
      <c r="P391" s="205">
        <v>140.281033795269</v>
      </c>
      <c r="Q391" s="205">
        <v>166.94708066035801</v>
      </c>
      <c r="R391" s="205">
        <v>181.66682632546301</v>
      </c>
      <c r="S391" s="205">
        <v>188.076565954236</v>
      </c>
      <c r="T391" s="205">
        <v>177.90608343963299</v>
      </c>
      <c r="U391" s="205">
        <v>183.217290967385</v>
      </c>
      <c r="V391" s="205">
        <v>179.293579382122</v>
      </c>
      <c r="W391" s="205">
        <v>186.898590336094</v>
      </c>
    </row>
    <row r="392" spans="1:23" ht="18.75" customHeight="1">
      <c r="A392" s="206" t="s">
        <v>73</v>
      </c>
      <c r="B392" s="207">
        <v>4033.2910000000002</v>
      </c>
      <c r="C392" s="207">
        <v>4509.0280000000002</v>
      </c>
      <c r="D392" s="207">
        <v>3580.2620000000002</v>
      </c>
      <c r="E392" s="207">
        <v>3775.91</v>
      </c>
      <c r="F392" s="207">
        <v>3367.0639999999999</v>
      </c>
      <c r="G392" s="207">
        <v>3091.2260000000001</v>
      </c>
      <c r="H392" s="207">
        <v>1944.826</v>
      </c>
      <c r="I392" s="207">
        <v>2971.3739999999998</v>
      </c>
      <c r="J392" s="207">
        <v>2100.8319999999999</v>
      </c>
      <c r="K392" s="207">
        <v>2038.4059999999999</v>
      </c>
      <c r="M392" s="206" t="s">
        <v>73</v>
      </c>
      <c r="N392" s="207">
        <v>104.984242396594</v>
      </c>
      <c r="O392" s="207">
        <v>98.626355835448393</v>
      </c>
      <c r="P392" s="207">
        <v>105.214646302421</v>
      </c>
      <c r="Q392" s="207">
        <v>125.213259849943</v>
      </c>
      <c r="R392" s="207">
        <v>131.33281695863201</v>
      </c>
      <c r="S392" s="207">
        <v>157.731269082235</v>
      </c>
      <c r="T392" s="207">
        <v>135.601848185905</v>
      </c>
      <c r="U392" s="207">
        <v>135.897063109524</v>
      </c>
      <c r="V392" s="207">
        <v>136.892907191056</v>
      </c>
      <c r="W392" s="207">
        <v>136.43994375997701</v>
      </c>
    </row>
    <row r="393" spans="1:23" ht="18.75" customHeight="1">
      <c r="A393" s="206" t="s">
        <v>94</v>
      </c>
      <c r="B393" s="207">
        <v>3427.9090000000001</v>
      </c>
      <c r="C393" s="207">
        <v>2925.2330000000002</v>
      </c>
      <c r="D393" s="207">
        <v>3264.3009999999999</v>
      </c>
      <c r="E393" s="207">
        <v>2575.5259999999998</v>
      </c>
      <c r="F393" s="207">
        <v>2673.261</v>
      </c>
      <c r="G393" s="207">
        <v>2750.7130000000002</v>
      </c>
      <c r="H393" s="207">
        <v>2200.4520000000002</v>
      </c>
      <c r="I393" s="207">
        <v>2381.6010000000001</v>
      </c>
      <c r="J393" s="207">
        <v>2081.6790000000001</v>
      </c>
      <c r="K393" s="207">
        <v>1988.45</v>
      </c>
      <c r="M393" s="206" t="s">
        <v>94</v>
      </c>
      <c r="N393" s="207">
        <v>130.58543852826901</v>
      </c>
      <c r="O393" s="207">
        <v>119.75251202211901</v>
      </c>
      <c r="P393" s="207">
        <v>121.336237068824</v>
      </c>
      <c r="Q393" s="207">
        <v>138.384547467197</v>
      </c>
      <c r="R393" s="207">
        <v>153.46649653737501</v>
      </c>
      <c r="S393" s="207">
        <v>164.450089849432</v>
      </c>
      <c r="T393" s="207">
        <v>151.56522387218601</v>
      </c>
      <c r="U393" s="207">
        <v>154.42343196866301</v>
      </c>
      <c r="V393" s="207">
        <v>151.346581293273</v>
      </c>
      <c r="W393" s="207">
        <v>154.16530463426301</v>
      </c>
    </row>
    <row r="394" spans="1:23" ht="18.75" customHeight="1">
      <c r="A394" s="206" t="s">
        <v>118</v>
      </c>
      <c r="B394" s="207">
        <v>20.928000000000001</v>
      </c>
      <c r="C394" s="207">
        <v>0</v>
      </c>
      <c r="D394" s="207">
        <v>0</v>
      </c>
      <c r="E394" s="207">
        <v>0</v>
      </c>
      <c r="F394" s="207">
        <v>0</v>
      </c>
      <c r="G394" s="207">
        <v>0</v>
      </c>
      <c r="H394" s="207">
        <v>6.5</v>
      </c>
      <c r="I394" s="207">
        <v>47.886000000000003</v>
      </c>
      <c r="J394" s="207">
        <v>47.426000000000002</v>
      </c>
      <c r="K394" s="207">
        <v>10.074</v>
      </c>
      <c r="M394" s="206" t="s">
        <v>118</v>
      </c>
      <c r="N394" s="207">
        <v>158.83027522935799</v>
      </c>
      <c r="O394" s="207">
        <v>0</v>
      </c>
      <c r="P394" s="207">
        <v>0</v>
      </c>
      <c r="Q394" s="207">
        <v>0</v>
      </c>
      <c r="R394" s="207">
        <v>0</v>
      </c>
      <c r="S394" s="207">
        <v>0</v>
      </c>
      <c r="T394" s="207">
        <v>160.15384615384599</v>
      </c>
      <c r="U394" s="207">
        <v>111.222486739339</v>
      </c>
      <c r="V394" s="207">
        <v>130.09741492008601</v>
      </c>
      <c r="W394" s="207">
        <v>129.93845542981899</v>
      </c>
    </row>
    <row r="395" spans="1:23" ht="18.75" customHeight="1">
      <c r="A395" s="206" t="s">
        <v>106</v>
      </c>
      <c r="B395" s="207">
        <v>0</v>
      </c>
      <c r="C395" s="207">
        <v>0</v>
      </c>
      <c r="D395" s="207">
        <v>0</v>
      </c>
      <c r="E395" s="207">
        <v>0</v>
      </c>
      <c r="F395" s="207">
        <v>0</v>
      </c>
      <c r="G395" s="207">
        <v>0</v>
      </c>
      <c r="H395" s="207">
        <v>2.58</v>
      </c>
      <c r="I395" s="207">
        <v>0</v>
      </c>
      <c r="J395" s="207">
        <v>0</v>
      </c>
      <c r="K395" s="207">
        <v>0</v>
      </c>
      <c r="M395" s="206" t="s">
        <v>106</v>
      </c>
      <c r="N395" s="207">
        <v>0</v>
      </c>
      <c r="O395" s="207">
        <v>0</v>
      </c>
      <c r="P395" s="207">
        <v>0</v>
      </c>
      <c r="Q395" s="207">
        <v>0</v>
      </c>
      <c r="R395" s="207">
        <v>0</v>
      </c>
      <c r="S395" s="207">
        <v>0</v>
      </c>
      <c r="T395" s="207">
        <v>250</v>
      </c>
      <c r="U395" s="207">
        <v>0</v>
      </c>
      <c r="V395" s="207">
        <v>0</v>
      </c>
      <c r="W395" s="207">
        <v>0</v>
      </c>
    </row>
    <row r="396" spans="1:23" ht="18.75" customHeight="1">
      <c r="A396" s="206" t="s">
        <v>107</v>
      </c>
      <c r="B396" s="207">
        <v>5120.357</v>
      </c>
      <c r="C396" s="207">
        <v>5562.6869999999999</v>
      </c>
      <c r="D396" s="207">
        <v>4758.6310000000003</v>
      </c>
      <c r="E396" s="207">
        <v>3708.8719999999998</v>
      </c>
      <c r="F396" s="207">
        <v>3936.5920000000001</v>
      </c>
      <c r="G396" s="207">
        <v>4789.692</v>
      </c>
      <c r="H396" s="207">
        <v>3712.6709999999998</v>
      </c>
      <c r="I396" s="207">
        <v>4248.8450000000003</v>
      </c>
      <c r="J396" s="207">
        <v>4513.6890000000003</v>
      </c>
      <c r="K396" s="207">
        <v>3832.8789999999999</v>
      </c>
      <c r="M396" s="206" t="s">
        <v>107</v>
      </c>
      <c r="N396" s="207">
        <v>136.85959787569499</v>
      </c>
      <c r="O396" s="207">
        <v>124.41505337258801</v>
      </c>
      <c r="P396" s="207">
        <v>134.04128204099001</v>
      </c>
      <c r="Q396" s="207">
        <v>167.390786201303</v>
      </c>
      <c r="R396" s="207">
        <v>186.44147018537899</v>
      </c>
      <c r="S396" s="207">
        <v>182.86019226288499</v>
      </c>
      <c r="T396" s="207">
        <v>168.954642089213</v>
      </c>
      <c r="U396" s="207">
        <v>173.21883947284499</v>
      </c>
      <c r="V396" s="207">
        <v>162.28698964416901</v>
      </c>
      <c r="W396" s="207">
        <v>167.81067182136499</v>
      </c>
    </row>
    <row r="397" spans="1:23" ht="18.75" customHeight="1">
      <c r="A397" s="206" t="s">
        <v>121</v>
      </c>
      <c r="B397" s="207">
        <v>2752.19</v>
      </c>
      <c r="C397" s="207">
        <v>2321.1019999999999</v>
      </c>
      <c r="D397" s="207">
        <v>2056.8850000000002</v>
      </c>
      <c r="E397" s="207">
        <v>1305.9480000000001</v>
      </c>
      <c r="F397" s="207">
        <v>1193.9159999999999</v>
      </c>
      <c r="G397" s="207">
        <v>1305.48</v>
      </c>
      <c r="H397" s="207">
        <v>771.04399999999998</v>
      </c>
      <c r="I397" s="207">
        <v>788.01599999999996</v>
      </c>
      <c r="J397" s="207">
        <v>893.76900000000001</v>
      </c>
      <c r="K397" s="207">
        <v>1011.1319999999999</v>
      </c>
      <c r="M397" s="206" t="s">
        <v>121</v>
      </c>
      <c r="N397" s="207">
        <v>134.17714619993501</v>
      </c>
      <c r="O397" s="207">
        <v>126.37962485061</v>
      </c>
      <c r="P397" s="207">
        <v>128.815174402069</v>
      </c>
      <c r="Q397" s="207">
        <v>154.97401121637299</v>
      </c>
      <c r="R397" s="207">
        <v>165.45301344483201</v>
      </c>
      <c r="S397" s="207">
        <v>161.57964886478501</v>
      </c>
      <c r="T397" s="207">
        <v>148.76323530174699</v>
      </c>
      <c r="U397" s="207">
        <v>151.46139164687</v>
      </c>
      <c r="V397" s="207">
        <v>148.61446302120601</v>
      </c>
      <c r="W397" s="207">
        <v>167.689282902727</v>
      </c>
    </row>
    <row r="398" spans="1:23" ht="18.75" customHeight="1">
      <c r="A398" s="206" t="s">
        <v>124</v>
      </c>
      <c r="B398" s="207">
        <v>1478.24</v>
      </c>
      <c r="C398" s="207">
        <v>1600.115</v>
      </c>
      <c r="D398" s="207">
        <v>2836.7269999999999</v>
      </c>
      <c r="E398" s="207">
        <v>3157.5079999999998</v>
      </c>
      <c r="F398" s="207">
        <v>2733.819</v>
      </c>
      <c r="G398" s="207">
        <v>2779.8739999999998</v>
      </c>
      <c r="H398" s="207">
        <v>2458.692</v>
      </c>
      <c r="I398" s="207">
        <v>3153.0039999999999</v>
      </c>
      <c r="J398" s="207">
        <v>2959.944</v>
      </c>
      <c r="K398" s="207">
        <v>3462.143</v>
      </c>
      <c r="M398" s="206" t="s">
        <v>124</v>
      </c>
      <c r="N398" s="207">
        <v>223.02535447559299</v>
      </c>
      <c r="O398" s="207">
        <v>220.46540404908399</v>
      </c>
      <c r="P398" s="207">
        <v>225.12000626073601</v>
      </c>
      <c r="Q398" s="207">
        <v>244.58338664541799</v>
      </c>
      <c r="R398" s="207">
        <v>271.44115978417</v>
      </c>
      <c r="S398" s="207">
        <v>266.63043001229602</v>
      </c>
      <c r="T398" s="207">
        <v>257.570285338708</v>
      </c>
      <c r="U398" s="207">
        <v>272.06435513561001</v>
      </c>
      <c r="V398" s="207">
        <v>265.02798701597101</v>
      </c>
      <c r="W398" s="207">
        <v>262.314988144626</v>
      </c>
    </row>
    <row r="399" spans="1:23" ht="18.75" customHeight="1">
      <c r="A399" s="204" t="s">
        <v>58</v>
      </c>
      <c r="B399" s="205">
        <v>130.29</v>
      </c>
      <c r="C399" s="205">
        <v>153.53</v>
      </c>
      <c r="D399" s="205">
        <v>154.43</v>
      </c>
      <c r="E399" s="205">
        <v>167.08500000000001</v>
      </c>
      <c r="F399" s="205">
        <v>117.383</v>
      </c>
      <c r="G399" s="205">
        <v>113.828</v>
      </c>
      <c r="H399" s="205">
        <v>118.947</v>
      </c>
      <c r="I399" s="205">
        <v>102.367</v>
      </c>
      <c r="J399" s="205">
        <v>89.26</v>
      </c>
      <c r="K399" s="205">
        <v>100.804</v>
      </c>
      <c r="M399" s="204" t="s">
        <v>58</v>
      </c>
      <c r="N399" s="205">
        <v>686.77565430961704</v>
      </c>
      <c r="O399" s="205">
        <v>656.75763694392003</v>
      </c>
      <c r="P399" s="205">
        <v>670.56918992423698</v>
      </c>
      <c r="Q399" s="205">
        <v>780.45306281234105</v>
      </c>
      <c r="R399" s="205">
        <v>849.33934215346301</v>
      </c>
      <c r="S399" s="205">
        <v>1002.46863689075</v>
      </c>
      <c r="T399" s="205">
        <v>887.39522644539204</v>
      </c>
      <c r="U399" s="205">
        <v>928.82471890355305</v>
      </c>
      <c r="V399" s="205">
        <v>914.93390096347696</v>
      </c>
      <c r="W399" s="205">
        <v>915.23153843101397</v>
      </c>
    </row>
    <row r="400" spans="1:23" ht="18.75" customHeight="1">
      <c r="A400" s="206" t="s">
        <v>134</v>
      </c>
      <c r="B400" s="207">
        <v>0</v>
      </c>
      <c r="C400" s="207">
        <v>0</v>
      </c>
      <c r="D400" s="207">
        <v>8.4000000000000005E-2</v>
      </c>
      <c r="E400" s="207">
        <v>4.2000000000000003E-2</v>
      </c>
      <c r="F400" s="207">
        <v>4.2999999999999997E-2</v>
      </c>
      <c r="G400" s="207">
        <v>7.8E-2</v>
      </c>
      <c r="H400" s="207">
        <v>0</v>
      </c>
      <c r="I400" s="207">
        <v>0</v>
      </c>
      <c r="J400" s="207">
        <v>0</v>
      </c>
      <c r="K400" s="207">
        <v>4.3999999999999997E-2</v>
      </c>
      <c r="M400" s="206" t="s">
        <v>134</v>
      </c>
      <c r="N400" s="207">
        <v>0</v>
      </c>
      <c r="O400" s="207">
        <v>0</v>
      </c>
      <c r="P400" s="207">
        <v>9059.5238095238092</v>
      </c>
      <c r="Q400" s="207">
        <v>12785.714285714301</v>
      </c>
      <c r="R400" s="207">
        <v>10581.395348837201</v>
      </c>
      <c r="S400" s="207">
        <v>11128.2051282051</v>
      </c>
      <c r="T400" s="207">
        <v>0</v>
      </c>
      <c r="U400" s="207">
        <v>0</v>
      </c>
      <c r="V400" s="207">
        <v>0</v>
      </c>
      <c r="W400" s="207">
        <v>5750</v>
      </c>
    </row>
    <row r="401" spans="1:23" ht="18.75" customHeight="1">
      <c r="A401" s="206" t="s">
        <v>136</v>
      </c>
      <c r="B401" s="207">
        <v>130.29</v>
      </c>
      <c r="C401" s="207">
        <v>153.53</v>
      </c>
      <c r="D401" s="207">
        <v>154.346</v>
      </c>
      <c r="E401" s="207">
        <v>167.04300000000001</v>
      </c>
      <c r="F401" s="207">
        <v>117.34</v>
      </c>
      <c r="G401" s="207">
        <v>113.75</v>
      </c>
      <c r="H401" s="207">
        <v>118.947</v>
      </c>
      <c r="I401" s="207">
        <v>102.367</v>
      </c>
      <c r="J401" s="207">
        <v>89.26</v>
      </c>
      <c r="K401" s="207">
        <v>100.76</v>
      </c>
      <c r="M401" s="206" t="s">
        <v>136</v>
      </c>
      <c r="N401" s="207">
        <v>686.77565430961704</v>
      </c>
      <c r="O401" s="207">
        <v>656.75763694392003</v>
      </c>
      <c r="P401" s="207">
        <v>666.00365412773897</v>
      </c>
      <c r="Q401" s="207">
        <v>777.43455277982298</v>
      </c>
      <c r="R401" s="207">
        <v>845.77296744503099</v>
      </c>
      <c r="S401" s="207">
        <v>995.52527472527504</v>
      </c>
      <c r="T401" s="207">
        <v>887.39522644539204</v>
      </c>
      <c r="U401" s="207">
        <v>928.82471890355305</v>
      </c>
      <c r="V401" s="207">
        <v>914.93390096347696</v>
      </c>
      <c r="W401" s="207">
        <v>913.12028582770904</v>
      </c>
    </row>
    <row r="402" spans="1:23" ht="18.75" customHeight="1">
      <c r="A402" s="204" t="s">
        <v>60</v>
      </c>
      <c r="B402" s="205">
        <v>0</v>
      </c>
      <c r="C402" s="205">
        <v>0</v>
      </c>
      <c r="D402" s="205">
        <v>0</v>
      </c>
      <c r="E402" s="205">
        <v>0</v>
      </c>
      <c r="F402" s="205">
        <v>0</v>
      </c>
      <c r="G402" s="205">
        <v>0</v>
      </c>
      <c r="H402" s="205">
        <v>0</v>
      </c>
      <c r="I402" s="205">
        <v>1.0069999999999999</v>
      </c>
      <c r="J402" s="205">
        <v>0</v>
      </c>
      <c r="K402" s="205">
        <v>0</v>
      </c>
      <c r="M402" s="204" t="s">
        <v>60</v>
      </c>
      <c r="N402" s="205">
        <v>0</v>
      </c>
      <c r="O402" s="205">
        <v>0</v>
      </c>
      <c r="P402" s="205">
        <v>0</v>
      </c>
      <c r="Q402" s="205">
        <v>0</v>
      </c>
      <c r="R402" s="205">
        <v>0</v>
      </c>
      <c r="S402" s="205">
        <v>0</v>
      </c>
      <c r="T402" s="205">
        <v>0</v>
      </c>
      <c r="U402" s="205">
        <v>794.43892750744806</v>
      </c>
      <c r="V402" s="205">
        <v>0</v>
      </c>
      <c r="W402" s="205">
        <v>0</v>
      </c>
    </row>
    <row r="403" spans="1:23" ht="18.75" customHeight="1">
      <c r="A403" s="206" t="s">
        <v>137</v>
      </c>
      <c r="B403" s="207">
        <v>0</v>
      </c>
      <c r="C403" s="207">
        <v>0</v>
      </c>
      <c r="D403" s="207">
        <v>0</v>
      </c>
      <c r="E403" s="207">
        <v>0</v>
      </c>
      <c r="F403" s="207">
        <v>0</v>
      </c>
      <c r="G403" s="207">
        <v>0</v>
      </c>
      <c r="H403" s="207">
        <v>0</v>
      </c>
      <c r="I403" s="207">
        <v>1.0069999999999999</v>
      </c>
      <c r="J403" s="207">
        <v>0</v>
      </c>
      <c r="K403" s="207">
        <v>0</v>
      </c>
      <c r="M403" s="206" t="s">
        <v>137</v>
      </c>
      <c r="N403" s="207">
        <v>0</v>
      </c>
      <c r="O403" s="207">
        <v>0</v>
      </c>
      <c r="P403" s="207">
        <v>0</v>
      </c>
      <c r="Q403" s="207">
        <v>0</v>
      </c>
      <c r="R403" s="207">
        <v>0</v>
      </c>
      <c r="S403" s="207">
        <v>0</v>
      </c>
      <c r="T403" s="207">
        <v>0</v>
      </c>
      <c r="U403" s="207">
        <v>794.43892750744806</v>
      </c>
      <c r="V403" s="207">
        <v>0</v>
      </c>
      <c r="W403" s="207">
        <v>0</v>
      </c>
    </row>
    <row r="404" spans="1:23" ht="18.75" customHeight="1">
      <c r="A404" s="204" t="s">
        <v>63</v>
      </c>
      <c r="B404" s="205">
        <v>315.34899999999999</v>
      </c>
      <c r="C404" s="205">
        <v>736.80799999999999</v>
      </c>
      <c r="D404" s="205">
        <v>635.92700000000002</v>
      </c>
      <c r="E404" s="205">
        <v>737.30100000000004</v>
      </c>
      <c r="F404" s="205">
        <v>593.779</v>
      </c>
      <c r="G404" s="205">
        <v>165.43299999999999</v>
      </c>
      <c r="H404" s="205">
        <v>377.99200000000002</v>
      </c>
      <c r="I404" s="205">
        <v>1140.01</v>
      </c>
      <c r="J404" s="205">
        <v>815.58699999999999</v>
      </c>
      <c r="K404" s="205">
        <v>3862.6080000000002</v>
      </c>
      <c r="M404" s="204" t="s">
        <v>63</v>
      </c>
      <c r="N404" s="205">
        <v>99.163149399554101</v>
      </c>
      <c r="O404" s="205">
        <v>88.930901944604301</v>
      </c>
      <c r="P404" s="205">
        <v>101.926793484158</v>
      </c>
      <c r="Q404" s="205">
        <v>133.42990176332299</v>
      </c>
      <c r="R404" s="205">
        <v>143.09364258419399</v>
      </c>
      <c r="S404" s="205">
        <v>138.17073981611901</v>
      </c>
      <c r="T404" s="205">
        <v>127.29899045482399</v>
      </c>
      <c r="U404" s="205">
        <v>131.98480715081399</v>
      </c>
      <c r="V404" s="205">
        <v>129.39146896652301</v>
      </c>
      <c r="W404" s="205">
        <v>267.15602515191802</v>
      </c>
    </row>
    <row r="405" spans="1:23" ht="18.75" customHeight="1">
      <c r="A405" s="206" t="s">
        <v>139</v>
      </c>
      <c r="B405" s="207">
        <v>315.34899999999999</v>
      </c>
      <c r="C405" s="207">
        <v>736.80799999999999</v>
      </c>
      <c r="D405" s="207">
        <v>635.92700000000002</v>
      </c>
      <c r="E405" s="207">
        <v>703.029</v>
      </c>
      <c r="F405" s="207">
        <v>593.779</v>
      </c>
      <c r="G405" s="207">
        <v>165.43299999999999</v>
      </c>
      <c r="H405" s="207">
        <v>377.99200000000002</v>
      </c>
      <c r="I405" s="207">
        <v>1140.01</v>
      </c>
      <c r="J405" s="207">
        <v>815.58699999999999</v>
      </c>
      <c r="K405" s="207">
        <v>927.28800000000001</v>
      </c>
      <c r="M405" s="206" t="s">
        <v>139</v>
      </c>
      <c r="N405" s="207">
        <v>99.163149399554101</v>
      </c>
      <c r="O405" s="207">
        <v>88.930901944604301</v>
      </c>
      <c r="P405" s="207">
        <v>101.926793484158</v>
      </c>
      <c r="Q405" s="207">
        <v>129.39153292396199</v>
      </c>
      <c r="R405" s="207">
        <v>143.09364258419399</v>
      </c>
      <c r="S405" s="207">
        <v>138.17073981611901</v>
      </c>
      <c r="T405" s="207">
        <v>127.29899045482399</v>
      </c>
      <c r="U405" s="207">
        <v>131.98480715081399</v>
      </c>
      <c r="V405" s="207">
        <v>129.39146896652301</v>
      </c>
      <c r="W405" s="207">
        <v>129.54982702245701</v>
      </c>
    </row>
    <row r="406" spans="1:23" ht="18.75" customHeight="1">
      <c r="A406" s="206" t="s">
        <v>143</v>
      </c>
      <c r="B406" s="207">
        <v>0</v>
      </c>
      <c r="C406" s="207">
        <v>0</v>
      </c>
      <c r="D406" s="207">
        <v>0</v>
      </c>
      <c r="E406" s="207">
        <v>34.271999999999998</v>
      </c>
      <c r="F406" s="207">
        <v>0</v>
      </c>
      <c r="G406" s="207">
        <v>0</v>
      </c>
      <c r="H406" s="207">
        <v>0</v>
      </c>
      <c r="I406" s="207">
        <v>0</v>
      </c>
      <c r="J406" s="207">
        <v>0</v>
      </c>
      <c r="K406" s="207">
        <v>2935.32</v>
      </c>
      <c r="M406" s="206" t="s">
        <v>143</v>
      </c>
      <c r="N406" s="207">
        <v>0</v>
      </c>
      <c r="O406" s="207">
        <v>0</v>
      </c>
      <c r="P406" s="207">
        <v>0</v>
      </c>
      <c r="Q406" s="207">
        <v>216.26984126984101</v>
      </c>
      <c r="R406" s="207">
        <v>0</v>
      </c>
      <c r="S406" s="207">
        <v>0</v>
      </c>
      <c r="T406" s="207">
        <v>0</v>
      </c>
      <c r="U406" s="207">
        <v>0</v>
      </c>
      <c r="V406" s="207">
        <v>0</v>
      </c>
      <c r="W406" s="207">
        <v>310.62678004442398</v>
      </c>
    </row>
    <row r="407" spans="1:23" ht="18.75" customHeight="1">
      <c r="A407" s="204" t="s">
        <v>64</v>
      </c>
      <c r="B407" s="205">
        <v>7891.6080000000002</v>
      </c>
      <c r="C407" s="205">
        <v>9904.4140000000007</v>
      </c>
      <c r="D407" s="205">
        <v>11313.728999999999</v>
      </c>
      <c r="E407" s="205">
        <v>11387.585999999999</v>
      </c>
      <c r="F407" s="205">
        <v>10239.948</v>
      </c>
      <c r="G407" s="205">
        <v>8471.1419999999998</v>
      </c>
      <c r="H407" s="205">
        <v>8558.6509999999998</v>
      </c>
      <c r="I407" s="205">
        <v>10387.958000000001</v>
      </c>
      <c r="J407" s="205">
        <v>10043.839</v>
      </c>
      <c r="K407" s="205">
        <v>6631.29</v>
      </c>
      <c r="M407" s="204" t="s">
        <v>64</v>
      </c>
      <c r="N407" s="205">
        <v>252.65915387586401</v>
      </c>
      <c r="O407" s="205">
        <v>250.16179654848801</v>
      </c>
      <c r="P407" s="205">
        <v>263.17467918844397</v>
      </c>
      <c r="Q407" s="205">
        <v>329.61085870174799</v>
      </c>
      <c r="R407" s="205">
        <v>359.55280241657499</v>
      </c>
      <c r="S407" s="205">
        <v>377.57105240355997</v>
      </c>
      <c r="T407" s="205">
        <v>313.30206127110398</v>
      </c>
      <c r="U407" s="205">
        <v>358.149214696478</v>
      </c>
      <c r="V407" s="205">
        <v>343.412215189829</v>
      </c>
      <c r="W407" s="205">
        <v>332.132058769862</v>
      </c>
    </row>
    <row r="408" spans="1:23" ht="18.75" customHeight="1">
      <c r="A408" s="206" t="s">
        <v>107</v>
      </c>
      <c r="B408" s="207">
        <v>1197.7919999999999</v>
      </c>
      <c r="C408" s="207">
        <v>1307.067</v>
      </c>
      <c r="D408" s="207">
        <v>1696.2929999999999</v>
      </c>
      <c r="E408" s="207">
        <v>1579.1690000000001</v>
      </c>
      <c r="F408" s="207">
        <v>1011.035</v>
      </c>
      <c r="G408" s="207">
        <v>987.21900000000005</v>
      </c>
      <c r="H408" s="207">
        <v>997.08</v>
      </c>
      <c r="I408" s="207">
        <v>1054.1759999999999</v>
      </c>
      <c r="J408" s="207">
        <v>890.59100000000001</v>
      </c>
      <c r="K408" s="207">
        <v>897.298</v>
      </c>
      <c r="M408" s="206" t="s">
        <v>107</v>
      </c>
      <c r="N408" s="207">
        <v>425.11387619887302</v>
      </c>
      <c r="O408" s="207">
        <v>364.22692945350201</v>
      </c>
      <c r="P408" s="207">
        <v>396.53349981400601</v>
      </c>
      <c r="Q408" s="207">
        <v>523.21252506856399</v>
      </c>
      <c r="R408" s="207">
        <v>645.95686598386806</v>
      </c>
      <c r="S408" s="207">
        <v>782.85365253302405</v>
      </c>
      <c r="T408" s="207">
        <v>709.06847996148804</v>
      </c>
      <c r="U408" s="207">
        <v>815.92827004219396</v>
      </c>
      <c r="V408" s="207">
        <v>764.17345335849996</v>
      </c>
      <c r="W408" s="207">
        <v>787.99908168746595</v>
      </c>
    </row>
    <row r="409" spans="1:23" ht="18.75" customHeight="1">
      <c r="A409" s="206" t="s">
        <v>149</v>
      </c>
      <c r="B409" s="207">
        <v>0</v>
      </c>
      <c r="C409" s="207">
        <v>0</v>
      </c>
      <c r="D409" s="207">
        <v>0</v>
      </c>
      <c r="E409" s="207">
        <v>4.28</v>
      </c>
      <c r="F409" s="207">
        <v>5</v>
      </c>
      <c r="G409" s="207">
        <v>2.36</v>
      </c>
      <c r="H409" s="207">
        <v>0</v>
      </c>
      <c r="I409" s="207">
        <v>0</v>
      </c>
      <c r="J409" s="207">
        <v>0</v>
      </c>
      <c r="K409" s="207">
        <v>0</v>
      </c>
      <c r="M409" s="206" t="s">
        <v>149</v>
      </c>
      <c r="N409" s="207">
        <v>0</v>
      </c>
      <c r="O409" s="207">
        <v>0</v>
      </c>
      <c r="P409" s="207">
        <v>0</v>
      </c>
      <c r="Q409" s="207">
        <v>785.98130841121497</v>
      </c>
      <c r="R409" s="207">
        <v>885.4</v>
      </c>
      <c r="S409" s="207">
        <v>941.52542372881396</v>
      </c>
      <c r="T409" s="207">
        <v>0</v>
      </c>
      <c r="U409" s="207">
        <v>0</v>
      </c>
      <c r="V409" s="207">
        <v>0</v>
      </c>
      <c r="W409" s="207">
        <v>0</v>
      </c>
    </row>
    <row r="410" spans="1:23" ht="18.75" customHeight="1">
      <c r="A410" s="206" t="s">
        <v>155</v>
      </c>
      <c r="B410" s="207">
        <v>2.173</v>
      </c>
      <c r="C410" s="207">
        <v>1.7110000000000001</v>
      </c>
      <c r="D410" s="207">
        <v>0.38400000000000001</v>
      </c>
      <c r="E410" s="207">
        <v>7.399</v>
      </c>
      <c r="F410" s="207">
        <v>16.971</v>
      </c>
      <c r="G410" s="207">
        <v>15.784000000000001</v>
      </c>
      <c r="H410" s="207">
        <v>8.1029999999999998</v>
      </c>
      <c r="I410" s="207">
        <v>0</v>
      </c>
      <c r="J410" s="207">
        <v>0</v>
      </c>
      <c r="K410" s="207">
        <v>0</v>
      </c>
      <c r="M410" s="206" t="s">
        <v>155</v>
      </c>
      <c r="N410" s="207">
        <v>727.56557754256801</v>
      </c>
      <c r="O410" s="207">
        <v>642.31443600233797</v>
      </c>
      <c r="P410" s="207">
        <v>666.66666666666697</v>
      </c>
      <c r="Q410" s="207">
        <v>543.45181781321799</v>
      </c>
      <c r="R410" s="207">
        <v>447.64598432620301</v>
      </c>
      <c r="S410" s="207">
        <v>484.60466294982302</v>
      </c>
      <c r="T410" s="207">
        <v>447.73540663951599</v>
      </c>
      <c r="U410" s="207">
        <v>0</v>
      </c>
      <c r="V410" s="207">
        <v>0</v>
      </c>
      <c r="W410" s="207">
        <v>0</v>
      </c>
    </row>
    <row r="411" spans="1:23" ht="18.75" customHeight="1">
      <c r="A411" s="206" t="s">
        <v>158</v>
      </c>
      <c r="B411" s="207">
        <v>779.976</v>
      </c>
      <c r="C411" s="207">
        <v>739.35900000000004</v>
      </c>
      <c r="D411" s="207">
        <v>652.41399999999999</v>
      </c>
      <c r="E411" s="207">
        <v>671.60900000000004</v>
      </c>
      <c r="F411" s="207">
        <v>627.41899999999998</v>
      </c>
      <c r="G411" s="207">
        <v>583.25</v>
      </c>
      <c r="H411" s="207">
        <v>567.58000000000004</v>
      </c>
      <c r="I411" s="207">
        <v>521.61500000000001</v>
      </c>
      <c r="J411" s="207">
        <v>440.81900000000002</v>
      </c>
      <c r="K411" s="207">
        <v>503.56599999999997</v>
      </c>
      <c r="M411" s="206" t="s">
        <v>158</v>
      </c>
      <c r="N411" s="207">
        <v>183.56334041047401</v>
      </c>
      <c r="O411" s="207">
        <v>161.32217231412599</v>
      </c>
      <c r="P411" s="207">
        <v>153.00100856204801</v>
      </c>
      <c r="Q411" s="207">
        <v>154.299599916023</v>
      </c>
      <c r="R411" s="207">
        <v>234.368101699183</v>
      </c>
      <c r="S411" s="207">
        <v>212.65666523789099</v>
      </c>
      <c r="T411" s="207">
        <v>188.384016350118</v>
      </c>
      <c r="U411" s="207">
        <v>171.024606270909</v>
      </c>
      <c r="V411" s="207">
        <v>190.80393540205799</v>
      </c>
      <c r="W411" s="207">
        <v>201.63593252920199</v>
      </c>
    </row>
    <row r="412" spans="1:23" ht="18.75" customHeight="1">
      <c r="A412" s="206" t="s">
        <v>159</v>
      </c>
      <c r="B412" s="207">
        <v>5235.1719999999996</v>
      </c>
      <c r="C412" s="207">
        <v>7167.7529999999997</v>
      </c>
      <c r="D412" s="207">
        <v>8445.6290000000008</v>
      </c>
      <c r="E412" s="207">
        <v>8544.0679999999993</v>
      </c>
      <c r="F412" s="207">
        <v>8087.51</v>
      </c>
      <c r="G412" s="207">
        <v>6236.9539999999997</v>
      </c>
      <c r="H412" s="207">
        <v>6326.4759999999997</v>
      </c>
      <c r="I412" s="207">
        <v>8296.5519999999997</v>
      </c>
      <c r="J412" s="207">
        <v>8087.6589999999997</v>
      </c>
      <c r="K412" s="207">
        <v>4522.402</v>
      </c>
      <c r="M412" s="206" t="s">
        <v>159</v>
      </c>
      <c r="N412" s="207">
        <v>224.99165261427899</v>
      </c>
      <c r="O412" s="207">
        <v>243.17606926466399</v>
      </c>
      <c r="P412" s="207">
        <v>246.376912838582</v>
      </c>
      <c r="Q412" s="207">
        <v>309.52667979702397</v>
      </c>
      <c r="R412" s="207">
        <v>335.150992085327</v>
      </c>
      <c r="S412" s="207">
        <v>330.59871854113402</v>
      </c>
      <c r="T412" s="207">
        <v>257.28146285546597</v>
      </c>
      <c r="U412" s="207">
        <v>309.40359320353798</v>
      </c>
      <c r="V412" s="207">
        <v>298.398213871282</v>
      </c>
      <c r="W412" s="207">
        <v>252.05255967956799</v>
      </c>
    </row>
    <row r="413" spans="1:23" ht="18.75" customHeight="1">
      <c r="A413" s="206" t="s">
        <v>160</v>
      </c>
      <c r="B413" s="207">
        <v>0</v>
      </c>
      <c r="C413" s="207">
        <v>0</v>
      </c>
      <c r="D413" s="207">
        <v>0</v>
      </c>
      <c r="E413" s="207">
        <v>0</v>
      </c>
      <c r="F413" s="207">
        <v>0</v>
      </c>
      <c r="G413" s="207">
        <v>0</v>
      </c>
      <c r="H413" s="207">
        <v>0</v>
      </c>
      <c r="I413" s="207">
        <v>0</v>
      </c>
      <c r="J413" s="207">
        <v>2.5</v>
      </c>
      <c r="K413" s="207">
        <v>0</v>
      </c>
      <c r="M413" s="206" t="s">
        <v>160</v>
      </c>
      <c r="N413" s="207">
        <v>0</v>
      </c>
      <c r="O413" s="207">
        <v>0</v>
      </c>
      <c r="P413" s="207">
        <v>0</v>
      </c>
      <c r="Q413" s="207">
        <v>0</v>
      </c>
      <c r="R413" s="207">
        <v>0</v>
      </c>
      <c r="S413" s="207">
        <v>0</v>
      </c>
      <c r="T413" s="207">
        <v>0</v>
      </c>
      <c r="U413" s="207">
        <v>0</v>
      </c>
      <c r="V413" s="207">
        <v>374</v>
      </c>
      <c r="W413" s="207">
        <v>0</v>
      </c>
    </row>
    <row r="414" spans="1:23" ht="18.75" customHeight="1">
      <c r="A414" s="206" t="s">
        <v>161</v>
      </c>
      <c r="B414" s="207">
        <v>676.495</v>
      </c>
      <c r="C414" s="207">
        <v>688.524</v>
      </c>
      <c r="D414" s="207">
        <v>519.00900000000001</v>
      </c>
      <c r="E414" s="207">
        <v>581.06100000000004</v>
      </c>
      <c r="F414" s="207">
        <v>492.01299999999998</v>
      </c>
      <c r="G414" s="207">
        <v>645.57500000000005</v>
      </c>
      <c r="H414" s="207">
        <v>659.41200000000003</v>
      </c>
      <c r="I414" s="207">
        <v>515.61500000000001</v>
      </c>
      <c r="J414" s="207">
        <v>622.27</v>
      </c>
      <c r="K414" s="207">
        <v>708.024</v>
      </c>
      <c r="M414" s="206" t="s">
        <v>161</v>
      </c>
      <c r="N414" s="207">
        <v>239.56274621394101</v>
      </c>
      <c r="O414" s="207">
        <v>200.772957805392</v>
      </c>
      <c r="P414" s="207">
        <v>238.85134939856499</v>
      </c>
      <c r="Q414" s="207">
        <v>295.321833680113</v>
      </c>
      <c r="R414" s="207">
        <v>323.383731730666</v>
      </c>
      <c r="S414" s="207">
        <v>355.92766138713603</v>
      </c>
      <c r="T414" s="207">
        <v>358.211558176072</v>
      </c>
      <c r="U414" s="207">
        <v>395.86707136138398</v>
      </c>
      <c r="V414" s="207">
        <v>434.25361981133602</v>
      </c>
      <c r="W414" s="207">
        <v>358.70817938375001</v>
      </c>
    </row>
    <row r="415" spans="1:23" ht="18.75" customHeight="1">
      <c r="A415" s="214" t="s">
        <v>164</v>
      </c>
      <c r="B415" s="215">
        <v>119642.47500000001</v>
      </c>
      <c r="C415" s="215">
        <v>116028.701</v>
      </c>
      <c r="D415" s="215">
        <v>128301.323</v>
      </c>
      <c r="E415" s="215">
        <v>97386.165999999997</v>
      </c>
      <c r="F415" s="215">
        <v>105138.637</v>
      </c>
      <c r="G415" s="215">
        <v>105056.944</v>
      </c>
      <c r="H415" s="215">
        <v>107265.933</v>
      </c>
      <c r="I415" s="215">
        <v>102998.177</v>
      </c>
      <c r="J415" s="215">
        <v>91943.239000000001</v>
      </c>
      <c r="K415" s="215">
        <v>87547.402000000002</v>
      </c>
      <c r="M415" s="214" t="s">
        <v>164</v>
      </c>
      <c r="N415" s="215">
        <v>109.03990409760399</v>
      </c>
      <c r="O415" s="215">
        <v>105.418313698091</v>
      </c>
      <c r="P415" s="215">
        <v>105.770133017257</v>
      </c>
      <c r="Q415" s="215">
        <v>139.98110368160499</v>
      </c>
      <c r="R415" s="215">
        <v>138.88173193647199</v>
      </c>
      <c r="S415" s="215">
        <v>145.588662849359</v>
      </c>
      <c r="T415" s="215">
        <v>122.512317121224</v>
      </c>
      <c r="U415" s="215">
        <v>137.77902107917899</v>
      </c>
      <c r="V415" s="215">
        <v>133.311031167827</v>
      </c>
      <c r="W415" s="215">
        <v>135.453579764708</v>
      </c>
    </row>
    <row r="416" spans="1:23" ht="18.75" customHeight="1">
      <c r="A416" s="198" t="s">
        <v>68</v>
      </c>
      <c r="B416" s="198"/>
      <c r="C416" s="198"/>
      <c r="D416" s="198"/>
      <c r="E416" s="198"/>
      <c r="F416" s="198"/>
      <c r="G416" s="198"/>
      <c r="H416" s="198"/>
      <c r="I416" s="198"/>
      <c r="J416" s="198"/>
      <c r="K416" s="198"/>
      <c r="M416" s="198" t="s">
        <v>68</v>
      </c>
      <c r="N416" s="198"/>
      <c r="O416" s="198"/>
      <c r="P416" s="198"/>
      <c r="Q416" s="198"/>
      <c r="R416" s="198"/>
      <c r="S416" s="198"/>
      <c r="T416" s="198"/>
      <c r="U416" s="198"/>
      <c r="V416" s="198"/>
      <c r="W416" s="198"/>
    </row>
    <row r="417" spans="1:23" ht="18.75" customHeight="1">
      <c r="A417" s="198"/>
      <c r="B417" s="198"/>
      <c r="C417" s="198"/>
      <c r="D417" s="198"/>
      <c r="E417" s="198"/>
      <c r="F417" s="198"/>
      <c r="G417" s="198"/>
      <c r="H417" s="198"/>
      <c r="I417" s="198"/>
      <c r="J417" s="198"/>
      <c r="K417" s="198"/>
      <c r="M417" s="198"/>
      <c r="N417" s="198"/>
      <c r="O417" s="198"/>
      <c r="P417" s="198"/>
      <c r="Q417" s="198"/>
      <c r="R417" s="198"/>
      <c r="S417" s="198"/>
      <c r="T417" s="198"/>
      <c r="U417" s="198"/>
      <c r="V417" s="198"/>
      <c r="W417" s="198"/>
    </row>
    <row r="418" spans="1:23" ht="18.75" customHeight="1">
      <c r="B418" s="198"/>
      <c r="C418" s="198"/>
      <c r="D418" s="198"/>
      <c r="E418" s="198"/>
      <c r="F418" s="198"/>
      <c r="G418" s="198"/>
      <c r="H418" s="198"/>
      <c r="I418" s="198"/>
      <c r="J418" s="198"/>
      <c r="K418" s="198"/>
      <c r="N418" s="198"/>
      <c r="O418" s="198"/>
      <c r="P418" s="198"/>
      <c r="Q418" s="198"/>
      <c r="R418" s="198"/>
      <c r="S418" s="198"/>
      <c r="T418" s="198"/>
      <c r="U418" s="198"/>
      <c r="V418" s="198"/>
      <c r="W418" s="198"/>
    </row>
    <row r="419" spans="1:23" ht="18.75" customHeight="1">
      <c r="A419" s="12" t="s">
        <v>383</v>
      </c>
      <c r="B419" s="198"/>
      <c r="C419" s="198"/>
      <c r="D419" s="198"/>
      <c r="E419" s="198"/>
      <c r="F419" s="198"/>
      <c r="G419" s="198"/>
      <c r="H419" s="198"/>
      <c r="I419" s="198"/>
      <c r="J419" s="198"/>
      <c r="K419" s="358" t="s">
        <v>0</v>
      </c>
      <c r="M419" s="12" t="s">
        <v>384</v>
      </c>
      <c r="N419" s="198"/>
      <c r="O419" s="198"/>
      <c r="P419" s="198"/>
      <c r="Q419" s="198"/>
      <c r="R419" s="198"/>
      <c r="S419" s="198"/>
      <c r="T419" s="198"/>
      <c r="U419" s="198"/>
      <c r="V419" s="198"/>
      <c r="W419" s="15" t="s">
        <v>170</v>
      </c>
    </row>
    <row r="420" spans="1:23" ht="18.75" customHeight="1">
      <c r="A420" s="218"/>
      <c r="B420" s="203" t="s">
        <v>2</v>
      </c>
      <c r="C420" s="203" t="s">
        <v>3</v>
      </c>
      <c r="D420" s="203" t="s">
        <v>4</v>
      </c>
      <c r="E420" s="203" t="s">
        <v>5</v>
      </c>
      <c r="F420" s="203" t="s">
        <v>6</v>
      </c>
      <c r="G420" s="203" t="s">
        <v>7</v>
      </c>
      <c r="H420" s="203" t="s">
        <v>8</v>
      </c>
      <c r="I420" s="203" t="s">
        <v>9</v>
      </c>
      <c r="J420" s="203" t="s">
        <v>372</v>
      </c>
      <c r="K420" s="203" t="s">
        <v>373</v>
      </c>
      <c r="M420" s="218"/>
      <c r="N420" s="203" t="s">
        <v>2</v>
      </c>
      <c r="O420" s="203" t="s">
        <v>3</v>
      </c>
      <c r="P420" s="203" t="s">
        <v>4</v>
      </c>
      <c r="Q420" s="203" t="s">
        <v>5</v>
      </c>
      <c r="R420" s="203" t="s">
        <v>6</v>
      </c>
      <c r="S420" s="203" t="s">
        <v>7</v>
      </c>
      <c r="T420" s="203" t="s">
        <v>8</v>
      </c>
      <c r="U420" s="203" t="s">
        <v>9</v>
      </c>
      <c r="V420" s="203" t="s">
        <v>372</v>
      </c>
      <c r="W420" s="203" t="s">
        <v>373</v>
      </c>
    </row>
    <row r="421" spans="1:23" ht="18.75" customHeight="1">
      <c r="A421" s="204" t="s">
        <v>27</v>
      </c>
      <c r="B421" s="205">
        <v>63682.741999999998</v>
      </c>
      <c r="C421" s="205">
        <v>74489.540999999997</v>
      </c>
      <c r="D421" s="205">
        <v>84274.925000000003</v>
      </c>
      <c r="E421" s="205">
        <v>78569.942999999999</v>
      </c>
      <c r="F421" s="205">
        <v>71971.100999999995</v>
      </c>
      <c r="G421" s="205">
        <v>69111.824999999997</v>
      </c>
      <c r="H421" s="205">
        <v>79414.101999999999</v>
      </c>
      <c r="I421" s="205">
        <v>72453.010999999999</v>
      </c>
      <c r="J421" s="205">
        <v>71812.144</v>
      </c>
      <c r="K421" s="205">
        <v>59893.544999999998</v>
      </c>
      <c r="M421" s="204" t="s">
        <v>27</v>
      </c>
      <c r="N421" s="205">
        <v>113.789949559647</v>
      </c>
      <c r="O421" s="205">
        <v>112.034829158096</v>
      </c>
      <c r="P421" s="205">
        <v>123.159124733721</v>
      </c>
      <c r="Q421" s="205">
        <v>126.136123071898</v>
      </c>
      <c r="R421" s="205">
        <v>151.45524868377399</v>
      </c>
      <c r="S421" s="205">
        <v>168.83912412962599</v>
      </c>
      <c r="T421" s="205">
        <v>159.33327559379799</v>
      </c>
      <c r="U421" s="205">
        <v>162.59916375318099</v>
      </c>
      <c r="V421" s="205">
        <v>160.82733861838199</v>
      </c>
      <c r="W421" s="205">
        <v>177.501298345256</v>
      </c>
    </row>
    <row r="422" spans="1:23" ht="18.75" customHeight="1">
      <c r="A422" s="206" t="s">
        <v>74</v>
      </c>
      <c r="B422" s="207">
        <v>472.13400000000001</v>
      </c>
      <c r="C422" s="207">
        <v>134.08600000000001</v>
      </c>
      <c r="D422" s="207">
        <v>95.856999999999999</v>
      </c>
      <c r="E422" s="207">
        <v>127.035</v>
      </c>
      <c r="F422" s="207">
        <v>168.661</v>
      </c>
      <c r="G422" s="207">
        <v>154.50700000000001</v>
      </c>
      <c r="H422" s="207">
        <v>295.791</v>
      </c>
      <c r="I422" s="207">
        <v>591.70799999999997</v>
      </c>
      <c r="J422" s="207">
        <v>977.48599999999999</v>
      </c>
      <c r="K422" s="207">
        <v>933.28700000000003</v>
      </c>
      <c r="M422" s="206" t="s">
        <v>74</v>
      </c>
      <c r="N422" s="207">
        <v>509.08640343631299</v>
      </c>
      <c r="O422" s="207">
        <v>569.61949793416204</v>
      </c>
      <c r="P422" s="207">
        <v>603.86826209875096</v>
      </c>
      <c r="Q422" s="207">
        <v>546.605266265203</v>
      </c>
      <c r="R422" s="207">
        <v>712.00218189148598</v>
      </c>
      <c r="S422" s="207">
        <v>835.962124693379</v>
      </c>
      <c r="T422" s="207">
        <v>678.31678448634398</v>
      </c>
      <c r="U422" s="207">
        <v>493.12498732482902</v>
      </c>
      <c r="V422" s="207">
        <v>500.33760074313102</v>
      </c>
      <c r="W422" s="207">
        <v>530.60634081477599</v>
      </c>
    </row>
    <row r="423" spans="1:23" ht="18.75" customHeight="1">
      <c r="A423" s="206" t="s">
        <v>77</v>
      </c>
      <c r="B423" s="207">
        <v>0</v>
      </c>
      <c r="C423" s="207">
        <v>0</v>
      </c>
      <c r="D423" s="207">
        <v>0</v>
      </c>
      <c r="E423" s="207">
        <v>0</v>
      </c>
      <c r="F423" s="207">
        <v>0</v>
      </c>
      <c r="G423" s="207">
        <v>0</v>
      </c>
      <c r="H423" s="207">
        <v>0</v>
      </c>
      <c r="I423" s="207">
        <v>21.167999999999999</v>
      </c>
      <c r="J423" s="207">
        <v>0</v>
      </c>
      <c r="K423" s="207">
        <v>0</v>
      </c>
      <c r="M423" s="206" t="s">
        <v>77</v>
      </c>
      <c r="N423" s="207">
        <v>0</v>
      </c>
      <c r="O423" s="207">
        <v>0</v>
      </c>
      <c r="P423" s="207">
        <v>0</v>
      </c>
      <c r="Q423" s="207">
        <v>0</v>
      </c>
      <c r="R423" s="207">
        <v>0</v>
      </c>
      <c r="S423" s="207">
        <v>0</v>
      </c>
      <c r="T423" s="207">
        <v>0</v>
      </c>
      <c r="U423" s="207">
        <v>334.89229024943302</v>
      </c>
      <c r="V423" s="207">
        <v>0</v>
      </c>
      <c r="W423" s="207">
        <v>0</v>
      </c>
    </row>
    <row r="424" spans="1:23" ht="18.75" customHeight="1">
      <c r="A424" s="206" t="s">
        <v>80</v>
      </c>
      <c r="B424" s="207">
        <v>0</v>
      </c>
      <c r="C424" s="207">
        <v>0</v>
      </c>
      <c r="D424" s="207">
        <v>0</v>
      </c>
      <c r="E424" s="207">
        <v>0</v>
      </c>
      <c r="F424" s="207">
        <v>0</v>
      </c>
      <c r="G424" s="207">
        <v>12.061999999999999</v>
      </c>
      <c r="H424" s="207">
        <v>1.04</v>
      </c>
      <c r="I424" s="207">
        <v>0</v>
      </c>
      <c r="J424" s="207">
        <v>0</v>
      </c>
      <c r="K424" s="207">
        <v>0</v>
      </c>
      <c r="M424" s="206" t="s">
        <v>80</v>
      </c>
      <c r="N424" s="207">
        <v>0</v>
      </c>
      <c r="O424" s="207">
        <v>0</v>
      </c>
      <c r="P424" s="207">
        <v>0</v>
      </c>
      <c r="Q424" s="207">
        <v>0</v>
      </c>
      <c r="R424" s="207">
        <v>0</v>
      </c>
      <c r="S424" s="207">
        <v>229.06648980268599</v>
      </c>
      <c r="T424" s="207">
        <v>205.769230769231</v>
      </c>
      <c r="U424" s="207">
        <v>0</v>
      </c>
      <c r="V424" s="207">
        <v>0</v>
      </c>
      <c r="W424" s="207">
        <v>0</v>
      </c>
    </row>
    <row r="425" spans="1:23" ht="18.75" customHeight="1">
      <c r="A425" s="206" t="s">
        <v>81</v>
      </c>
      <c r="B425" s="207">
        <v>2.8839999999999999</v>
      </c>
      <c r="C425" s="207">
        <v>0</v>
      </c>
      <c r="D425" s="207">
        <v>2.16</v>
      </c>
      <c r="E425" s="207">
        <v>32.122</v>
      </c>
      <c r="F425" s="207">
        <v>26.596</v>
      </c>
      <c r="G425" s="207">
        <v>12.612</v>
      </c>
      <c r="H425" s="207">
        <v>13.416</v>
      </c>
      <c r="I425" s="207">
        <v>4.891</v>
      </c>
      <c r="J425" s="207">
        <v>11.914</v>
      </c>
      <c r="K425" s="207">
        <v>23.925000000000001</v>
      </c>
      <c r="M425" s="206" t="s">
        <v>81</v>
      </c>
      <c r="N425" s="207">
        <v>362.34396671289898</v>
      </c>
      <c r="O425" s="207">
        <v>0</v>
      </c>
      <c r="P425" s="207">
        <v>445.83333333333297</v>
      </c>
      <c r="Q425" s="207">
        <v>504.76309071664298</v>
      </c>
      <c r="R425" s="207">
        <v>532.59888705068397</v>
      </c>
      <c r="S425" s="207">
        <v>651.99809705042799</v>
      </c>
      <c r="T425" s="207">
        <v>611.06141920095399</v>
      </c>
      <c r="U425" s="207">
        <v>311.59272132488201</v>
      </c>
      <c r="V425" s="207">
        <v>312.15376867550799</v>
      </c>
      <c r="W425" s="207">
        <v>420.06269592476502</v>
      </c>
    </row>
    <row r="426" spans="1:23" ht="18.75" customHeight="1">
      <c r="A426" s="206" t="s">
        <v>82</v>
      </c>
      <c r="B426" s="207">
        <v>95.83</v>
      </c>
      <c r="C426" s="207">
        <v>98.436999999999998</v>
      </c>
      <c r="D426" s="207">
        <v>61.015000000000001</v>
      </c>
      <c r="E426" s="207">
        <v>304.54399999999998</v>
      </c>
      <c r="F426" s="207">
        <v>269.637</v>
      </c>
      <c r="G426" s="207">
        <v>948.32299999999998</v>
      </c>
      <c r="H426" s="207">
        <v>1235.1189999999999</v>
      </c>
      <c r="I426" s="207">
        <v>1449.931</v>
      </c>
      <c r="J426" s="207">
        <v>1277.498</v>
      </c>
      <c r="K426" s="207">
        <v>1434.7919999999999</v>
      </c>
      <c r="M426" s="206" t="s">
        <v>82</v>
      </c>
      <c r="N426" s="207">
        <v>217.249295627674</v>
      </c>
      <c r="O426" s="207">
        <v>158.81223523675001</v>
      </c>
      <c r="P426" s="207">
        <v>165.205277390806</v>
      </c>
      <c r="Q426" s="207">
        <v>181.179074288116</v>
      </c>
      <c r="R426" s="207">
        <v>223.12219762124599</v>
      </c>
      <c r="S426" s="207">
        <v>222.547591906977</v>
      </c>
      <c r="T426" s="207">
        <v>217.91989273908001</v>
      </c>
      <c r="U426" s="207">
        <v>229.670239480361</v>
      </c>
      <c r="V426" s="207">
        <v>211.884480445371</v>
      </c>
      <c r="W426" s="207">
        <v>207.04325086841899</v>
      </c>
    </row>
    <row r="427" spans="1:23" ht="18.75" customHeight="1">
      <c r="A427" s="206" t="s">
        <v>245</v>
      </c>
      <c r="B427" s="207">
        <v>0</v>
      </c>
      <c r="C427" s="207">
        <v>0.24399999999999999</v>
      </c>
      <c r="D427" s="207">
        <v>0</v>
      </c>
      <c r="E427" s="207">
        <v>0</v>
      </c>
      <c r="F427" s="207">
        <v>0.217</v>
      </c>
      <c r="G427" s="207">
        <v>0.217</v>
      </c>
      <c r="H427" s="207">
        <v>0</v>
      </c>
      <c r="I427" s="207">
        <v>0</v>
      </c>
      <c r="J427" s="207">
        <v>0.20399999999999999</v>
      </c>
      <c r="K427" s="207">
        <v>0</v>
      </c>
      <c r="M427" s="206" t="s">
        <v>245</v>
      </c>
      <c r="N427" s="207">
        <v>0</v>
      </c>
      <c r="O427" s="207">
        <v>889.34426229508199</v>
      </c>
      <c r="P427" s="207">
        <v>0</v>
      </c>
      <c r="Q427" s="207">
        <v>0</v>
      </c>
      <c r="R427" s="207">
        <v>1456.22119815668</v>
      </c>
      <c r="S427" s="207">
        <v>1110.59907834101</v>
      </c>
      <c r="T427" s="207">
        <v>0</v>
      </c>
      <c r="U427" s="207">
        <v>0</v>
      </c>
      <c r="V427" s="207">
        <v>1063.72549019608</v>
      </c>
      <c r="W427" s="207">
        <v>0</v>
      </c>
    </row>
    <row r="428" spans="1:23" ht="18.75" customHeight="1">
      <c r="A428" s="206" t="s">
        <v>85</v>
      </c>
      <c r="B428" s="207">
        <v>21.408000000000001</v>
      </c>
      <c r="C428" s="207">
        <v>71.132000000000005</v>
      </c>
      <c r="D428" s="207">
        <v>249.95099999999999</v>
      </c>
      <c r="E428" s="207">
        <v>187.66200000000001</v>
      </c>
      <c r="F428" s="207">
        <v>102.88</v>
      </c>
      <c r="G428" s="207">
        <v>3.8130000000000002</v>
      </c>
      <c r="H428" s="207">
        <v>1.7270000000000001</v>
      </c>
      <c r="I428" s="207">
        <v>0</v>
      </c>
      <c r="J428" s="207">
        <v>0.48899999999999999</v>
      </c>
      <c r="K428" s="207">
        <v>0</v>
      </c>
      <c r="M428" s="206" t="s">
        <v>85</v>
      </c>
      <c r="N428" s="207">
        <v>120.142002989537</v>
      </c>
      <c r="O428" s="207">
        <v>122.153180003374</v>
      </c>
      <c r="P428" s="207">
        <v>116.06674908282</v>
      </c>
      <c r="Q428" s="207">
        <v>165.76078268376099</v>
      </c>
      <c r="R428" s="207">
        <v>135.98367029548999</v>
      </c>
      <c r="S428" s="207">
        <v>808.54969840020999</v>
      </c>
      <c r="T428" s="207">
        <v>117.544875506659</v>
      </c>
      <c r="U428" s="207">
        <v>0</v>
      </c>
      <c r="V428" s="207">
        <v>707.566462167689</v>
      </c>
      <c r="W428" s="207">
        <v>0</v>
      </c>
    </row>
    <row r="429" spans="1:23" ht="18.75" customHeight="1">
      <c r="A429" s="206" t="s">
        <v>86</v>
      </c>
      <c r="B429" s="207">
        <v>0</v>
      </c>
      <c r="C429" s="207">
        <v>0</v>
      </c>
      <c r="D429" s="207">
        <v>21.888000000000002</v>
      </c>
      <c r="E429" s="207">
        <v>32.207999999999998</v>
      </c>
      <c r="F429" s="207">
        <v>4.6429999999999998</v>
      </c>
      <c r="G429" s="207">
        <v>29.783000000000001</v>
      </c>
      <c r="H429" s="207">
        <v>2.3199999999999998</v>
      </c>
      <c r="I429" s="207">
        <v>0</v>
      </c>
      <c r="J429" s="207">
        <v>0.61599999999999999</v>
      </c>
      <c r="K429" s="207">
        <v>1.3069999999999999</v>
      </c>
      <c r="M429" s="206" t="s">
        <v>86</v>
      </c>
      <c r="N429" s="207">
        <v>0</v>
      </c>
      <c r="O429" s="207">
        <v>0</v>
      </c>
      <c r="P429" s="207">
        <v>306.14948830409401</v>
      </c>
      <c r="Q429" s="207">
        <v>321.90760059612501</v>
      </c>
      <c r="R429" s="207">
        <v>382.08055136765</v>
      </c>
      <c r="S429" s="207">
        <v>456.669912366115</v>
      </c>
      <c r="T429" s="207">
        <v>402.15517241379303</v>
      </c>
      <c r="U429" s="207">
        <v>0</v>
      </c>
      <c r="V429" s="207">
        <v>378.24675324675297</v>
      </c>
      <c r="W429" s="207">
        <v>237.18439173680201</v>
      </c>
    </row>
    <row r="430" spans="1:23" ht="18.75" customHeight="1">
      <c r="A430" s="206" t="s">
        <v>87</v>
      </c>
      <c r="B430" s="207">
        <v>28.347000000000001</v>
      </c>
      <c r="C430" s="207">
        <v>21.091999999999999</v>
      </c>
      <c r="D430" s="207">
        <v>181.934</v>
      </c>
      <c r="E430" s="207">
        <v>157.33799999999999</v>
      </c>
      <c r="F430" s="207">
        <v>283.09399999999999</v>
      </c>
      <c r="G430" s="207">
        <v>340.94799999999998</v>
      </c>
      <c r="H430" s="207">
        <v>569.94799999999998</v>
      </c>
      <c r="I430" s="207">
        <v>562.55700000000002</v>
      </c>
      <c r="J430" s="207">
        <v>457.47500000000002</v>
      </c>
      <c r="K430" s="207">
        <v>371.58</v>
      </c>
      <c r="M430" s="206" t="s">
        <v>87</v>
      </c>
      <c r="N430" s="207">
        <v>372.067590926729</v>
      </c>
      <c r="O430" s="207">
        <v>325.33662051962801</v>
      </c>
      <c r="P430" s="207">
        <v>359.52598194949798</v>
      </c>
      <c r="Q430" s="207">
        <v>398.282678056159</v>
      </c>
      <c r="R430" s="207">
        <v>383.685277681618</v>
      </c>
      <c r="S430" s="207">
        <v>456.35991412180198</v>
      </c>
      <c r="T430" s="207">
        <v>383.21039814158502</v>
      </c>
      <c r="U430" s="207">
        <v>384.90677389135698</v>
      </c>
      <c r="V430" s="207">
        <v>344.44505164216599</v>
      </c>
      <c r="W430" s="207">
        <v>363.67404058345397</v>
      </c>
    </row>
    <row r="431" spans="1:23" ht="18.75" customHeight="1">
      <c r="A431" s="206" t="s">
        <v>88</v>
      </c>
      <c r="B431" s="207">
        <v>0</v>
      </c>
      <c r="C431" s="207">
        <v>0</v>
      </c>
      <c r="D431" s="207">
        <v>0.30599999999999999</v>
      </c>
      <c r="E431" s="207">
        <v>0.75800000000000001</v>
      </c>
      <c r="F431" s="207">
        <v>0</v>
      </c>
      <c r="G431" s="207">
        <v>0</v>
      </c>
      <c r="H431" s="207">
        <v>19.277000000000001</v>
      </c>
      <c r="I431" s="207">
        <v>0</v>
      </c>
      <c r="J431" s="207">
        <v>0</v>
      </c>
      <c r="K431" s="207">
        <v>0</v>
      </c>
      <c r="M431" s="206" t="s">
        <v>88</v>
      </c>
      <c r="N431" s="207">
        <v>0</v>
      </c>
      <c r="O431" s="207">
        <v>0</v>
      </c>
      <c r="P431" s="207">
        <v>947.71241830065401</v>
      </c>
      <c r="Q431" s="207">
        <v>1042.2163588390499</v>
      </c>
      <c r="R431" s="207">
        <v>0</v>
      </c>
      <c r="S431" s="207">
        <v>0</v>
      </c>
      <c r="T431" s="207">
        <v>66.089121751309804</v>
      </c>
      <c r="U431" s="207">
        <v>0</v>
      </c>
      <c r="V431" s="207">
        <v>0</v>
      </c>
      <c r="W431" s="207">
        <v>0</v>
      </c>
    </row>
    <row r="432" spans="1:23" ht="18.75" customHeight="1">
      <c r="A432" s="206" t="s">
        <v>89</v>
      </c>
      <c r="B432" s="207">
        <v>0</v>
      </c>
      <c r="C432" s="207">
        <v>0</v>
      </c>
      <c r="D432" s="207">
        <v>0</v>
      </c>
      <c r="E432" s="207">
        <v>0</v>
      </c>
      <c r="F432" s="207">
        <v>0</v>
      </c>
      <c r="G432" s="207">
        <v>0</v>
      </c>
      <c r="H432" s="207">
        <v>0</v>
      </c>
      <c r="I432" s="207">
        <v>2.2229999999999999</v>
      </c>
      <c r="J432" s="207">
        <v>2.8029999999999999</v>
      </c>
      <c r="K432" s="207">
        <v>0</v>
      </c>
      <c r="M432" s="206" t="s">
        <v>89</v>
      </c>
      <c r="N432" s="207">
        <v>0</v>
      </c>
      <c r="O432" s="207">
        <v>0</v>
      </c>
      <c r="P432" s="207">
        <v>0</v>
      </c>
      <c r="Q432" s="207">
        <v>0</v>
      </c>
      <c r="R432" s="207">
        <v>0</v>
      </c>
      <c r="S432" s="207">
        <v>0</v>
      </c>
      <c r="T432" s="207">
        <v>0</v>
      </c>
      <c r="U432" s="207">
        <v>683.31084120557796</v>
      </c>
      <c r="V432" s="207">
        <v>1034.2490189083101</v>
      </c>
      <c r="W432" s="207">
        <v>0</v>
      </c>
    </row>
    <row r="433" spans="1:23" ht="18.75" customHeight="1">
      <c r="A433" s="206" t="s">
        <v>92</v>
      </c>
      <c r="B433" s="207">
        <v>0</v>
      </c>
      <c r="C433" s="207">
        <v>0</v>
      </c>
      <c r="D433" s="207">
        <v>0</v>
      </c>
      <c r="E433" s="207">
        <v>0</v>
      </c>
      <c r="F433" s="207">
        <v>0</v>
      </c>
      <c r="G433" s="207">
        <v>0</v>
      </c>
      <c r="H433" s="207">
        <v>3.0219999999999998</v>
      </c>
      <c r="I433" s="207">
        <v>13.718999999999999</v>
      </c>
      <c r="J433" s="207">
        <v>0</v>
      </c>
      <c r="K433" s="207">
        <v>14.04</v>
      </c>
      <c r="M433" s="206" t="s">
        <v>92</v>
      </c>
      <c r="N433" s="207">
        <v>0</v>
      </c>
      <c r="O433" s="207">
        <v>0</v>
      </c>
      <c r="P433" s="207">
        <v>0</v>
      </c>
      <c r="Q433" s="207">
        <v>0</v>
      </c>
      <c r="R433" s="207">
        <v>0</v>
      </c>
      <c r="S433" s="207">
        <v>0</v>
      </c>
      <c r="T433" s="207">
        <v>394.10986101919298</v>
      </c>
      <c r="U433" s="207">
        <v>229.60857205335699</v>
      </c>
      <c r="V433" s="207">
        <v>0</v>
      </c>
      <c r="W433" s="207">
        <v>204.98575498575499</v>
      </c>
    </row>
    <row r="434" spans="1:23" ht="18.75" customHeight="1">
      <c r="A434" s="206" t="s">
        <v>93</v>
      </c>
      <c r="B434" s="207">
        <v>0</v>
      </c>
      <c r="C434" s="207">
        <v>0</v>
      </c>
      <c r="D434" s="207">
        <v>0</v>
      </c>
      <c r="E434" s="207">
        <v>0</v>
      </c>
      <c r="F434" s="207">
        <v>0</v>
      </c>
      <c r="G434" s="207">
        <v>4.8719999999999999</v>
      </c>
      <c r="H434" s="207">
        <v>4.024</v>
      </c>
      <c r="I434" s="207">
        <v>0</v>
      </c>
      <c r="J434" s="207">
        <v>0</v>
      </c>
      <c r="K434" s="207">
        <v>0.65400000000000003</v>
      </c>
      <c r="M434" s="206" t="s">
        <v>93</v>
      </c>
      <c r="N434" s="207">
        <v>0</v>
      </c>
      <c r="O434" s="207">
        <v>0</v>
      </c>
      <c r="P434" s="207">
        <v>0</v>
      </c>
      <c r="Q434" s="207">
        <v>0</v>
      </c>
      <c r="R434" s="207">
        <v>0</v>
      </c>
      <c r="S434" s="207">
        <v>256.56814449917903</v>
      </c>
      <c r="T434" s="207">
        <v>276.341948310139</v>
      </c>
      <c r="U434" s="207">
        <v>0</v>
      </c>
      <c r="V434" s="207">
        <v>0</v>
      </c>
      <c r="W434" s="207">
        <v>547.40061162079496</v>
      </c>
    </row>
    <row r="435" spans="1:23" ht="18.75" customHeight="1">
      <c r="A435" s="206" t="s">
        <v>94</v>
      </c>
      <c r="B435" s="207">
        <v>0</v>
      </c>
      <c r="C435" s="207">
        <v>0</v>
      </c>
      <c r="D435" s="207">
        <v>0</v>
      </c>
      <c r="E435" s="207">
        <v>0</v>
      </c>
      <c r="F435" s="207">
        <v>0</v>
      </c>
      <c r="G435" s="207">
        <v>1.633</v>
      </c>
      <c r="H435" s="207">
        <v>29.013999999999999</v>
      </c>
      <c r="I435" s="207">
        <v>1.4650000000000001</v>
      </c>
      <c r="J435" s="207">
        <v>0</v>
      </c>
      <c r="K435" s="207">
        <v>0</v>
      </c>
      <c r="M435" s="206" t="s">
        <v>94</v>
      </c>
      <c r="N435" s="207">
        <v>0</v>
      </c>
      <c r="O435" s="207">
        <v>0</v>
      </c>
      <c r="P435" s="207">
        <v>0</v>
      </c>
      <c r="Q435" s="207">
        <v>0</v>
      </c>
      <c r="R435" s="207">
        <v>0</v>
      </c>
      <c r="S435" s="207">
        <v>721.37170851194105</v>
      </c>
      <c r="T435" s="207">
        <v>634.79699455435298</v>
      </c>
      <c r="U435" s="207">
        <v>696.92832764505101</v>
      </c>
      <c r="V435" s="207">
        <v>0</v>
      </c>
      <c r="W435" s="207">
        <v>0</v>
      </c>
    </row>
    <row r="436" spans="1:23" ht="18.75" customHeight="1">
      <c r="A436" s="206" t="s">
        <v>95</v>
      </c>
      <c r="B436" s="207">
        <v>4.6399999999999997</v>
      </c>
      <c r="C436" s="207">
        <v>31.783000000000001</v>
      </c>
      <c r="D436" s="207">
        <v>60.927</v>
      </c>
      <c r="E436" s="207">
        <v>59.253999999999998</v>
      </c>
      <c r="F436" s="207">
        <v>20.818000000000001</v>
      </c>
      <c r="G436" s="207">
        <v>1.36</v>
      </c>
      <c r="H436" s="207">
        <v>0.54400000000000004</v>
      </c>
      <c r="I436" s="207">
        <v>14.904999999999999</v>
      </c>
      <c r="J436" s="207">
        <v>0</v>
      </c>
      <c r="K436" s="207">
        <v>34.920999999999999</v>
      </c>
      <c r="M436" s="206" t="s">
        <v>95</v>
      </c>
      <c r="N436" s="207">
        <v>631.03448275862104</v>
      </c>
      <c r="O436" s="207">
        <v>605.29213730610695</v>
      </c>
      <c r="P436" s="207">
        <v>513.08943489750004</v>
      </c>
      <c r="Q436" s="207">
        <v>543.74388226955102</v>
      </c>
      <c r="R436" s="207">
        <v>546.017869151696</v>
      </c>
      <c r="S436" s="207">
        <v>496.32352941176498</v>
      </c>
      <c r="T436" s="207">
        <v>463.23529411764702</v>
      </c>
      <c r="U436" s="207">
        <v>912.44548809124399</v>
      </c>
      <c r="V436" s="207">
        <v>0</v>
      </c>
      <c r="W436" s="207">
        <v>770.05240399759396</v>
      </c>
    </row>
    <row r="437" spans="1:23" ht="18.75" customHeight="1">
      <c r="A437" s="206" t="s">
        <v>97</v>
      </c>
      <c r="B437" s="207">
        <v>4686.884</v>
      </c>
      <c r="C437" s="207">
        <v>5870.93</v>
      </c>
      <c r="D437" s="207">
        <v>8869.3880000000008</v>
      </c>
      <c r="E437" s="207">
        <v>5165.1360000000004</v>
      </c>
      <c r="F437" s="207">
        <v>6610.0209999999997</v>
      </c>
      <c r="G437" s="207">
        <v>4466.482</v>
      </c>
      <c r="H437" s="207">
        <v>6052.1049999999996</v>
      </c>
      <c r="I437" s="207">
        <v>6292.0230000000001</v>
      </c>
      <c r="J437" s="207">
        <v>7407.4129999999996</v>
      </c>
      <c r="K437" s="207">
        <v>6944.6980000000003</v>
      </c>
      <c r="M437" s="206" t="s">
        <v>97</v>
      </c>
      <c r="N437" s="207">
        <v>414.48988283046901</v>
      </c>
      <c r="O437" s="207">
        <v>442.71946693283701</v>
      </c>
      <c r="P437" s="207">
        <v>406.56841261200901</v>
      </c>
      <c r="Q437" s="207">
        <v>519.10849975683095</v>
      </c>
      <c r="R437" s="207">
        <v>544.17315769495997</v>
      </c>
      <c r="S437" s="207">
        <v>765.81591507589201</v>
      </c>
      <c r="T437" s="207">
        <v>679.12304892264797</v>
      </c>
      <c r="U437" s="207">
        <v>679.83015955281803</v>
      </c>
      <c r="V437" s="207">
        <v>640.02736177934196</v>
      </c>
      <c r="W437" s="207">
        <v>646.46569224464497</v>
      </c>
    </row>
    <row r="438" spans="1:23" ht="18.75" customHeight="1">
      <c r="A438" s="206" t="s">
        <v>99</v>
      </c>
      <c r="B438" s="207">
        <v>0</v>
      </c>
      <c r="C438" s="207">
        <v>0</v>
      </c>
      <c r="D438" s="207">
        <v>0</v>
      </c>
      <c r="E438" s="207">
        <v>0</v>
      </c>
      <c r="F438" s="207">
        <v>0</v>
      </c>
      <c r="G438" s="207">
        <v>379</v>
      </c>
      <c r="H438" s="207">
        <v>557.20000000000005</v>
      </c>
      <c r="I438" s="207">
        <v>515.99900000000002</v>
      </c>
      <c r="J438" s="207">
        <v>640.67899999999997</v>
      </c>
      <c r="K438" s="207">
        <v>621.44399999999996</v>
      </c>
      <c r="M438" s="206" t="s">
        <v>99</v>
      </c>
      <c r="N438" s="207">
        <v>0</v>
      </c>
      <c r="O438" s="207">
        <v>0</v>
      </c>
      <c r="P438" s="207">
        <v>0</v>
      </c>
      <c r="Q438" s="207">
        <v>0</v>
      </c>
      <c r="R438" s="207">
        <v>0</v>
      </c>
      <c r="S438" s="207">
        <v>80.393139841688594</v>
      </c>
      <c r="T438" s="207">
        <v>75.586862885857897</v>
      </c>
      <c r="U438" s="207">
        <v>91.310254477237393</v>
      </c>
      <c r="V438" s="207">
        <v>109.27313053807001</v>
      </c>
      <c r="W438" s="207">
        <v>98.953405294765105</v>
      </c>
    </row>
    <row r="439" spans="1:23" ht="18.75" customHeight="1">
      <c r="A439" s="206" t="s">
        <v>100</v>
      </c>
      <c r="B439" s="207">
        <v>0</v>
      </c>
      <c r="C439" s="207">
        <v>0</v>
      </c>
      <c r="D439" s="207">
        <v>0</v>
      </c>
      <c r="E439" s="207">
        <v>0</v>
      </c>
      <c r="F439" s="207">
        <v>0</v>
      </c>
      <c r="G439" s="207">
        <v>0</v>
      </c>
      <c r="H439" s="207">
        <v>0</v>
      </c>
      <c r="I439" s="207">
        <v>0</v>
      </c>
      <c r="J439" s="207">
        <v>0</v>
      </c>
      <c r="K439" s="207">
        <v>3.9430000000000001</v>
      </c>
      <c r="M439" s="206" t="s">
        <v>100</v>
      </c>
      <c r="N439" s="207">
        <v>0</v>
      </c>
      <c r="O439" s="207">
        <v>0</v>
      </c>
      <c r="P439" s="207">
        <v>0</v>
      </c>
      <c r="Q439" s="207">
        <v>0</v>
      </c>
      <c r="R439" s="207">
        <v>0</v>
      </c>
      <c r="S439" s="207">
        <v>0</v>
      </c>
      <c r="T439" s="207">
        <v>0</v>
      </c>
      <c r="U439" s="207">
        <v>0</v>
      </c>
      <c r="V439" s="207">
        <v>0</v>
      </c>
      <c r="W439" s="207">
        <v>927.97362414405302</v>
      </c>
    </row>
    <row r="440" spans="1:23" ht="18.75" customHeight="1">
      <c r="A440" s="206" t="s">
        <v>101</v>
      </c>
      <c r="B440" s="207">
        <v>13.462</v>
      </c>
      <c r="C440" s="207">
        <v>17.367000000000001</v>
      </c>
      <c r="D440" s="207">
        <v>7.0380000000000003</v>
      </c>
      <c r="E440" s="207">
        <v>17.271999999999998</v>
      </c>
      <c r="F440" s="207">
        <v>6.8540000000000001</v>
      </c>
      <c r="G440" s="207">
        <v>4.6390000000000002</v>
      </c>
      <c r="H440" s="207">
        <v>8.6029999999999998</v>
      </c>
      <c r="I440" s="207">
        <v>10.746</v>
      </c>
      <c r="J440" s="207">
        <v>2.4689999999999999</v>
      </c>
      <c r="K440" s="207">
        <v>8.3580000000000005</v>
      </c>
      <c r="M440" s="206" t="s">
        <v>101</v>
      </c>
      <c r="N440" s="207">
        <v>4480.0178279601796</v>
      </c>
      <c r="O440" s="207">
        <v>4015.9497898312902</v>
      </c>
      <c r="P440" s="207">
        <v>4279.1986359761304</v>
      </c>
      <c r="Q440" s="207">
        <v>5289.4858730893902</v>
      </c>
      <c r="R440" s="207">
        <v>5664.2836299970804</v>
      </c>
      <c r="S440" s="207">
        <v>6685.2769993533102</v>
      </c>
      <c r="T440" s="207">
        <v>5219.92328257585</v>
      </c>
      <c r="U440" s="207">
        <v>5585.52019356039</v>
      </c>
      <c r="V440" s="207">
        <v>6053.0579181855001</v>
      </c>
      <c r="W440" s="207">
        <v>5491.6247906197596</v>
      </c>
    </row>
    <row r="441" spans="1:23" ht="18.75" customHeight="1">
      <c r="A441" s="206" t="s">
        <v>104</v>
      </c>
      <c r="B441" s="207">
        <v>0</v>
      </c>
      <c r="C441" s="207">
        <v>0</v>
      </c>
      <c r="D441" s="207">
        <v>0</v>
      </c>
      <c r="E441" s="207">
        <v>5.25</v>
      </c>
      <c r="F441" s="207">
        <v>0</v>
      </c>
      <c r="G441" s="207">
        <v>0</v>
      </c>
      <c r="H441" s="207">
        <v>0</v>
      </c>
      <c r="I441" s="207">
        <v>0</v>
      </c>
      <c r="J441" s="207">
        <v>0</v>
      </c>
      <c r="K441" s="207">
        <v>0</v>
      </c>
      <c r="M441" s="206" t="s">
        <v>104</v>
      </c>
      <c r="N441" s="207">
        <v>0</v>
      </c>
      <c r="O441" s="207">
        <v>0</v>
      </c>
      <c r="P441" s="207">
        <v>0</v>
      </c>
      <c r="Q441" s="207">
        <v>442.28571428571399</v>
      </c>
      <c r="R441" s="207">
        <v>0</v>
      </c>
      <c r="S441" s="207">
        <v>0</v>
      </c>
      <c r="T441" s="207">
        <v>0</v>
      </c>
      <c r="U441" s="207">
        <v>0</v>
      </c>
      <c r="V441" s="207">
        <v>0</v>
      </c>
      <c r="W441" s="207">
        <v>0</v>
      </c>
    </row>
    <row r="442" spans="1:23" ht="18.75" customHeight="1">
      <c r="A442" s="206" t="s">
        <v>107</v>
      </c>
      <c r="B442" s="207">
        <v>0</v>
      </c>
      <c r="C442" s="207">
        <v>0</v>
      </c>
      <c r="D442" s="207">
        <v>0</v>
      </c>
      <c r="E442" s="207">
        <v>0</v>
      </c>
      <c r="F442" s="207">
        <v>10.416</v>
      </c>
      <c r="G442" s="207">
        <v>8.1980000000000004</v>
      </c>
      <c r="H442" s="207">
        <v>5.4530000000000003</v>
      </c>
      <c r="I442" s="207">
        <v>0</v>
      </c>
      <c r="J442" s="207">
        <v>0</v>
      </c>
      <c r="K442" s="207">
        <v>0</v>
      </c>
      <c r="M442" s="206" t="s">
        <v>107</v>
      </c>
      <c r="N442" s="207">
        <v>0</v>
      </c>
      <c r="O442" s="207">
        <v>0</v>
      </c>
      <c r="P442" s="207">
        <v>0</v>
      </c>
      <c r="Q442" s="207">
        <v>0</v>
      </c>
      <c r="R442" s="207">
        <v>511.80875576036902</v>
      </c>
      <c r="S442" s="207">
        <v>413.75945352525002</v>
      </c>
      <c r="T442" s="207">
        <v>511.46158078122102</v>
      </c>
      <c r="U442" s="207">
        <v>0</v>
      </c>
      <c r="V442" s="207">
        <v>0</v>
      </c>
      <c r="W442" s="207">
        <v>0</v>
      </c>
    </row>
    <row r="443" spans="1:23" ht="18.75" customHeight="1">
      <c r="A443" s="206" t="s">
        <v>108</v>
      </c>
      <c r="B443" s="207">
        <v>38282.898999999998</v>
      </c>
      <c r="C443" s="207">
        <v>43918.665000000001</v>
      </c>
      <c r="D443" s="207">
        <v>54549.453000000001</v>
      </c>
      <c r="E443" s="207">
        <v>47382.8</v>
      </c>
      <c r="F443" s="207">
        <v>41808.057999999997</v>
      </c>
      <c r="G443" s="207">
        <v>44143.938000000002</v>
      </c>
      <c r="H443" s="207">
        <v>47880.578999999998</v>
      </c>
      <c r="I443" s="207">
        <v>43967.569000000003</v>
      </c>
      <c r="J443" s="207">
        <v>43363.300999999999</v>
      </c>
      <c r="K443" s="207">
        <v>38446.131000000001</v>
      </c>
      <c r="M443" s="206" t="s">
        <v>108</v>
      </c>
      <c r="N443" s="207">
        <v>81.037959011411303</v>
      </c>
      <c r="O443" s="207">
        <v>75.244386412929401</v>
      </c>
      <c r="P443" s="207">
        <v>82.664128639383406</v>
      </c>
      <c r="Q443" s="207">
        <v>93.249280329571107</v>
      </c>
      <c r="R443" s="207">
        <v>109.736596710615</v>
      </c>
      <c r="S443" s="207">
        <v>126.79537108809799</v>
      </c>
      <c r="T443" s="207">
        <v>110.439203335448</v>
      </c>
      <c r="U443" s="207">
        <v>108.450389877139</v>
      </c>
      <c r="V443" s="207">
        <v>102.607110099851</v>
      </c>
      <c r="W443" s="207">
        <v>105.03985433540799</v>
      </c>
    </row>
    <row r="444" spans="1:23" ht="18.75" customHeight="1">
      <c r="A444" s="206" t="s">
        <v>114</v>
      </c>
      <c r="B444" s="207">
        <v>20068.815999999999</v>
      </c>
      <c r="C444" s="207">
        <v>23494.359</v>
      </c>
      <c r="D444" s="207">
        <v>19742.099999999999</v>
      </c>
      <c r="E444" s="207">
        <v>24712.999</v>
      </c>
      <c r="F444" s="207">
        <v>22460.316999999999</v>
      </c>
      <c r="G444" s="207">
        <v>18500.112000000001</v>
      </c>
      <c r="H444" s="207">
        <v>22689.401000000002</v>
      </c>
      <c r="I444" s="207">
        <v>18949.083999999999</v>
      </c>
      <c r="J444" s="207">
        <v>17565.862000000001</v>
      </c>
      <c r="K444" s="207">
        <v>10934.19</v>
      </c>
      <c r="M444" s="206" t="s">
        <v>114</v>
      </c>
      <c r="N444" s="207">
        <v>92.6959517691527</v>
      </c>
      <c r="O444" s="207">
        <v>91.056963929086095</v>
      </c>
      <c r="P444" s="207">
        <v>99.097715035381199</v>
      </c>
      <c r="Q444" s="207">
        <v>95.453975456398496</v>
      </c>
      <c r="R444" s="207">
        <v>101.939701029153</v>
      </c>
      <c r="S444" s="207">
        <v>110.625654590632</v>
      </c>
      <c r="T444" s="207">
        <v>107.452858715838</v>
      </c>
      <c r="U444" s="207">
        <v>92.047035096788804</v>
      </c>
      <c r="V444" s="207">
        <v>71.684441105139001</v>
      </c>
      <c r="W444" s="207">
        <v>82.025920530007198</v>
      </c>
    </row>
    <row r="445" spans="1:23" ht="18.75" customHeight="1">
      <c r="A445" s="206" t="s">
        <v>115</v>
      </c>
      <c r="B445" s="207">
        <v>0</v>
      </c>
      <c r="C445" s="207">
        <v>770.29499999999996</v>
      </c>
      <c r="D445" s="207">
        <v>338.279</v>
      </c>
      <c r="E445" s="207">
        <v>292.11900000000003</v>
      </c>
      <c r="F445" s="207">
        <v>138.34</v>
      </c>
      <c r="G445" s="207">
        <v>98</v>
      </c>
      <c r="H445" s="207">
        <v>42</v>
      </c>
      <c r="I445" s="207">
        <v>47.25</v>
      </c>
      <c r="J445" s="207">
        <v>42.9</v>
      </c>
      <c r="K445" s="207">
        <v>30.382000000000001</v>
      </c>
      <c r="M445" s="206" t="s">
        <v>115</v>
      </c>
      <c r="N445" s="207">
        <v>0</v>
      </c>
      <c r="O445" s="207">
        <v>93.817303760247697</v>
      </c>
      <c r="P445" s="207">
        <v>96.231217427035105</v>
      </c>
      <c r="Q445" s="207">
        <v>109.558091051934</v>
      </c>
      <c r="R445" s="207">
        <v>121.25921642330501</v>
      </c>
      <c r="S445" s="207">
        <v>117.602040816327</v>
      </c>
      <c r="T445" s="207">
        <v>98.642857142857096</v>
      </c>
      <c r="U445" s="207">
        <v>122.15873015872999</v>
      </c>
      <c r="V445" s="207">
        <v>120.839160839161</v>
      </c>
      <c r="W445" s="207">
        <v>183.00309393719999</v>
      </c>
    </row>
    <row r="446" spans="1:23" ht="18.75" customHeight="1">
      <c r="A446" s="206" t="s">
        <v>116</v>
      </c>
      <c r="B446" s="207">
        <v>0.83799999999999997</v>
      </c>
      <c r="C446" s="207">
        <v>6.8769999999999998</v>
      </c>
      <c r="D446" s="207">
        <v>14.56</v>
      </c>
      <c r="E446" s="207">
        <v>13.257</v>
      </c>
      <c r="F446" s="207">
        <v>5.0439999999999996</v>
      </c>
      <c r="G446" s="207">
        <v>0</v>
      </c>
      <c r="H446" s="207">
        <v>0.32100000000000001</v>
      </c>
      <c r="I446" s="207">
        <v>5.2329999999999997</v>
      </c>
      <c r="J446" s="207">
        <v>60.795000000000002</v>
      </c>
      <c r="K446" s="207">
        <v>89.373000000000005</v>
      </c>
      <c r="M446" s="206" t="s">
        <v>116</v>
      </c>
      <c r="N446" s="207">
        <v>491.646778042959</v>
      </c>
      <c r="O446" s="207">
        <v>1047.54980369347</v>
      </c>
      <c r="P446" s="207">
        <v>889.97252747252696</v>
      </c>
      <c r="Q446" s="207">
        <v>941.99290940635103</v>
      </c>
      <c r="R446" s="207">
        <v>1179.6193497224399</v>
      </c>
      <c r="S446" s="207">
        <v>0</v>
      </c>
      <c r="T446" s="207">
        <v>1781.93146417445</v>
      </c>
      <c r="U446" s="207">
        <v>1323.1416013758801</v>
      </c>
      <c r="V446" s="207">
        <v>1393.84817830414</v>
      </c>
      <c r="W446" s="207">
        <v>1359.6164389692599</v>
      </c>
    </row>
    <row r="447" spans="1:23" ht="18.75" customHeight="1">
      <c r="A447" s="206" t="s">
        <v>117</v>
      </c>
      <c r="B447" s="207">
        <v>4.5999999999999996</v>
      </c>
      <c r="C447" s="207">
        <v>54.274000000000001</v>
      </c>
      <c r="D447" s="207">
        <v>80.069000000000003</v>
      </c>
      <c r="E447" s="207">
        <v>80.188999999999993</v>
      </c>
      <c r="F447" s="207">
        <v>55.505000000000003</v>
      </c>
      <c r="G447" s="207">
        <v>1.3260000000000001</v>
      </c>
      <c r="H447" s="207">
        <v>3.198</v>
      </c>
      <c r="I447" s="207">
        <v>2.54</v>
      </c>
      <c r="J447" s="207">
        <v>0.24</v>
      </c>
      <c r="K447" s="207">
        <v>0.52</v>
      </c>
      <c r="M447" s="206" t="s">
        <v>117</v>
      </c>
      <c r="N447" s="207">
        <v>463.91304347826099</v>
      </c>
      <c r="O447" s="207">
        <v>480.100969156502</v>
      </c>
      <c r="P447" s="207">
        <v>378.47356654885198</v>
      </c>
      <c r="Q447" s="207">
        <v>445.49751212759901</v>
      </c>
      <c r="R447" s="207">
        <v>514.80046842626803</v>
      </c>
      <c r="S447" s="207">
        <v>924.58521870286597</v>
      </c>
      <c r="T447" s="207">
        <v>850.844277673546</v>
      </c>
      <c r="U447" s="207">
        <v>678.74015748031502</v>
      </c>
      <c r="V447" s="207">
        <v>858.33333333333303</v>
      </c>
      <c r="W447" s="207">
        <v>753.84615384615404</v>
      </c>
    </row>
    <row r="448" spans="1:23" ht="18.75" customHeight="1">
      <c r="A448" s="204" t="s">
        <v>44</v>
      </c>
      <c r="B448" s="205">
        <v>2941.576</v>
      </c>
      <c r="C448" s="205">
        <v>3246.806</v>
      </c>
      <c r="D448" s="205">
        <v>3108.0230000000001</v>
      </c>
      <c r="E448" s="205">
        <v>2973.348</v>
      </c>
      <c r="F448" s="205">
        <v>3225.7310000000002</v>
      </c>
      <c r="G448" s="205">
        <v>2917.6019999999999</v>
      </c>
      <c r="H448" s="205">
        <v>2928.826</v>
      </c>
      <c r="I448" s="205">
        <v>2800.1460000000002</v>
      </c>
      <c r="J448" s="205">
        <v>2863.4650000000001</v>
      </c>
      <c r="K448" s="205">
        <v>2174.0450000000001</v>
      </c>
      <c r="M448" s="204" t="s">
        <v>44</v>
      </c>
      <c r="N448" s="205">
        <v>171.18000690786201</v>
      </c>
      <c r="O448" s="205">
        <v>161.00438400076899</v>
      </c>
      <c r="P448" s="205">
        <v>162.71855131059201</v>
      </c>
      <c r="Q448" s="205">
        <v>198.10933668040201</v>
      </c>
      <c r="R448" s="205">
        <v>200.63855293575301</v>
      </c>
      <c r="S448" s="205">
        <v>234.98818550302599</v>
      </c>
      <c r="T448" s="205">
        <v>209.79600700075699</v>
      </c>
      <c r="U448" s="205">
        <v>213.148528683862</v>
      </c>
      <c r="V448" s="205">
        <v>213.16342263656099</v>
      </c>
      <c r="W448" s="205">
        <v>219.83077627188001</v>
      </c>
    </row>
    <row r="449" spans="1:23" ht="18.75" customHeight="1">
      <c r="A449" s="206" t="s">
        <v>106</v>
      </c>
      <c r="B449" s="207">
        <v>0</v>
      </c>
      <c r="C449" s="207">
        <v>0</v>
      </c>
      <c r="D449" s="207">
        <v>0</v>
      </c>
      <c r="E449" s="207">
        <v>15.68</v>
      </c>
      <c r="F449" s="207">
        <v>0</v>
      </c>
      <c r="G449" s="207">
        <v>0</v>
      </c>
      <c r="H449" s="207">
        <v>0</v>
      </c>
      <c r="I449" s="207">
        <v>0</v>
      </c>
      <c r="J449" s="207">
        <v>7.99</v>
      </c>
      <c r="K449" s="207">
        <v>3.69</v>
      </c>
      <c r="M449" s="206" t="s">
        <v>106</v>
      </c>
      <c r="N449" s="207">
        <v>0</v>
      </c>
      <c r="O449" s="207">
        <v>0</v>
      </c>
      <c r="P449" s="207">
        <v>0</v>
      </c>
      <c r="Q449" s="207">
        <v>158.54591836734701</v>
      </c>
      <c r="R449" s="207">
        <v>0</v>
      </c>
      <c r="S449" s="207">
        <v>0</v>
      </c>
      <c r="T449" s="207">
        <v>0</v>
      </c>
      <c r="U449" s="207">
        <v>0</v>
      </c>
      <c r="V449" s="207">
        <v>233.16645807259101</v>
      </c>
      <c r="W449" s="207">
        <v>233.333333333333</v>
      </c>
    </row>
    <row r="450" spans="1:23" ht="18.75" customHeight="1">
      <c r="A450" s="206" t="s">
        <v>121</v>
      </c>
      <c r="B450" s="207">
        <v>90.28</v>
      </c>
      <c r="C450" s="207">
        <v>166.27500000000001</v>
      </c>
      <c r="D450" s="207">
        <v>168.04</v>
      </c>
      <c r="E450" s="207">
        <v>172.92099999999999</v>
      </c>
      <c r="F450" s="207">
        <v>175.01599999999999</v>
      </c>
      <c r="G450" s="207">
        <v>217.67699999999999</v>
      </c>
      <c r="H450" s="207">
        <v>129.23099999999999</v>
      </c>
      <c r="I450" s="207">
        <v>106.56</v>
      </c>
      <c r="J450" s="207">
        <v>189</v>
      </c>
      <c r="K450" s="207">
        <v>128.857</v>
      </c>
      <c r="M450" s="206" t="s">
        <v>121</v>
      </c>
      <c r="N450" s="207">
        <v>178.40053167921999</v>
      </c>
      <c r="O450" s="207">
        <v>160.300706660652</v>
      </c>
      <c r="P450" s="207">
        <v>169.45370149964299</v>
      </c>
      <c r="Q450" s="207">
        <v>204.71197830222999</v>
      </c>
      <c r="R450" s="207">
        <v>204.62129176760999</v>
      </c>
      <c r="S450" s="207">
        <v>221.87001842179001</v>
      </c>
      <c r="T450" s="207">
        <v>232.622203650827</v>
      </c>
      <c r="U450" s="207">
        <v>231.93506006006001</v>
      </c>
      <c r="V450" s="207">
        <v>246.08465608465599</v>
      </c>
      <c r="W450" s="207">
        <v>249.315132278417</v>
      </c>
    </row>
    <row r="451" spans="1:23" ht="18.75" customHeight="1">
      <c r="A451" s="206" t="s">
        <v>82</v>
      </c>
      <c r="B451" s="207">
        <v>1860.4580000000001</v>
      </c>
      <c r="C451" s="207">
        <v>1830.4939999999999</v>
      </c>
      <c r="D451" s="207">
        <v>1660.5640000000001</v>
      </c>
      <c r="E451" s="207">
        <v>1202.2049999999999</v>
      </c>
      <c r="F451" s="207">
        <v>1470.481</v>
      </c>
      <c r="G451" s="207">
        <v>1354.838</v>
      </c>
      <c r="H451" s="207">
        <v>1545.7270000000001</v>
      </c>
      <c r="I451" s="207">
        <v>1554.325</v>
      </c>
      <c r="J451" s="207">
        <v>1333.181</v>
      </c>
      <c r="K451" s="207">
        <v>878.98500000000001</v>
      </c>
      <c r="M451" s="206" t="s">
        <v>82</v>
      </c>
      <c r="N451" s="207">
        <v>172.42205951437799</v>
      </c>
      <c r="O451" s="207">
        <v>165.85632075275899</v>
      </c>
      <c r="P451" s="207">
        <v>164.799429591392</v>
      </c>
      <c r="Q451" s="207">
        <v>194.5433599095</v>
      </c>
      <c r="R451" s="207">
        <v>191.515565315023</v>
      </c>
      <c r="S451" s="207">
        <v>222.352783137172</v>
      </c>
      <c r="T451" s="207">
        <v>203.244816193286</v>
      </c>
      <c r="U451" s="207">
        <v>205.26273462757101</v>
      </c>
      <c r="V451" s="207">
        <v>202.194600733134</v>
      </c>
      <c r="W451" s="207">
        <v>212.26528325284301</v>
      </c>
    </row>
    <row r="452" spans="1:23" ht="18.75" customHeight="1">
      <c r="A452" s="206" t="s">
        <v>116</v>
      </c>
      <c r="B452" s="207">
        <v>148.48099999999999</v>
      </c>
      <c r="C452" s="207">
        <v>253.81899999999999</v>
      </c>
      <c r="D452" s="207">
        <v>308.02</v>
      </c>
      <c r="E452" s="207">
        <v>542.80799999999999</v>
      </c>
      <c r="F452" s="207">
        <v>650.18899999999996</v>
      </c>
      <c r="G452" s="207">
        <v>381.67399999999998</v>
      </c>
      <c r="H452" s="207">
        <v>171.21799999999999</v>
      </c>
      <c r="I452" s="207">
        <v>169.93700000000001</v>
      </c>
      <c r="J452" s="207">
        <v>289.46899999999999</v>
      </c>
      <c r="K452" s="207">
        <v>188.75700000000001</v>
      </c>
      <c r="M452" s="206" t="s">
        <v>116</v>
      </c>
      <c r="N452" s="207">
        <v>194.63769775257401</v>
      </c>
      <c r="O452" s="207">
        <v>166.69752855381199</v>
      </c>
      <c r="P452" s="207">
        <v>186.82877735212</v>
      </c>
      <c r="Q452" s="207">
        <v>220.30257475939899</v>
      </c>
      <c r="R452" s="207">
        <v>227.64919123516401</v>
      </c>
      <c r="S452" s="207">
        <v>306.68057032965299</v>
      </c>
      <c r="T452" s="207">
        <v>288.09470966837603</v>
      </c>
      <c r="U452" s="207">
        <v>303.847896573436</v>
      </c>
      <c r="V452" s="207">
        <v>253.97538251073499</v>
      </c>
      <c r="W452" s="207">
        <v>302.02323622435199</v>
      </c>
    </row>
    <row r="453" spans="1:23" ht="18.75" customHeight="1">
      <c r="A453" s="206" t="s">
        <v>124</v>
      </c>
      <c r="B453" s="207">
        <v>842.35699999999997</v>
      </c>
      <c r="C453" s="207">
        <v>996.21799999999996</v>
      </c>
      <c r="D453" s="207">
        <v>971.399</v>
      </c>
      <c r="E453" s="207">
        <v>1039.7339999999999</v>
      </c>
      <c r="F453" s="207">
        <v>930.04499999999996</v>
      </c>
      <c r="G453" s="207">
        <v>963.41300000000001</v>
      </c>
      <c r="H453" s="207">
        <v>1082.6500000000001</v>
      </c>
      <c r="I453" s="207">
        <v>969.32399999999996</v>
      </c>
      <c r="J453" s="207">
        <v>1043.825</v>
      </c>
      <c r="K453" s="207">
        <v>973.75599999999997</v>
      </c>
      <c r="M453" s="206" t="s">
        <v>124</v>
      </c>
      <c r="N453" s="207">
        <v>163.52805283270601</v>
      </c>
      <c r="O453" s="207">
        <v>150.75615979635</v>
      </c>
      <c r="P453" s="207">
        <v>150.35119451430401</v>
      </c>
      <c r="Q453" s="207">
        <v>190.144787032068</v>
      </c>
      <c r="R453" s="207">
        <v>195.43032864001199</v>
      </c>
      <c r="S453" s="207">
        <v>227.318917224492</v>
      </c>
      <c r="T453" s="207">
        <v>204.041934143075</v>
      </c>
      <c r="U453" s="207">
        <v>207.82731057933199</v>
      </c>
      <c r="V453" s="207">
        <v>209.741096448159</v>
      </c>
      <c r="W453" s="207">
        <v>206.774592403025</v>
      </c>
    </row>
    <row r="454" spans="1:23" ht="18.75" customHeight="1">
      <c r="A454" s="204" t="s">
        <v>58</v>
      </c>
      <c r="B454" s="205">
        <v>0</v>
      </c>
      <c r="C454" s="205">
        <v>0</v>
      </c>
      <c r="D454" s="205">
        <v>0</v>
      </c>
      <c r="E454" s="205">
        <v>0.79</v>
      </c>
      <c r="F454" s="205">
        <v>0.05</v>
      </c>
      <c r="G454" s="205">
        <v>0</v>
      </c>
      <c r="H454" s="205">
        <v>0</v>
      </c>
      <c r="I454" s="205">
        <v>0</v>
      </c>
      <c r="J454" s="205">
        <v>6.8000000000000005E-2</v>
      </c>
      <c r="K454" s="205">
        <v>0</v>
      </c>
      <c r="M454" s="204" t="s">
        <v>58</v>
      </c>
      <c r="N454" s="205">
        <v>0</v>
      </c>
      <c r="O454" s="205">
        <v>0</v>
      </c>
      <c r="P454" s="205">
        <v>0</v>
      </c>
      <c r="Q454" s="205">
        <v>1203.7974683544301</v>
      </c>
      <c r="R454" s="205">
        <v>5300</v>
      </c>
      <c r="S454" s="205">
        <v>0</v>
      </c>
      <c r="T454" s="205">
        <v>0</v>
      </c>
      <c r="U454" s="205">
        <v>0</v>
      </c>
      <c r="V454" s="205">
        <v>11014.705882352901</v>
      </c>
      <c r="W454" s="205">
        <v>0</v>
      </c>
    </row>
    <row r="455" spans="1:23" ht="18.75" customHeight="1">
      <c r="A455" s="206" t="s">
        <v>134</v>
      </c>
      <c r="B455" s="207">
        <v>0</v>
      </c>
      <c r="C455" s="207">
        <v>0</v>
      </c>
      <c r="D455" s="207">
        <v>0</v>
      </c>
      <c r="E455" s="207">
        <v>0</v>
      </c>
      <c r="F455" s="207">
        <v>0</v>
      </c>
      <c r="G455" s="207">
        <v>0</v>
      </c>
      <c r="H455" s="207">
        <v>0</v>
      </c>
      <c r="I455" s="207">
        <v>0</v>
      </c>
      <c r="J455" s="207">
        <v>6.8000000000000005E-2</v>
      </c>
      <c r="K455" s="207">
        <v>0</v>
      </c>
      <c r="M455" s="206" t="s">
        <v>134</v>
      </c>
      <c r="N455" s="207">
        <v>0</v>
      </c>
      <c r="O455" s="207">
        <v>0</v>
      </c>
      <c r="P455" s="207">
        <v>0</v>
      </c>
      <c r="Q455" s="207">
        <v>0</v>
      </c>
      <c r="R455" s="207">
        <v>0</v>
      </c>
      <c r="S455" s="207">
        <v>0</v>
      </c>
      <c r="T455" s="207">
        <v>0</v>
      </c>
      <c r="U455" s="207">
        <v>0</v>
      </c>
      <c r="V455" s="207">
        <v>11014.705882352901</v>
      </c>
      <c r="W455" s="207">
        <v>0</v>
      </c>
    </row>
    <row r="456" spans="1:23" ht="18.75" customHeight="1">
      <c r="A456" s="206" t="s">
        <v>136</v>
      </c>
      <c r="B456" s="207">
        <v>0</v>
      </c>
      <c r="C456" s="207">
        <v>0</v>
      </c>
      <c r="D456" s="207">
        <v>0</v>
      </c>
      <c r="E456" s="207">
        <v>0.79</v>
      </c>
      <c r="F456" s="207">
        <v>0.05</v>
      </c>
      <c r="G456" s="207">
        <v>0</v>
      </c>
      <c r="H456" s="207">
        <v>0</v>
      </c>
      <c r="I456" s="207">
        <v>0</v>
      </c>
      <c r="J456" s="207">
        <v>0</v>
      </c>
      <c r="K456" s="207">
        <v>0</v>
      </c>
      <c r="M456" s="206" t="s">
        <v>136</v>
      </c>
      <c r="N456" s="207">
        <v>0</v>
      </c>
      <c r="O456" s="207">
        <v>0</v>
      </c>
      <c r="P456" s="207">
        <v>0</v>
      </c>
      <c r="Q456" s="207">
        <v>1203.7974683544301</v>
      </c>
      <c r="R456" s="207">
        <v>5300</v>
      </c>
      <c r="S456" s="207">
        <v>0</v>
      </c>
      <c r="T456" s="207">
        <v>0</v>
      </c>
      <c r="U456" s="207">
        <v>0</v>
      </c>
      <c r="V456" s="207">
        <v>0</v>
      </c>
      <c r="W456" s="207">
        <v>0</v>
      </c>
    </row>
    <row r="457" spans="1:23" ht="18.75" customHeight="1">
      <c r="A457" s="204" t="s">
        <v>60</v>
      </c>
      <c r="B457" s="205">
        <v>284.99</v>
      </c>
      <c r="C457" s="205">
        <v>303.64400000000001</v>
      </c>
      <c r="D457" s="205">
        <v>460.33800000000002</v>
      </c>
      <c r="E457" s="205">
        <v>363.06900000000002</v>
      </c>
      <c r="F457" s="205">
        <v>466.779</v>
      </c>
      <c r="G457" s="205">
        <v>491.04399999999998</v>
      </c>
      <c r="H457" s="205">
        <v>539.97699999999998</v>
      </c>
      <c r="I457" s="205">
        <v>540.39</v>
      </c>
      <c r="J457" s="205">
        <v>576.38</v>
      </c>
      <c r="K457" s="205">
        <v>577.85900000000004</v>
      </c>
      <c r="M457" s="204" t="s">
        <v>60</v>
      </c>
      <c r="N457" s="205">
        <v>223.93768202393099</v>
      </c>
      <c r="O457" s="205">
        <v>202.67154957779499</v>
      </c>
      <c r="P457" s="205">
        <v>210.06304063535899</v>
      </c>
      <c r="Q457" s="205">
        <v>227.48568453930201</v>
      </c>
      <c r="R457" s="205">
        <v>255.637035942062</v>
      </c>
      <c r="S457" s="205">
        <v>303.06856412052701</v>
      </c>
      <c r="T457" s="205">
        <v>182.41147308126099</v>
      </c>
      <c r="U457" s="205">
        <v>176.03212494679801</v>
      </c>
      <c r="V457" s="205">
        <v>182.67809431277999</v>
      </c>
      <c r="W457" s="205">
        <v>188.05625593786701</v>
      </c>
    </row>
    <row r="458" spans="1:23" ht="18.75" customHeight="1">
      <c r="A458" s="206" t="s">
        <v>137</v>
      </c>
      <c r="B458" s="207">
        <v>284.99</v>
      </c>
      <c r="C458" s="207">
        <v>303.64400000000001</v>
      </c>
      <c r="D458" s="207">
        <v>460.33800000000002</v>
      </c>
      <c r="E458" s="207">
        <v>363.06900000000002</v>
      </c>
      <c r="F458" s="207">
        <v>466.779</v>
      </c>
      <c r="G458" s="207">
        <v>491.04399999999998</v>
      </c>
      <c r="H458" s="207">
        <v>539.97699999999998</v>
      </c>
      <c r="I458" s="207">
        <v>540.39</v>
      </c>
      <c r="J458" s="207">
        <v>576.38</v>
      </c>
      <c r="K458" s="207">
        <v>577.85900000000004</v>
      </c>
      <c r="M458" s="206" t="s">
        <v>137</v>
      </c>
      <c r="N458" s="207">
        <v>223.93768202393099</v>
      </c>
      <c r="O458" s="207">
        <v>202.67154957779499</v>
      </c>
      <c r="P458" s="207">
        <v>210.06304063535899</v>
      </c>
      <c r="Q458" s="207">
        <v>227.48568453930201</v>
      </c>
      <c r="R458" s="207">
        <v>255.637035942062</v>
      </c>
      <c r="S458" s="207">
        <v>303.06856412052701</v>
      </c>
      <c r="T458" s="207">
        <v>182.41147308126099</v>
      </c>
      <c r="U458" s="207">
        <v>176.03212494679801</v>
      </c>
      <c r="V458" s="207">
        <v>182.67809431277999</v>
      </c>
      <c r="W458" s="207">
        <v>188.05625593786701</v>
      </c>
    </row>
    <row r="459" spans="1:23" ht="18.75" customHeight="1">
      <c r="A459" s="204" t="s">
        <v>63</v>
      </c>
      <c r="B459" s="205">
        <v>20.561</v>
      </c>
      <c r="C459" s="205">
        <v>62.762</v>
      </c>
      <c r="D459" s="205">
        <v>78.614999999999995</v>
      </c>
      <c r="E459" s="205">
        <v>76.296000000000006</v>
      </c>
      <c r="F459" s="205">
        <v>109.53400000000001</v>
      </c>
      <c r="G459" s="205">
        <v>77.472999999999999</v>
      </c>
      <c r="H459" s="205">
        <v>76.263000000000005</v>
      </c>
      <c r="I459" s="205">
        <v>102.697</v>
      </c>
      <c r="J459" s="205">
        <v>67.313999999999993</v>
      </c>
      <c r="K459" s="205">
        <v>66.617999999999995</v>
      </c>
      <c r="M459" s="204" t="s">
        <v>63</v>
      </c>
      <c r="N459" s="205">
        <v>164.58343465784699</v>
      </c>
      <c r="O459" s="205">
        <v>109.126541537873</v>
      </c>
      <c r="P459" s="205">
        <v>119.468294854672</v>
      </c>
      <c r="Q459" s="205">
        <v>156.207402747195</v>
      </c>
      <c r="R459" s="205">
        <v>174.21987693318999</v>
      </c>
      <c r="S459" s="205">
        <v>191.976559575594</v>
      </c>
      <c r="T459" s="205">
        <v>170.59386596383601</v>
      </c>
      <c r="U459" s="205">
        <v>160.8810383945</v>
      </c>
      <c r="V459" s="205">
        <v>158.18403303918899</v>
      </c>
      <c r="W459" s="205">
        <v>172.07061154642901</v>
      </c>
    </row>
    <row r="460" spans="1:23" ht="18.75" customHeight="1">
      <c r="A460" s="206" t="s">
        <v>139</v>
      </c>
      <c r="B460" s="207">
        <v>12.662000000000001</v>
      </c>
      <c r="C460" s="207">
        <v>58.058</v>
      </c>
      <c r="D460" s="207">
        <v>47.5</v>
      </c>
      <c r="E460" s="207">
        <v>39.521999999999998</v>
      </c>
      <c r="F460" s="207">
        <v>53.712000000000003</v>
      </c>
      <c r="G460" s="207">
        <v>59.393999999999998</v>
      </c>
      <c r="H460" s="207">
        <v>49.468000000000004</v>
      </c>
      <c r="I460" s="207">
        <v>72.334999999999994</v>
      </c>
      <c r="J460" s="207">
        <v>54.009</v>
      </c>
      <c r="K460" s="207">
        <v>46.944000000000003</v>
      </c>
      <c r="M460" s="206" t="s">
        <v>139</v>
      </c>
      <c r="N460" s="207">
        <v>110.17216869372901</v>
      </c>
      <c r="O460" s="207">
        <v>101.105790760963</v>
      </c>
      <c r="P460" s="207">
        <v>104.294736842105</v>
      </c>
      <c r="Q460" s="207">
        <v>137.72076311927501</v>
      </c>
      <c r="R460" s="207">
        <v>156.519958296098</v>
      </c>
      <c r="S460" s="207">
        <v>181.331447620972</v>
      </c>
      <c r="T460" s="207">
        <v>158.97145629497899</v>
      </c>
      <c r="U460" s="207">
        <v>151.226930255063</v>
      </c>
      <c r="V460" s="207">
        <v>149.51211835064501</v>
      </c>
      <c r="W460" s="207">
        <v>148.15524880708901</v>
      </c>
    </row>
    <row r="461" spans="1:23" ht="18.75" customHeight="1">
      <c r="A461" s="206" t="s">
        <v>140</v>
      </c>
      <c r="B461" s="207">
        <v>0</v>
      </c>
      <c r="C461" s="207">
        <v>0</v>
      </c>
      <c r="D461" s="207">
        <v>7.3339999999999996</v>
      </c>
      <c r="E461" s="207">
        <v>7.3440000000000003</v>
      </c>
      <c r="F461" s="207">
        <v>0</v>
      </c>
      <c r="G461" s="207">
        <v>0</v>
      </c>
      <c r="H461" s="207">
        <v>0</v>
      </c>
      <c r="I461" s="207">
        <v>0</v>
      </c>
      <c r="J461" s="207">
        <v>0</v>
      </c>
      <c r="K461" s="207">
        <v>3.0920000000000001</v>
      </c>
      <c r="M461" s="206" t="s">
        <v>140</v>
      </c>
      <c r="N461" s="207">
        <v>0</v>
      </c>
      <c r="O461" s="207">
        <v>0</v>
      </c>
      <c r="P461" s="207">
        <v>140.44177802018001</v>
      </c>
      <c r="Q461" s="207">
        <v>160.53921568627399</v>
      </c>
      <c r="R461" s="207">
        <v>0</v>
      </c>
      <c r="S461" s="207">
        <v>0</v>
      </c>
      <c r="T461" s="207">
        <v>0</v>
      </c>
      <c r="U461" s="207">
        <v>0</v>
      </c>
      <c r="V461" s="207">
        <v>0</v>
      </c>
      <c r="W461" s="207">
        <v>359.63777490297502</v>
      </c>
    </row>
    <row r="462" spans="1:23" ht="18.75" customHeight="1">
      <c r="A462" s="206" t="s">
        <v>144</v>
      </c>
      <c r="B462" s="207">
        <v>7.899</v>
      </c>
      <c r="C462" s="207">
        <v>4.7039999999999997</v>
      </c>
      <c r="D462" s="207">
        <v>23.780999999999999</v>
      </c>
      <c r="E462" s="207">
        <v>29.43</v>
      </c>
      <c r="F462" s="207">
        <v>55.822000000000003</v>
      </c>
      <c r="G462" s="207">
        <v>18.079000000000001</v>
      </c>
      <c r="H462" s="207">
        <v>26.795000000000002</v>
      </c>
      <c r="I462" s="207">
        <v>30.361999999999998</v>
      </c>
      <c r="J462" s="207">
        <v>13.305</v>
      </c>
      <c r="K462" s="207">
        <v>16.582000000000001</v>
      </c>
      <c r="M462" s="206" t="s">
        <v>144</v>
      </c>
      <c r="N462" s="207">
        <v>251.80402582605399</v>
      </c>
      <c r="O462" s="207">
        <v>208.12074829932001</v>
      </c>
      <c r="P462" s="207">
        <v>143.30768260375899</v>
      </c>
      <c r="Q462" s="207">
        <v>179.95242949371399</v>
      </c>
      <c r="R462" s="207">
        <v>191.25076134857201</v>
      </c>
      <c r="S462" s="207">
        <v>226.94839316333901</v>
      </c>
      <c r="T462" s="207">
        <v>192.05075573801099</v>
      </c>
      <c r="U462" s="207">
        <v>183.88116724853401</v>
      </c>
      <c r="V462" s="207">
        <v>193.385945133408</v>
      </c>
      <c r="W462" s="207">
        <v>204.80038596067999</v>
      </c>
    </row>
    <row r="463" spans="1:23" ht="18.75" customHeight="1">
      <c r="A463" s="204" t="s">
        <v>64</v>
      </c>
      <c r="B463" s="205">
        <v>1.768</v>
      </c>
      <c r="C463" s="205">
        <v>21.384</v>
      </c>
      <c r="D463" s="205">
        <v>50.674999999999997</v>
      </c>
      <c r="E463" s="205">
        <v>33.363</v>
      </c>
      <c r="F463" s="205">
        <v>28.364000000000001</v>
      </c>
      <c r="G463" s="205">
        <v>13.927</v>
      </c>
      <c r="H463" s="205">
        <v>11.611000000000001</v>
      </c>
      <c r="I463" s="205">
        <v>16.303000000000001</v>
      </c>
      <c r="J463" s="205">
        <v>14.302</v>
      </c>
      <c r="K463" s="205">
        <v>16.588000000000001</v>
      </c>
      <c r="M463" s="204" t="s">
        <v>64</v>
      </c>
      <c r="N463" s="205">
        <v>495.47511312217199</v>
      </c>
      <c r="O463" s="205">
        <v>181.02319491208399</v>
      </c>
      <c r="P463" s="205">
        <v>482.76270350271301</v>
      </c>
      <c r="Q463" s="205">
        <v>517.18970116596199</v>
      </c>
      <c r="R463" s="205">
        <v>504.583274573403</v>
      </c>
      <c r="S463" s="205">
        <v>331.514324693042</v>
      </c>
      <c r="T463" s="205">
        <v>220.48057876151901</v>
      </c>
      <c r="U463" s="205">
        <v>240.81457400478399</v>
      </c>
      <c r="V463" s="205">
        <v>335.687316459236</v>
      </c>
      <c r="W463" s="205">
        <v>294.97226911019999</v>
      </c>
    </row>
    <row r="464" spans="1:23" ht="18.75" customHeight="1">
      <c r="A464" s="206" t="s">
        <v>73</v>
      </c>
      <c r="B464" s="207">
        <v>0</v>
      </c>
      <c r="C464" s="207">
        <v>0</v>
      </c>
      <c r="D464" s="207">
        <v>38.604999999999997</v>
      </c>
      <c r="E464" s="207">
        <v>20.321000000000002</v>
      </c>
      <c r="F464" s="207">
        <v>13.554</v>
      </c>
      <c r="G464" s="207">
        <v>0</v>
      </c>
      <c r="H464" s="207">
        <v>0</v>
      </c>
      <c r="I464" s="207">
        <v>0</v>
      </c>
      <c r="J464" s="207">
        <v>0</v>
      </c>
      <c r="K464" s="207">
        <v>0</v>
      </c>
      <c r="M464" s="206" t="s">
        <v>73</v>
      </c>
      <c r="N464" s="207">
        <v>0</v>
      </c>
      <c r="O464" s="207">
        <v>0</v>
      </c>
      <c r="P464" s="207">
        <v>552.64862064499403</v>
      </c>
      <c r="Q464" s="207">
        <v>687.02327641356203</v>
      </c>
      <c r="R464" s="207">
        <v>697.58005016969196</v>
      </c>
      <c r="S464" s="207">
        <v>0</v>
      </c>
      <c r="T464" s="207">
        <v>0</v>
      </c>
      <c r="U464" s="207">
        <v>0</v>
      </c>
      <c r="V464" s="207">
        <v>0</v>
      </c>
      <c r="W464" s="207">
        <v>0</v>
      </c>
    </row>
    <row r="465" spans="1:23" ht="18.75" customHeight="1">
      <c r="A465" s="206" t="s">
        <v>161</v>
      </c>
      <c r="B465" s="207">
        <v>1.768</v>
      </c>
      <c r="C465" s="207">
        <v>21.384</v>
      </c>
      <c r="D465" s="207">
        <v>12.07</v>
      </c>
      <c r="E465" s="207">
        <v>13.042</v>
      </c>
      <c r="F465" s="207">
        <v>14.81</v>
      </c>
      <c r="G465" s="207">
        <v>13.927</v>
      </c>
      <c r="H465" s="207">
        <v>11.611000000000001</v>
      </c>
      <c r="I465" s="207">
        <v>16.303000000000001</v>
      </c>
      <c r="J465" s="207">
        <v>14.302</v>
      </c>
      <c r="K465" s="207">
        <v>16.588000000000001</v>
      </c>
      <c r="M465" s="206" t="s">
        <v>161</v>
      </c>
      <c r="N465" s="207">
        <v>495.47511312217199</v>
      </c>
      <c r="O465" s="207">
        <v>181.02319491208399</v>
      </c>
      <c r="P465" s="207">
        <v>259.23777961888999</v>
      </c>
      <c r="Q465" s="207">
        <v>252.56862444410399</v>
      </c>
      <c r="R465" s="207">
        <v>327.95408507765001</v>
      </c>
      <c r="S465" s="207">
        <v>331.514324693042</v>
      </c>
      <c r="T465" s="207">
        <v>220.48057876151901</v>
      </c>
      <c r="U465" s="207">
        <v>240.81457400478399</v>
      </c>
      <c r="V465" s="207">
        <v>335.687316459236</v>
      </c>
      <c r="W465" s="207">
        <v>294.97226911019999</v>
      </c>
    </row>
    <row r="466" spans="1:23" ht="18.75" customHeight="1">
      <c r="A466" s="214" t="s">
        <v>164</v>
      </c>
      <c r="B466" s="215">
        <v>66931.637000000002</v>
      </c>
      <c r="C466" s="215">
        <v>78124.137000000002</v>
      </c>
      <c r="D466" s="215">
        <v>87972.576000000001</v>
      </c>
      <c r="E466" s="215">
        <v>82016.808999999994</v>
      </c>
      <c r="F466" s="215">
        <v>75801.558999999994</v>
      </c>
      <c r="G466" s="215">
        <v>72611.870999999999</v>
      </c>
      <c r="H466" s="215">
        <v>82970.778999999995</v>
      </c>
      <c r="I466" s="215">
        <v>75912.547000000006</v>
      </c>
      <c r="J466" s="215">
        <v>75333.672999999995</v>
      </c>
      <c r="K466" s="215">
        <v>62728.654999999999</v>
      </c>
      <c r="M466" s="214" t="s">
        <v>164</v>
      </c>
      <c r="N466" s="215">
        <v>116.80686967211</v>
      </c>
      <c r="O466" s="215">
        <v>114.438806536833</v>
      </c>
      <c r="P466" s="215">
        <v>125.215328467817</v>
      </c>
      <c r="Q466" s="215">
        <v>129.39143974743001</v>
      </c>
      <c r="R466" s="215">
        <v>154.35821049538001</v>
      </c>
      <c r="S466" s="215">
        <v>172.46067106575401</v>
      </c>
      <c r="T466" s="215">
        <v>161.28368518752799</v>
      </c>
      <c r="U466" s="215">
        <v>164.573848378451</v>
      </c>
      <c r="V466" s="215">
        <v>163.02446848701999</v>
      </c>
      <c r="W466" s="215">
        <v>179.090879598805</v>
      </c>
    </row>
    <row r="467" spans="1:23" ht="18.75" customHeight="1">
      <c r="A467" s="198" t="s">
        <v>68</v>
      </c>
      <c r="B467" s="198"/>
      <c r="C467" s="198"/>
      <c r="D467" s="198"/>
      <c r="E467" s="198"/>
      <c r="F467" s="198"/>
      <c r="G467" s="198"/>
      <c r="H467" s="198"/>
      <c r="I467" s="198"/>
      <c r="J467" s="198"/>
      <c r="K467" s="198"/>
      <c r="M467" s="198" t="s">
        <v>68</v>
      </c>
      <c r="N467" s="198"/>
      <c r="O467" s="198"/>
      <c r="P467" s="198"/>
      <c r="Q467" s="198"/>
      <c r="R467" s="198"/>
      <c r="S467" s="198"/>
      <c r="T467" s="198"/>
      <c r="U467" s="198"/>
      <c r="V467" s="198"/>
      <c r="W467" s="198"/>
    </row>
    <row r="468" spans="1:23" ht="18.75" customHeight="1">
      <c r="A468" s="198"/>
      <c r="B468" s="198"/>
      <c r="C468" s="198"/>
      <c r="D468" s="198"/>
      <c r="E468" s="198"/>
      <c r="F468" s="198"/>
      <c r="G468" s="198"/>
      <c r="H468" s="198"/>
      <c r="I468" s="198"/>
      <c r="J468" s="198"/>
      <c r="K468" s="198"/>
      <c r="M468" s="198"/>
      <c r="N468" s="198"/>
      <c r="O468" s="198"/>
      <c r="P468" s="198"/>
      <c r="Q468" s="198"/>
      <c r="R468" s="198"/>
      <c r="S468" s="198"/>
      <c r="T468" s="198"/>
      <c r="U468" s="198"/>
      <c r="V468" s="198"/>
      <c r="W468" s="198"/>
    </row>
    <row r="469" spans="1:23" ht="18.75" customHeight="1">
      <c r="B469" s="198"/>
      <c r="C469" s="198"/>
      <c r="D469" s="198"/>
      <c r="E469" s="198"/>
      <c r="F469" s="198"/>
      <c r="G469" s="198"/>
      <c r="H469" s="198"/>
      <c r="I469" s="217"/>
      <c r="J469" s="217"/>
      <c r="K469" s="217"/>
      <c r="N469" s="198"/>
      <c r="O469" s="198"/>
      <c r="P469" s="198"/>
      <c r="Q469" s="198"/>
      <c r="R469" s="198"/>
      <c r="S469" s="198"/>
      <c r="T469" s="198"/>
      <c r="U469" s="198"/>
      <c r="V469" s="217"/>
      <c r="W469" s="217"/>
    </row>
    <row r="470" spans="1:23" ht="18.75" customHeight="1">
      <c r="A470" s="12" t="s">
        <v>385</v>
      </c>
      <c r="B470" s="198"/>
      <c r="C470" s="198"/>
      <c r="D470" s="198"/>
      <c r="E470" s="198"/>
      <c r="F470" s="198"/>
      <c r="G470" s="198"/>
      <c r="H470" s="198"/>
      <c r="I470" s="198"/>
      <c r="J470" s="198"/>
      <c r="K470" s="358" t="s">
        <v>0</v>
      </c>
      <c r="M470" s="12" t="s">
        <v>386</v>
      </c>
      <c r="N470" s="198"/>
      <c r="O470" s="198"/>
      <c r="P470" s="198"/>
      <c r="Q470" s="198"/>
      <c r="R470" s="198"/>
      <c r="S470" s="198"/>
      <c r="T470" s="198"/>
      <c r="U470" s="198"/>
      <c r="V470" s="198"/>
      <c r="W470" s="15" t="s">
        <v>170</v>
      </c>
    </row>
    <row r="471" spans="1:23" ht="18.75" customHeight="1">
      <c r="A471" s="218"/>
      <c r="B471" s="203" t="s">
        <v>2</v>
      </c>
      <c r="C471" s="203" t="s">
        <v>3</v>
      </c>
      <c r="D471" s="203" t="s">
        <v>4</v>
      </c>
      <c r="E471" s="203" t="s">
        <v>5</v>
      </c>
      <c r="F471" s="203" t="s">
        <v>6</v>
      </c>
      <c r="G471" s="203" t="s">
        <v>7</v>
      </c>
      <c r="H471" s="203" t="s">
        <v>8</v>
      </c>
      <c r="I471" s="203" t="s">
        <v>9</v>
      </c>
      <c r="J471" s="203" t="s">
        <v>372</v>
      </c>
      <c r="K471" s="203" t="s">
        <v>373</v>
      </c>
      <c r="M471" s="218"/>
      <c r="N471" s="203" t="s">
        <v>2</v>
      </c>
      <c r="O471" s="203" t="s">
        <v>3</v>
      </c>
      <c r="P471" s="203" t="s">
        <v>4</v>
      </c>
      <c r="Q471" s="203" t="s">
        <v>5</v>
      </c>
      <c r="R471" s="203" t="s">
        <v>6</v>
      </c>
      <c r="S471" s="203" t="s">
        <v>7</v>
      </c>
      <c r="T471" s="203" t="s">
        <v>8</v>
      </c>
      <c r="U471" s="203" t="s">
        <v>9</v>
      </c>
      <c r="V471" s="203" t="s">
        <v>372</v>
      </c>
      <c r="W471" s="203" t="s">
        <v>373</v>
      </c>
    </row>
    <row r="472" spans="1:23" ht="18.75" customHeight="1">
      <c r="A472" s="204" t="s">
        <v>27</v>
      </c>
      <c r="B472" s="205">
        <v>23301.062999999998</v>
      </c>
      <c r="C472" s="205">
        <v>24148.376</v>
      </c>
      <c r="D472" s="205">
        <v>30285.261999999999</v>
      </c>
      <c r="E472" s="205">
        <v>30480.144</v>
      </c>
      <c r="F472" s="205">
        <v>39197.748</v>
      </c>
      <c r="G472" s="205">
        <v>37227.006000000001</v>
      </c>
      <c r="H472" s="205">
        <v>38893.201999999997</v>
      </c>
      <c r="I472" s="205">
        <v>42041.131999999998</v>
      </c>
      <c r="J472" s="205">
        <v>48983.258000000002</v>
      </c>
      <c r="K472" s="205">
        <v>43785.726999999999</v>
      </c>
      <c r="M472" s="204" t="s">
        <v>27</v>
      </c>
      <c r="N472" s="205">
        <v>310.55274173543103</v>
      </c>
      <c r="O472" s="205">
        <v>317.03403160527199</v>
      </c>
      <c r="P472" s="205">
        <v>314.84119239252402</v>
      </c>
      <c r="Q472" s="205">
        <v>365.03593946275299</v>
      </c>
      <c r="R472" s="205">
        <v>288.58170627557502</v>
      </c>
      <c r="S472" s="205">
        <v>335.011201276836</v>
      </c>
      <c r="T472" s="205">
        <v>326.08767979555898</v>
      </c>
      <c r="U472" s="205">
        <v>301.10592645317001</v>
      </c>
      <c r="V472" s="205">
        <v>276.82566561824001</v>
      </c>
      <c r="W472" s="205">
        <v>291.34907363762602</v>
      </c>
    </row>
    <row r="473" spans="1:23" ht="18.75" customHeight="1">
      <c r="A473" s="206" t="s">
        <v>74</v>
      </c>
      <c r="B473" s="207">
        <v>963.51800000000003</v>
      </c>
      <c r="C473" s="207">
        <v>1621.1130000000001</v>
      </c>
      <c r="D473" s="207">
        <v>2306.0030000000002</v>
      </c>
      <c r="E473" s="207">
        <v>3202.703</v>
      </c>
      <c r="F473" s="207">
        <v>3164.2170000000001</v>
      </c>
      <c r="G473" s="207">
        <v>3699.7550000000001</v>
      </c>
      <c r="H473" s="207">
        <v>3740.3580000000002</v>
      </c>
      <c r="I473" s="207">
        <v>4082.6930000000002</v>
      </c>
      <c r="J473" s="207">
        <v>4806.6729999999998</v>
      </c>
      <c r="K473" s="207">
        <v>5010.7780000000002</v>
      </c>
      <c r="M473" s="206" t="s">
        <v>74</v>
      </c>
      <c r="N473" s="207">
        <v>330.78780053927397</v>
      </c>
      <c r="O473" s="207">
        <v>328.215244711504</v>
      </c>
      <c r="P473" s="207">
        <v>320.09975702546802</v>
      </c>
      <c r="Q473" s="207">
        <v>304.73665525651302</v>
      </c>
      <c r="R473" s="207">
        <v>320.74917744263399</v>
      </c>
      <c r="S473" s="207">
        <v>321.20991795402699</v>
      </c>
      <c r="T473" s="207">
        <v>315.26821764119899</v>
      </c>
      <c r="U473" s="207">
        <v>315.22673882165498</v>
      </c>
      <c r="V473" s="207">
        <v>319.61150675321602</v>
      </c>
      <c r="W473" s="207">
        <v>323.48888735441898</v>
      </c>
    </row>
    <row r="474" spans="1:23" ht="18.75" customHeight="1">
      <c r="A474" s="206" t="s">
        <v>75</v>
      </c>
      <c r="B474" s="207">
        <v>397.93400000000003</v>
      </c>
      <c r="C474" s="207">
        <v>90.32</v>
      </c>
      <c r="D474" s="207">
        <v>25.81</v>
      </c>
      <c r="E474" s="207">
        <v>27.33</v>
      </c>
      <c r="F474" s="207">
        <v>1531.0840000000001</v>
      </c>
      <c r="G474" s="207">
        <v>23.254000000000001</v>
      </c>
      <c r="H474" s="207">
        <v>981.2</v>
      </c>
      <c r="I474" s="207">
        <v>26.995000000000001</v>
      </c>
      <c r="J474" s="207">
        <v>22.555</v>
      </c>
      <c r="K474" s="207">
        <v>151.4</v>
      </c>
      <c r="M474" s="206" t="s">
        <v>75</v>
      </c>
      <c r="N474" s="207">
        <v>95.505787391878997</v>
      </c>
      <c r="O474" s="207">
        <v>259.42205491585503</v>
      </c>
      <c r="P474" s="207">
        <v>202.247191011236</v>
      </c>
      <c r="Q474" s="207">
        <v>560.66593487010596</v>
      </c>
      <c r="R474" s="207">
        <v>50.8620036523143</v>
      </c>
      <c r="S474" s="207">
        <v>571.17055130300196</v>
      </c>
      <c r="T474" s="207">
        <v>94.804321239298801</v>
      </c>
      <c r="U474" s="207">
        <v>535.69179477681098</v>
      </c>
      <c r="V474" s="207">
        <v>575.03879405896703</v>
      </c>
      <c r="W474" s="207">
        <v>122.02113606340799</v>
      </c>
    </row>
    <row r="475" spans="1:23" ht="18.75" customHeight="1">
      <c r="A475" s="206" t="s">
        <v>76</v>
      </c>
      <c r="B475" s="207">
        <v>0</v>
      </c>
      <c r="C475" s="207">
        <v>0</v>
      </c>
      <c r="D475" s="207">
        <v>0</v>
      </c>
      <c r="E475" s="207">
        <v>0</v>
      </c>
      <c r="F475" s="207">
        <v>0</v>
      </c>
      <c r="G475" s="207">
        <v>0</v>
      </c>
      <c r="H475" s="207">
        <v>5</v>
      </c>
      <c r="I475" s="207">
        <v>0</v>
      </c>
      <c r="J475" s="207">
        <v>0</v>
      </c>
      <c r="K475" s="207">
        <v>0</v>
      </c>
      <c r="M475" s="206" t="s">
        <v>76</v>
      </c>
      <c r="N475" s="207">
        <v>0</v>
      </c>
      <c r="O475" s="207">
        <v>0</v>
      </c>
      <c r="P475" s="207">
        <v>0</v>
      </c>
      <c r="Q475" s="207">
        <v>0</v>
      </c>
      <c r="R475" s="207">
        <v>0</v>
      </c>
      <c r="S475" s="207">
        <v>0</v>
      </c>
      <c r="T475" s="207">
        <v>502.2</v>
      </c>
      <c r="U475" s="207">
        <v>0</v>
      </c>
      <c r="V475" s="207">
        <v>0</v>
      </c>
      <c r="W475" s="207">
        <v>0</v>
      </c>
    </row>
    <row r="476" spans="1:23" ht="18.75" customHeight="1">
      <c r="A476" s="206" t="s">
        <v>77</v>
      </c>
      <c r="B476" s="207">
        <v>22.43</v>
      </c>
      <c r="C476" s="207">
        <v>7.95</v>
      </c>
      <c r="D476" s="207">
        <v>0.28000000000000003</v>
      </c>
      <c r="E476" s="207">
        <v>2.78</v>
      </c>
      <c r="F476" s="207">
        <v>0</v>
      </c>
      <c r="G476" s="207">
        <v>1.03</v>
      </c>
      <c r="H476" s="207">
        <v>0.6</v>
      </c>
      <c r="I476" s="207">
        <v>1.331</v>
      </c>
      <c r="J476" s="207">
        <v>0.99099999999999999</v>
      </c>
      <c r="K476" s="207">
        <v>1.0329999999999999</v>
      </c>
      <c r="M476" s="206" t="s">
        <v>77</v>
      </c>
      <c r="N476" s="207">
        <v>706.46455639768203</v>
      </c>
      <c r="O476" s="207">
        <v>788.42767295597503</v>
      </c>
      <c r="P476" s="207">
        <v>900</v>
      </c>
      <c r="Q476" s="207">
        <v>1197.4820143884899</v>
      </c>
      <c r="R476" s="207">
        <v>0</v>
      </c>
      <c r="S476" s="207">
        <v>1633.0097087378599</v>
      </c>
      <c r="T476" s="207">
        <v>2145</v>
      </c>
      <c r="U476" s="207">
        <v>1194.59053343351</v>
      </c>
      <c r="V476" s="207">
        <v>1264.37941473259</v>
      </c>
      <c r="W476" s="207">
        <v>1521.7812197483099</v>
      </c>
    </row>
    <row r="477" spans="1:23" ht="18.75" customHeight="1">
      <c r="A477" s="206" t="s">
        <v>78</v>
      </c>
      <c r="B477" s="207">
        <v>8.9600000000000009</v>
      </c>
      <c r="C477" s="207">
        <v>0</v>
      </c>
      <c r="D477" s="207">
        <v>0</v>
      </c>
      <c r="E477" s="207">
        <v>0</v>
      </c>
      <c r="F477" s="207">
        <v>0</v>
      </c>
      <c r="G477" s="207">
        <v>0</v>
      </c>
      <c r="H477" s="207">
        <v>0</v>
      </c>
      <c r="I477" s="207">
        <v>0</v>
      </c>
      <c r="J477" s="207">
        <v>0</v>
      </c>
      <c r="K477" s="207">
        <v>0</v>
      </c>
      <c r="M477" s="206" t="s">
        <v>78</v>
      </c>
      <c r="N477" s="207">
        <v>575</v>
      </c>
      <c r="O477" s="207">
        <v>0</v>
      </c>
      <c r="P477" s="207">
        <v>0</v>
      </c>
      <c r="Q477" s="207">
        <v>0</v>
      </c>
      <c r="R477" s="207">
        <v>0</v>
      </c>
      <c r="S477" s="207">
        <v>0</v>
      </c>
      <c r="T477" s="207">
        <v>0</v>
      </c>
      <c r="U477" s="207">
        <v>0</v>
      </c>
      <c r="V477" s="207">
        <v>0</v>
      </c>
      <c r="W477" s="207">
        <v>0</v>
      </c>
    </row>
    <row r="478" spans="1:23" ht="18.75" customHeight="1">
      <c r="A478" s="206" t="s">
        <v>79</v>
      </c>
      <c r="B478" s="207">
        <v>0</v>
      </c>
      <c r="C478" s="207">
        <v>0</v>
      </c>
      <c r="D478" s="207">
        <v>0</v>
      </c>
      <c r="E478" s="207">
        <v>0</v>
      </c>
      <c r="F478" s="207">
        <v>0</v>
      </c>
      <c r="G478" s="207">
        <v>0</v>
      </c>
      <c r="H478" s="207">
        <v>0</v>
      </c>
      <c r="I478" s="207">
        <v>5.65</v>
      </c>
      <c r="J478" s="207">
        <v>6.55</v>
      </c>
      <c r="K478" s="207">
        <v>4.91</v>
      </c>
      <c r="M478" s="206" t="s">
        <v>79</v>
      </c>
      <c r="N478" s="207">
        <v>0</v>
      </c>
      <c r="O478" s="207">
        <v>0</v>
      </c>
      <c r="P478" s="207">
        <v>0</v>
      </c>
      <c r="Q478" s="207">
        <v>0</v>
      </c>
      <c r="R478" s="207">
        <v>0</v>
      </c>
      <c r="S478" s="207">
        <v>0</v>
      </c>
      <c r="T478" s="207">
        <v>0</v>
      </c>
      <c r="U478" s="207">
        <v>452.38938053097303</v>
      </c>
      <c r="V478" s="207">
        <v>441.52671755725203</v>
      </c>
      <c r="W478" s="207">
        <v>441.14052953156801</v>
      </c>
    </row>
    <row r="479" spans="1:23" ht="18.75" customHeight="1">
      <c r="A479" s="206" t="s">
        <v>171</v>
      </c>
      <c r="B479" s="207">
        <v>2949.855</v>
      </c>
      <c r="C479" s="207">
        <v>1668.56</v>
      </c>
      <c r="D479" s="207">
        <v>3486.5540000000001</v>
      </c>
      <c r="E479" s="207">
        <v>2165.1149999999998</v>
      </c>
      <c r="F479" s="207">
        <v>8147.73</v>
      </c>
      <c r="G479" s="207">
        <v>1909.56</v>
      </c>
      <c r="H479" s="207">
        <v>895.13499999999999</v>
      </c>
      <c r="I479" s="207">
        <v>306.57</v>
      </c>
      <c r="J479" s="207">
        <v>5329.0249999999996</v>
      </c>
      <c r="K479" s="207">
        <v>646.03</v>
      </c>
      <c r="M479" s="206" t="s">
        <v>171</v>
      </c>
      <c r="N479" s="207">
        <v>49.519044156407702</v>
      </c>
      <c r="O479" s="207">
        <v>51.592391043774299</v>
      </c>
      <c r="P479" s="207">
        <v>53.671045966877301</v>
      </c>
      <c r="Q479" s="207">
        <v>53.119580253242901</v>
      </c>
      <c r="R479" s="207">
        <v>49.0937966771113</v>
      </c>
      <c r="S479" s="207">
        <v>58.375227801168798</v>
      </c>
      <c r="T479" s="207">
        <v>60.9226541247968</v>
      </c>
      <c r="U479" s="207">
        <v>54.675930456339501</v>
      </c>
      <c r="V479" s="207">
        <v>82.033392599959598</v>
      </c>
      <c r="W479" s="207">
        <v>61.037413123229598</v>
      </c>
    </row>
    <row r="480" spans="1:23" ht="18.75" customHeight="1">
      <c r="A480" s="206" t="s">
        <v>83</v>
      </c>
      <c r="B480" s="207">
        <v>0</v>
      </c>
      <c r="C480" s="207">
        <v>240.85400000000001</v>
      </c>
      <c r="D480" s="207">
        <v>91.8</v>
      </c>
      <c r="E480" s="207">
        <v>13.2</v>
      </c>
      <c r="F480" s="207">
        <v>84.42</v>
      </c>
      <c r="G480" s="207">
        <v>158.76</v>
      </c>
      <c r="H480" s="207">
        <v>15.75</v>
      </c>
      <c r="I480" s="207">
        <v>18.600000000000001</v>
      </c>
      <c r="J480" s="207">
        <v>3534.65</v>
      </c>
      <c r="K480" s="207">
        <v>0</v>
      </c>
      <c r="M480" s="206" t="s">
        <v>83</v>
      </c>
      <c r="N480" s="207">
        <v>0</v>
      </c>
      <c r="O480" s="207">
        <v>68.273725991679598</v>
      </c>
      <c r="P480" s="207">
        <v>116.307189542484</v>
      </c>
      <c r="Q480" s="207">
        <v>91.212121212121204</v>
      </c>
      <c r="R480" s="207">
        <v>51.125325752191401</v>
      </c>
      <c r="S480" s="207">
        <v>53.571428571428598</v>
      </c>
      <c r="T480" s="207">
        <v>55.809523809523803</v>
      </c>
      <c r="U480" s="207">
        <v>50</v>
      </c>
      <c r="V480" s="207">
        <v>91.053994030526397</v>
      </c>
      <c r="W480" s="207">
        <v>0</v>
      </c>
    </row>
    <row r="481" spans="1:23" ht="18.75" customHeight="1">
      <c r="A481" s="206" t="s">
        <v>245</v>
      </c>
      <c r="B481" s="207">
        <v>49.71</v>
      </c>
      <c r="C481" s="207">
        <v>0</v>
      </c>
      <c r="D481" s="207">
        <v>0</v>
      </c>
      <c r="E481" s="207">
        <v>0</v>
      </c>
      <c r="F481" s="207">
        <v>0</v>
      </c>
      <c r="G481" s="207">
        <v>0</v>
      </c>
      <c r="H481" s="207">
        <v>0</v>
      </c>
      <c r="I481" s="207">
        <v>0</v>
      </c>
      <c r="J481" s="207">
        <v>0</v>
      </c>
      <c r="K481" s="207">
        <v>0</v>
      </c>
      <c r="M481" s="206" t="s">
        <v>245</v>
      </c>
      <c r="N481" s="207">
        <v>44.7394890364112</v>
      </c>
      <c r="O481" s="207">
        <v>0</v>
      </c>
      <c r="P481" s="207">
        <v>0</v>
      </c>
      <c r="Q481" s="207">
        <v>0</v>
      </c>
      <c r="R481" s="207">
        <v>0</v>
      </c>
      <c r="S481" s="207">
        <v>0</v>
      </c>
      <c r="T481" s="207">
        <v>0</v>
      </c>
      <c r="U481" s="207">
        <v>0</v>
      </c>
      <c r="V481" s="207">
        <v>0</v>
      </c>
      <c r="W481" s="207">
        <v>0</v>
      </c>
    </row>
    <row r="482" spans="1:23" ht="18.75" customHeight="1">
      <c r="A482" s="206" t="s">
        <v>84</v>
      </c>
      <c r="B482" s="207">
        <v>0</v>
      </c>
      <c r="C482" s="207">
        <v>2.0179999999999998</v>
      </c>
      <c r="D482" s="207">
        <v>0</v>
      </c>
      <c r="E482" s="207">
        <v>0</v>
      </c>
      <c r="F482" s="207">
        <v>8.2319999999999993</v>
      </c>
      <c r="G482" s="207">
        <v>65.855999999999995</v>
      </c>
      <c r="H482" s="207">
        <v>217.71199999999999</v>
      </c>
      <c r="I482" s="207">
        <v>441.40800000000002</v>
      </c>
      <c r="J482" s="207">
        <v>367.654</v>
      </c>
      <c r="K482" s="207">
        <v>248.94</v>
      </c>
      <c r="M482" s="206" t="s">
        <v>84</v>
      </c>
      <c r="N482" s="207">
        <v>0</v>
      </c>
      <c r="O482" s="207">
        <v>435.57978196233898</v>
      </c>
      <c r="P482" s="207">
        <v>0</v>
      </c>
      <c r="Q482" s="207">
        <v>0</v>
      </c>
      <c r="R482" s="207">
        <v>187.43926141885299</v>
      </c>
      <c r="S482" s="207">
        <v>157.571064139942</v>
      </c>
      <c r="T482" s="207">
        <v>274.28437568898403</v>
      </c>
      <c r="U482" s="207">
        <v>196.86095403798799</v>
      </c>
      <c r="V482" s="207">
        <v>162.514211731682</v>
      </c>
      <c r="W482" s="207">
        <v>136.12115369165301</v>
      </c>
    </row>
    <row r="483" spans="1:23" ht="18.75" customHeight="1">
      <c r="A483" s="206" t="s">
        <v>85</v>
      </c>
      <c r="B483" s="207">
        <v>0</v>
      </c>
      <c r="C483" s="207">
        <v>3.6</v>
      </c>
      <c r="D483" s="207">
        <v>0</v>
      </c>
      <c r="E483" s="207">
        <v>0</v>
      </c>
      <c r="F483" s="207">
        <v>0</v>
      </c>
      <c r="G483" s="207">
        <v>0</v>
      </c>
      <c r="H483" s="207">
        <v>0</v>
      </c>
      <c r="I483" s="207">
        <v>4.4000000000000004</v>
      </c>
      <c r="J483" s="207">
        <v>22.521000000000001</v>
      </c>
      <c r="K483" s="207">
        <v>0</v>
      </c>
      <c r="M483" s="206" t="s">
        <v>85</v>
      </c>
      <c r="N483" s="207">
        <v>0</v>
      </c>
      <c r="O483" s="207">
        <v>700</v>
      </c>
      <c r="P483" s="207">
        <v>0</v>
      </c>
      <c r="Q483" s="207">
        <v>0</v>
      </c>
      <c r="R483" s="207">
        <v>0</v>
      </c>
      <c r="S483" s="207">
        <v>0</v>
      </c>
      <c r="T483" s="207">
        <v>0</v>
      </c>
      <c r="U483" s="207">
        <v>300</v>
      </c>
      <c r="V483" s="207">
        <v>218.77358909462299</v>
      </c>
      <c r="W483" s="207">
        <v>0</v>
      </c>
    </row>
    <row r="484" spans="1:23" ht="18.75" customHeight="1">
      <c r="A484" s="206" t="s">
        <v>88</v>
      </c>
      <c r="B484" s="207">
        <v>0</v>
      </c>
      <c r="C484" s="207">
        <v>0</v>
      </c>
      <c r="D484" s="207">
        <v>0</v>
      </c>
      <c r="E484" s="207">
        <v>0</v>
      </c>
      <c r="F484" s="207">
        <v>0</v>
      </c>
      <c r="G484" s="207">
        <v>5</v>
      </c>
      <c r="H484" s="207">
        <v>10.09</v>
      </c>
      <c r="I484" s="207">
        <v>0</v>
      </c>
      <c r="J484" s="207">
        <v>0</v>
      </c>
      <c r="K484" s="207">
        <v>0</v>
      </c>
      <c r="M484" s="206" t="s">
        <v>88</v>
      </c>
      <c r="N484" s="207">
        <v>0</v>
      </c>
      <c r="O484" s="207">
        <v>0</v>
      </c>
      <c r="P484" s="207">
        <v>0</v>
      </c>
      <c r="Q484" s="207">
        <v>0</v>
      </c>
      <c r="R484" s="207">
        <v>0</v>
      </c>
      <c r="S484" s="207">
        <v>55</v>
      </c>
      <c r="T484" s="207">
        <v>139.94053518334999</v>
      </c>
      <c r="U484" s="207">
        <v>0</v>
      </c>
      <c r="V484" s="207">
        <v>0</v>
      </c>
      <c r="W484" s="207">
        <v>0</v>
      </c>
    </row>
    <row r="485" spans="1:23" ht="18.75" customHeight="1">
      <c r="A485" s="206" t="s">
        <v>92</v>
      </c>
      <c r="B485" s="207">
        <v>0</v>
      </c>
      <c r="C485" s="207">
        <v>11.234999999999999</v>
      </c>
      <c r="D485" s="207">
        <v>144.52000000000001</v>
      </c>
      <c r="E485" s="207">
        <v>5.0999999999999996</v>
      </c>
      <c r="F485" s="207">
        <v>92.39</v>
      </c>
      <c r="G485" s="207">
        <v>49.1</v>
      </c>
      <c r="H485" s="207">
        <v>9.6</v>
      </c>
      <c r="I485" s="207">
        <v>0</v>
      </c>
      <c r="J485" s="207">
        <v>68.900000000000006</v>
      </c>
      <c r="K485" s="207">
        <v>0</v>
      </c>
      <c r="M485" s="206" t="s">
        <v>92</v>
      </c>
      <c r="N485" s="207">
        <v>0</v>
      </c>
      <c r="O485" s="207">
        <v>201.335113484646</v>
      </c>
      <c r="P485" s="207">
        <v>73.678383614724595</v>
      </c>
      <c r="Q485" s="207">
        <v>174.50980392156899</v>
      </c>
      <c r="R485" s="207">
        <v>58.090702456975897</v>
      </c>
      <c r="S485" s="207">
        <v>62.953156822810598</v>
      </c>
      <c r="T485" s="207">
        <v>84.4791666666666</v>
      </c>
      <c r="U485" s="207">
        <v>0</v>
      </c>
      <c r="V485" s="207">
        <v>90.072568940493497</v>
      </c>
      <c r="W485" s="207">
        <v>0</v>
      </c>
    </row>
    <row r="486" spans="1:23" ht="18.75" customHeight="1">
      <c r="A486" s="206" t="s">
        <v>93</v>
      </c>
      <c r="B486" s="207">
        <v>22.83</v>
      </c>
      <c r="C486" s="207">
        <v>2</v>
      </c>
      <c r="D486" s="207">
        <v>4.7</v>
      </c>
      <c r="E486" s="207">
        <v>1.01</v>
      </c>
      <c r="F486" s="207">
        <v>2</v>
      </c>
      <c r="G486" s="207">
        <v>8.6</v>
      </c>
      <c r="H486" s="207">
        <v>7.8</v>
      </c>
      <c r="I486" s="207">
        <v>7</v>
      </c>
      <c r="J486" s="207">
        <v>5</v>
      </c>
      <c r="K486" s="207">
        <v>21.87</v>
      </c>
      <c r="M486" s="206" t="s">
        <v>93</v>
      </c>
      <c r="N486" s="207">
        <v>204.16119141480499</v>
      </c>
      <c r="O486" s="207">
        <v>252.5</v>
      </c>
      <c r="P486" s="207">
        <v>311.063829787234</v>
      </c>
      <c r="Q486" s="207">
        <v>314.851485148515</v>
      </c>
      <c r="R486" s="207">
        <v>320.5</v>
      </c>
      <c r="S486" s="207">
        <v>406.04651162790702</v>
      </c>
      <c r="T486" s="207">
        <v>383.84615384615398</v>
      </c>
      <c r="U486" s="207">
        <v>392.142857142857</v>
      </c>
      <c r="V486" s="207">
        <v>455.8</v>
      </c>
      <c r="W486" s="207">
        <v>312.66575217192502</v>
      </c>
    </row>
    <row r="487" spans="1:23" ht="18.75" customHeight="1">
      <c r="A487" s="206" t="s">
        <v>97</v>
      </c>
      <c r="B487" s="207">
        <v>9.3870000000000005</v>
      </c>
      <c r="C487" s="207">
        <v>4.7519999999999998</v>
      </c>
      <c r="D487" s="207">
        <v>0</v>
      </c>
      <c r="E487" s="207">
        <v>0</v>
      </c>
      <c r="F487" s="207">
        <v>0</v>
      </c>
      <c r="G487" s="207">
        <v>2.8260000000000001</v>
      </c>
      <c r="H487" s="207">
        <v>10.518000000000001</v>
      </c>
      <c r="I487" s="207">
        <v>16.937999999999999</v>
      </c>
      <c r="J487" s="207">
        <v>18.777000000000001</v>
      </c>
      <c r="K487" s="207">
        <v>25.05</v>
      </c>
      <c r="M487" s="206" t="s">
        <v>97</v>
      </c>
      <c r="N487" s="207">
        <v>732.18280600830894</v>
      </c>
      <c r="O487" s="207">
        <v>1009.4696969697</v>
      </c>
      <c r="P487" s="207">
        <v>0</v>
      </c>
      <c r="Q487" s="207">
        <v>0</v>
      </c>
      <c r="R487" s="207">
        <v>0</v>
      </c>
      <c r="S487" s="207">
        <v>506.36942675159202</v>
      </c>
      <c r="T487" s="207">
        <v>792.736261646701</v>
      </c>
      <c r="U487" s="207">
        <v>819.81343724170495</v>
      </c>
      <c r="V487" s="207">
        <v>827.182190978324</v>
      </c>
      <c r="W487" s="207">
        <v>827.82435129740497</v>
      </c>
    </row>
    <row r="488" spans="1:23" ht="18.75" customHeight="1">
      <c r="A488" s="206" t="s">
        <v>98</v>
      </c>
      <c r="B488" s="207">
        <v>78.010000000000005</v>
      </c>
      <c r="C488" s="207">
        <v>68.36</v>
      </c>
      <c r="D488" s="207">
        <v>86.24</v>
      </c>
      <c r="E488" s="207">
        <v>55.38</v>
      </c>
      <c r="F488" s="207">
        <v>39.94</v>
      </c>
      <c r="G488" s="207">
        <v>33.590000000000003</v>
      </c>
      <c r="H488" s="207">
        <v>40.700000000000003</v>
      </c>
      <c r="I488" s="207">
        <v>31.84</v>
      </c>
      <c r="J488" s="207">
        <v>38.880000000000003</v>
      </c>
      <c r="K488" s="207">
        <v>74.23</v>
      </c>
      <c r="M488" s="206" t="s">
        <v>98</v>
      </c>
      <c r="N488" s="207">
        <v>250.76272272785499</v>
      </c>
      <c r="O488" s="207">
        <v>256.99239321240498</v>
      </c>
      <c r="P488" s="207">
        <v>246.54452690167</v>
      </c>
      <c r="Q488" s="207">
        <v>271.48790176959199</v>
      </c>
      <c r="R488" s="207">
        <v>261.69253880821202</v>
      </c>
      <c r="S488" s="207">
        <v>261.71479607025901</v>
      </c>
      <c r="T488" s="207">
        <v>247.469287469287</v>
      </c>
      <c r="U488" s="207">
        <v>272.29899497487401</v>
      </c>
      <c r="V488" s="207">
        <v>236.59979423868299</v>
      </c>
      <c r="W488" s="207">
        <v>231.88737707126501</v>
      </c>
    </row>
    <row r="489" spans="1:23" ht="18.75" customHeight="1">
      <c r="A489" s="206" t="s">
        <v>100</v>
      </c>
      <c r="B489" s="207">
        <v>0</v>
      </c>
      <c r="C489" s="207">
        <v>0</v>
      </c>
      <c r="D489" s="207">
        <v>0</v>
      </c>
      <c r="E489" s="207">
        <v>0</v>
      </c>
      <c r="F489" s="207">
        <v>0</v>
      </c>
      <c r="G489" s="207">
        <v>0</v>
      </c>
      <c r="H489" s="207">
        <v>0</v>
      </c>
      <c r="I489" s="207">
        <v>0</v>
      </c>
      <c r="J489" s="207">
        <v>0</v>
      </c>
      <c r="K489" s="207">
        <v>3.6280000000000001</v>
      </c>
      <c r="M489" s="206" t="s">
        <v>100</v>
      </c>
      <c r="N489" s="207">
        <v>0</v>
      </c>
      <c r="O489" s="207">
        <v>0</v>
      </c>
      <c r="P489" s="207">
        <v>0</v>
      </c>
      <c r="Q489" s="207">
        <v>0</v>
      </c>
      <c r="R489" s="207">
        <v>0</v>
      </c>
      <c r="S489" s="207">
        <v>0</v>
      </c>
      <c r="T489" s="207">
        <v>0</v>
      </c>
      <c r="U489" s="207">
        <v>0</v>
      </c>
      <c r="V489" s="207">
        <v>0</v>
      </c>
      <c r="W489" s="207">
        <v>1568.3572216097</v>
      </c>
    </row>
    <row r="490" spans="1:23" ht="18.75" customHeight="1">
      <c r="A490" s="206" t="s">
        <v>101</v>
      </c>
      <c r="B490" s="207">
        <v>55.003</v>
      </c>
      <c r="C490" s="207">
        <v>11.157999999999999</v>
      </c>
      <c r="D490" s="207">
        <v>19.129000000000001</v>
      </c>
      <c r="E490" s="207">
        <v>11.763999999999999</v>
      </c>
      <c r="F490" s="207">
        <v>8.0440000000000005</v>
      </c>
      <c r="G490" s="207">
        <v>3.6040000000000001</v>
      </c>
      <c r="H490" s="207">
        <v>9.0679999999999996</v>
      </c>
      <c r="I490" s="207">
        <v>5.3159999999999998</v>
      </c>
      <c r="J490" s="207">
        <v>2.4289999999999998</v>
      </c>
      <c r="K490" s="207">
        <v>2.903</v>
      </c>
      <c r="M490" s="206" t="s">
        <v>101</v>
      </c>
      <c r="N490" s="207">
        <v>8483.6099849099101</v>
      </c>
      <c r="O490" s="207">
        <v>19742.875067216301</v>
      </c>
      <c r="P490" s="207">
        <v>12501.071671284401</v>
      </c>
      <c r="Q490" s="207">
        <v>23198.8269296158</v>
      </c>
      <c r="R490" s="207">
        <v>31528.344107409201</v>
      </c>
      <c r="S490" s="207">
        <v>32066.870144284101</v>
      </c>
      <c r="T490" s="207">
        <v>16676.9960299956</v>
      </c>
      <c r="U490" s="207">
        <v>34637.133182844198</v>
      </c>
      <c r="V490" s="207">
        <v>24927.953890489898</v>
      </c>
      <c r="W490" s="207">
        <v>36073.716844643503</v>
      </c>
    </row>
    <row r="491" spans="1:23" ht="18.75" customHeight="1">
      <c r="A491" s="206" t="s">
        <v>102</v>
      </c>
      <c r="B491" s="207">
        <v>5</v>
      </c>
      <c r="C491" s="207">
        <v>18.309999999999999</v>
      </c>
      <c r="D491" s="207">
        <v>8</v>
      </c>
      <c r="E491" s="207">
        <v>9.8949999999999996</v>
      </c>
      <c r="F491" s="207">
        <v>0.748</v>
      </c>
      <c r="G491" s="207">
        <v>0</v>
      </c>
      <c r="H491" s="207">
        <v>0</v>
      </c>
      <c r="I491" s="207">
        <v>0.24</v>
      </c>
      <c r="J491" s="207">
        <v>0</v>
      </c>
      <c r="K491" s="207">
        <v>0</v>
      </c>
      <c r="M491" s="206" t="s">
        <v>102</v>
      </c>
      <c r="N491" s="207">
        <v>250</v>
      </c>
      <c r="O491" s="207">
        <v>431.29437465865601</v>
      </c>
      <c r="P491" s="207">
        <v>437.5</v>
      </c>
      <c r="Q491" s="207">
        <v>281.55634158665998</v>
      </c>
      <c r="R491" s="207">
        <v>1522.72727272727</v>
      </c>
      <c r="S491" s="207">
        <v>0</v>
      </c>
      <c r="T491" s="207">
        <v>0</v>
      </c>
      <c r="U491" s="207">
        <v>1600</v>
      </c>
      <c r="V491" s="207">
        <v>0</v>
      </c>
      <c r="W491" s="207">
        <v>0</v>
      </c>
    </row>
    <row r="492" spans="1:23" ht="18.75" customHeight="1">
      <c r="A492" s="206" t="s">
        <v>246</v>
      </c>
      <c r="B492" s="207">
        <v>313.22399999999999</v>
      </c>
      <c r="C492" s="207">
        <v>533.59199999999998</v>
      </c>
      <c r="D492" s="207">
        <v>403.392</v>
      </c>
      <c r="E492" s="207">
        <v>472.42099999999999</v>
      </c>
      <c r="F492" s="207">
        <v>335.22699999999998</v>
      </c>
      <c r="G492" s="207">
        <v>211.023</v>
      </c>
      <c r="H492" s="207">
        <v>140.64400000000001</v>
      </c>
      <c r="I492" s="207">
        <v>127.619</v>
      </c>
      <c r="J492" s="207">
        <v>106.455</v>
      </c>
      <c r="K492" s="207">
        <v>148.875</v>
      </c>
      <c r="M492" s="206" t="s">
        <v>246</v>
      </c>
      <c r="N492" s="207">
        <v>247.08515311725799</v>
      </c>
      <c r="O492" s="207">
        <v>268.57411655347198</v>
      </c>
      <c r="P492" s="207">
        <v>263.25509677931097</v>
      </c>
      <c r="Q492" s="207">
        <v>262.01206127585402</v>
      </c>
      <c r="R492" s="207">
        <v>268.55832018304</v>
      </c>
      <c r="S492" s="207">
        <v>285.43808020926599</v>
      </c>
      <c r="T492" s="207">
        <v>308.9858081397</v>
      </c>
      <c r="U492" s="207">
        <v>284.61279276596798</v>
      </c>
      <c r="V492" s="207">
        <v>312.4888450519</v>
      </c>
      <c r="W492" s="207">
        <v>324.24517212426503</v>
      </c>
    </row>
    <row r="493" spans="1:23" ht="18.75" customHeight="1">
      <c r="A493" s="206" t="s">
        <v>104</v>
      </c>
      <c r="B493" s="207">
        <v>16251.656000000001</v>
      </c>
      <c r="C493" s="207">
        <v>16991.248</v>
      </c>
      <c r="D493" s="207">
        <v>20634.895</v>
      </c>
      <c r="E493" s="207">
        <v>22417.108</v>
      </c>
      <c r="F493" s="207">
        <v>23757.653999999999</v>
      </c>
      <c r="G493" s="207">
        <v>28728.525000000001</v>
      </c>
      <c r="H493" s="207">
        <v>30077.325000000001</v>
      </c>
      <c r="I493" s="207">
        <v>34303.072999999997</v>
      </c>
      <c r="J493" s="207">
        <v>31113.874</v>
      </c>
      <c r="K493" s="207">
        <v>35150.069000000003</v>
      </c>
      <c r="M493" s="206" t="s">
        <v>104</v>
      </c>
      <c r="N493" s="207">
        <v>327.85563514265903</v>
      </c>
      <c r="O493" s="207">
        <v>331.47270877336399</v>
      </c>
      <c r="P493" s="207">
        <v>350.597616319346</v>
      </c>
      <c r="Q493" s="207">
        <v>396.46581530498901</v>
      </c>
      <c r="R493" s="207">
        <v>372.92865701301997</v>
      </c>
      <c r="S493" s="207">
        <v>362.94933345864399</v>
      </c>
      <c r="T493" s="207">
        <v>350.32400653981</v>
      </c>
      <c r="U493" s="207">
        <v>302.39868014157202</v>
      </c>
      <c r="V493" s="207">
        <v>333.04248773392902</v>
      </c>
      <c r="W493" s="207">
        <v>297.18189173398201</v>
      </c>
    </row>
    <row r="494" spans="1:23" ht="18.75" customHeight="1">
      <c r="A494" s="206" t="s">
        <v>105</v>
      </c>
      <c r="B494" s="207">
        <v>580.92899999999997</v>
      </c>
      <c r="C494" s="207">
        <v>647.04499999999996</v>
      </c>
      <c r="D494" s="207">
        <v>720.21</v>
      </c>
      <c r="E494" s="207">
        <v>354.88900000000001</v>
      </c>
      <c r="F494" s="207">
        <v>184.89599999999999</v>
      </c>
      <c r="G494" s="207">
        <v>110.18600000000001</v>
      </c>
      <c r="H494" s="207">
        <v>416.01</v>
      </c>
      <c r="I494" s="207">
        <v>778.95899999999995</v>
      </c>
      <c r="J494" s="207">
        <v>778.38300000000004</v>
      </c>
      <c r="K494" s="207">
        <v>308.25299999999999</v>
      </c>
      <c r="M494" s="206" t="s">
        <v>105</v>
      </c>
      <c r="N494" s="207">
        <v>474.84460235243898</v>
      </c>
      <c r="O494" s="207">
        <v>438.145724022286</v>
      </c>
      <c r="P494" s="207">
        <v>488.03682259341002</v>
      </c>
      <c r="Q494" s="207">
        <v>604.82573424366501</v>
      </c>
      <c r="R494" s="207">
        <v>748.21521287642804</v>
      </c>
      <c r="S494" s="207">
        <v>950.22053618427003</v>
      </c>
      <c r="T494" s="207">
        <v>488.555563568183</v>
      </c>
      <c r="U494" s="207">
        <v>431.645311242312</v>
      </c>
      <c r="V494" s="207">
        <v>422.632560063619</v>
      </c>
      <c r="W494" s="207">
        <v>449.90316395947502</v>
      </c>
    </row>
    <row r="495" spans="1:23" ht="18.75" customHeight="1">
      <c r="A495" s="206" t="s">
        <v>108</v>
      </c>
      <c r="B495" s="207">
        <v>263.33999999999997</v>
      </c>
      <c r="C495" s="207">
        <v>734.24</v>
      </c>
      <c r="D495" s="207">
        <v>1187.7370000000001</v>
      </c>
      <c r="E495" s="207">
        <v>941.73</v>
      </c>
      <c r="F495" s="207">
        <v>1264.6400000000001</v>
      </c>
      <c r="G495" s="207">
        <v>1842.94</v>
      </c>
      <c r="H495" s="207">
        <v>1887.28</v>
      </c>
      <c r="I495" s="207">
        <v>1470.402</v>
      </c>
      <c r="J495" s="207">
        <v>2471.8200000000002</v>
      </c>
      <c r="K495" s="207">
        <v>1727.07</v>
      </c>
      <c r="M495" s="206" t="s">
        <v>108</v>
      </c>
      <c r="N495" s="207">
        <v>78.024606971975402</v>
      </c>
      <c r="O495" s="207">
        <v>83.282033122684695</v>
      </c>
      <c r="P495" s="207">
        <v>85.733626215231197</v>
      </c>
      <c r="Q495" s="207">
        <v>95.975491913818203</v>
      </c>
      <c r="R495" s="207">
        <v>110.92326670040499</v>
      </c>
      <c r="S495" s="207">
        <v>121.53895406253</v>
      </c>
      <c r="T495" s="207">
        <v>97.523419948285394</v>
      </c>
      <c r="U495" s="207">
        <v>106.850371531051</v>
      </c>
      <c r="V495" s="207">
        <v>107.403856267851</v>
      </c>
      <c r="W495" s="207">
        <v>86.968681060987606</v>
      </c>
    </row>
    <row r="496" spans="1:23" ht="18.75" customHeight="1">
      <c r="A496" s="206" t="s">
        <v>110</v>
      </c>
      <c r="B496" s="207">
        <v>0</v>
      </c>
      <c r="C496" s="207">
        <v>0</v>
      </c>
      <c r="D496" s="207">
        <v>0</v>
      </c>
      <c r="E496" s="207">
        <v>0</v>
      </c>
      <c r="F496" s="207">
        <v>0</v>
      </c>
      <c r="G496" s="207">
        <v>22.6</v>
      </c>
      <c r="H496" s="207">
        <v>0</v>
      </c>
      <c r="I496" s="207">
        <v>0</v>
      </c>
      <c r="J496" s="207">
        <v>0</v>
      </c>
      <c r="K496" s="207">
        <v>0</v>
      </c>
      <c r="M496" s="206" t="s">
        <v>110</v>
      </c>
      <c r="N496" s="207">
        <v>0</v>
      </c>
      <c r="O496" s="207">
        <v>0</v>
      </c>
      <c r="P496" s="207">
        <v>0</v>
      </c>
      <c r="Q496" s="207">
        <v>0</v>
      </c>
      <c r="R496" s="207">
        <v>0</v>
      </c>
      <c r="S496" s="207">
        <v>68.628318584070797</v>
      </c>
      <c r="T496" s="207">
        <v>0</v>
      </c>
      <c r="U496" s="207">
        <v>0</v>
      </c>
      <c r="V496" s="207">
        <v>0</v>
      </c>
      <c r="W496" s="207">
        <v>0</v>
      </c>
    </row>
    <row r="497" spans="1:23" ht="18.75" customHeight="1">
      <c r="A497" s="206" t="s">
        <v>165</v>
      </c>
      <c r="B497" s="207">
        <v>0</v>
      </c>
      <c r="C497" s="207">
        <v>3.585</v>
      </c>
      <c r="D497" s="207">
        <v>0</v>
      </c>
      <c r="E497" s="207">
        <v>0</v>
      </c>
      <c r="F497" s="207">
        <v>0</v>
      </c>
      <c r="G497" s="207">
        <v>0</v>
      </c>
      <c r="H497" s="207">
        <v>0</v>
      </c>
      <c r="I497" s="207">
        <v>0</v>
      </c>
      <c r="J497" s="207">
        <v>0</v>
      </c>
      <c r="K497" s="207">
        <v>0</v>
      </c>
      <c r="M497" s="206" t="s">
        <v>165</v>
      </c>
      <c r="N497" s="207">
        <v>0</v>
      </c>
      <c r="O497" s="207">
        <v>461.08786610878701</v>
      </c>
      <c r="P497" s="207">
        <v>0</v>
      </c>
      <c r="Q497" s="207">
        <v>0</v>
      </c>
      <c r="R497" s="207">
        <v>0</v>
      </c>
      <c r="S497" s="207">
        <v>0</v>
      </c>
      <c r="T497" s="207">
        <v>0</v>
      </c>
      <c r="U497" s="207">
        <v>0</v>
      </c>
      <c r="V497" s="207">
        <v>0</v>
      </c>
      <c r="W497" s="207">
        <v>0</v>
      </c>
    </row>
    <row r="498" spans="1:23" ht="18.75" customHeight="1">
      <c r="A498" s="206" t="s">
        <v>112</v>
      </c>
      <c r="B498" s="207">
        <v>0</v>
      </c>
      <c r="C498" s="207">
        <v>0</v>
      </c>
      <c r="D498" s="207">
        <v>6.4</v>
      </c>
      <c r="E498" s="207">
        <v>2.0640000000000001</v>
      </c>
      <c r="F498" s="207">
        <v>3.2</v>
      </c>
      <c r="G498" s="207">
        <v>3.68</v>
      </c>
      <c r="H498" s="207">
        <v>0</v>
      </c>
      <c r="I498" s="207">
        <v>5.16</v>
      </c>
      <c r="J498" s="207">
        <v>0.3</v>
      </c>
      <c r="K498" s="207">
        <v>3.238</v>
      </c>
      <c r="M498" s="206" t="s">
        <v>112</v>
      </c>
      <c r="N498" s="207">
        <v>0</v>
      </c>
      <c r="O498" s="207">
        <v>0</v>
      </c>
      <c r="P498" s="207">
        <v>458.59375</v>
      </c>
      <c r="Q498" s="207">
        <v>570.25193798449595</v>
      </c>
      <c r="R498" s="207">
        <v>626.875</v>
      </c>
      <c r="S498" s="207">
        <v>767.93478260869597</v>
      </c>
      <c r="T498" s="207">
        <v>0</v>
      </c>
      <c r="U498" s="207">
        <v>703.29457364341101</v>
      </c>
      <c r="V498" s="207">
        <v>1336.6666666666699</v>
      </c>
      <c r="W498" s="207">
        <v>720.19765287214295</v>
      </c>
    </row>
    <row r="499" spans="1:23" ht="18.75" customHeight="1">
      <c r="A499" s="206" t="s">
        <v>113</v>
      </c>
      <c r="B499" s="207">
        <v>0</v>
      </c>
      <c r="C499" s="207">
        <v>0</v>
      </c>
      <c r="D499" s="207">
        <v>0</v>
      </c>
      <c r="E499" s="207">
        <v>0</v>
      </c>
      <c r="F499" s="207">
        <v>0</v>
      </c>
      <c r="G499" s="207">
        <v>1.52</v>
      </c>
      <c r="H499" s="207">
        <v>0</v>
      </c>
      <c r="I499" s="207">
        <v>0</v>
      </c>
      <c r="J499" s="207">
        <v>0</v>
      </c>
      <c r="K499" s="207">
        <v>0</v>
      </c>
      <c r="M499" s="206" t="s">
        <v>113</v>
      </c>
      <c r="N499" s="207">
        <v>0</v>
      </c>
      <c r="O499" s="207">
        <v>0</v>
      </c>
      <c r="P499" s="207">
        <v>0</v>
      </c>
      <c r="Q499" s="207">
        <v>0</v>
      </c>
      <c r="R499" s="207">
        <v>0</v>
      </c>
      <c r="S499" s="207">
        <v>220.394736842105</v>
      </c>
      <c r="T499" s="207">
        <v>0</v>
      </c>
      <c r="U499" s="207">
        <v>0</v>
      </c>
      <c r="V499" s="207">
        <v>0</v>
      </c>
      <c r="W499" s="207">
        <v>0</v>
      </c>
    </row>
    <row r="500" spans="1:23" ht="18.75" customHeight="1">
      <c r="A500" s="206" t="s">
        <v>114</v>
      </c>
      <c r="B500" s="207">
        <v>968.04200000000003</v>
      </c>
      <c r="C500" s="207">
        <v>856.23800000000006</v>
      </c>
      <c r="D500" s="207">
        <v>771.31</v>
      </c>
      <c r="E500" s="207">
        <v>653.25199999999995</v>
      </c>
      <c r="F500" s="207">
        <v>473.34100000000001</v>
      </c>
      <c r="G500" s="207">
        <v>271.726</v>
      </c>
      <c r="H500" s="207">
        <v>331.27600000000001</v>
      </c>
      <c r="I500" s="207">
        <v>322.86900000000003</v>
      </c>
      <c r="J500" s="207">
        <v>177.55199999999999</v>
      </c>
      <c r="K500" s="207">
        <v>236.28100000000001</v>
      </c>
      <c r="M500" s="206" t="s">
        <v>114</v>
      </c>
      <c r="N500" s="207">
        <v>254.10777631549001</v>
      </c>
      <c r="O500" s="207">
        <v>291.171379920069</v>
      </c>
      <c r="P500" s="207">
        <v>310.71553590644498</v>
      </c>
      <c r="Q500" s="207">
        <v>398.284276205813</v>
      </c>
      <c r="R500" s="207">
        <v>404.22232597640999</v>
      </c>
      <c r="S500" s="207">
        <v>421.88086528341</v>
      </c>
      <c r="T500" s="207">
        <v>330.624615124549</v>
      </c>
      <c r="U500" s="207">
        <v>314.51145820750799</v>
      </c>
      <c r="V500" s="207">
        <v>370.77588537442603</v>
      </c>
      <c r="W500" s="207">
        <v>376.13265560921099</v>
      </c>
    </row>
    <row r="501" spans="1:23" ht="18.75" customHeight="1">
      <c r="A501" s="206" t="s">
        <v>115</v>
      </c>
      <c r="B501" s="207">
        <v>213.23599999999999</v>
      </c>
      <c r="C501" s="207">
        <v>444.90100000000001</v>
      </c>
      <c r="D501" s="207">
        <v>232.768</v>
      </c>
      <c r="E501" s="207">
        <v>65.244</v>
      </c>
      <c r="F501" s="207">
        <v>39.155000000000001</v>
      </c>
      <c r="G501" s="207">
        <v>41.268999999999998</v>
      </c>
      <c r="H501" s="207">
        <v>82.308000000000007</v>
      </c>
      <c r="I501" s="207">
        <v>65.048000000000002</v>
      </c>
      <c r="J501" s="207">
        <v>81.736999999999995</v>
      </c>
      <c r="K501" s="207">
        <v>18.143999999999998</v>
      </c>
      <c r="M501" s="206" t="s">
        <v>115</v>
      </c>
      <c r="N501" s="207">
        <v>143.990695754938</v>
      </c>
      <c r="O501" s="207">
        <v>150.60653943236801</v>
      </c>
      <c r="P501" s="207">
        <v>177.43418339290599</v>
      </c>
      <c r="Q501" s="207">
        <v>156.382196064006</v>
      </c>
      <c r="R501" s="207">
        <v>170.144298301622</v>
      </c>
      <c r="S501" s="207">
        <v>156.26741622040799</v>
      </c>
      <c r="T501" s="207">
        <v>167.711522573747</v>
      </c>
      <c r="U501" s="207">
        <v>193.34952650350499</v>
      </c>
      <c r="V501" s="207">
        <v>205.12130369355401</v>
      </c>
      <c r="W501" s="207">
        <v>322.420634920635</v>
      </c>
    </row>
    <row r="502" spans="1:23" ht="18.75" customHeight="1">
      <c r="A502" s="206" t="s">
        <v>116</v>
      </c>
      <c r="B502" s="207">
        <v>147.779</v>
      </c>
      <c r="C502" s="207">
        <v>187.297</v>
      </c>
      <c r="D502" s="207">
        <v>155.51400000000001</v>
      </c>
      <c r="E502" s="207">
        <v>77.799000000000007</v>
      </c>
      <c r="F502" s="207">
        <v>60.83</v>
      </c>
      <c r="G502" s="207">
        <v>32.601999999999997</v>
      </c>
      <c r="H502" s="207">
        <v>13.493</v>
      </c>
      <c r="I502" s="207">
        <v>8.0359999999999996</v>
      </c>
      <c r="J502" s="207">
        <v>5.782</v>
      </c>
      <c r="K502" s="207">
        <v>2.101</v>
      </c>
      <c r="M502" s="206" t="s">
        <v>116</v>
      </c>
      <c r="N502" s="207">
        <v>1571.0283599158199</v>
      </c>
      <c r="O502" s="207">
        <v>1584.5048238893301</v>
      </c>
      <c r="P502" s="207">
        <v>1541.1088390755799</v>
      </c>
      <c r="Q502" s="207">
        <v>1732.1816475790199</v>
      </c>
      <c r="R502" s="207">
        <v>1862.9459148446499</v>
      </c>
      <c r="S502" s="207">
        <v>1944.05251211582</v>
      </c>
      <c r="T502" s="207">
        <v>1729.78581486697</v>
      </c>
      <c r="U502" s="207">
        <v>1743.40467894475</v>
      </c>
      <c r="V502" s="207">
        <v>1787.2708405396099</v>
      </c>
      <c r="W502" s="207">
        <v>2075.67824845312</v>
      </c>
    </row>
    <row r="503" spans="1:23" ht="18.75" customHeight="1">
      <c r="A503" s="206" t="s">
        <v>117</v>
      </c>
      <c r="B503" s="207">
        <v>0.22</v>
      </c>
      <c r="C503" s="207">
        <v>0</v>
      </c>
      <c r="D503" s="207">
        <v>0</v>
      </c>
      <c r="E503" s="207">
        <v>1.36</v>
      </c>
      <c r="F503" s="207">
        <v>0</v>
      </c>
      <c r="G503" s="207">
        <v>0</v>
      </c>
      <c r="H503" s="207">
        <v>1.335</v>
      </c>
      <c r="I503" s="207">
        <v>10.984999999999999</v>
      </c>
      <c r="J503" s="207">
        <v>22.75</v>
      </c>
      <c r="K503" s="207">
        <v>0.92400000000000004</v>
      </c>
      <c r="M503" s="206" t="s">
        <v>117</v>
      </c>
      <c r="N503" s="207">
        <v>1700</v>
      </c>
      <c r="O503" s="207">
        <v>0</v>
      </c>
      <c r="P503" s="207">
        <v>0</v>
      </c>
      <c r="Q503" s="207">
        <v>597.79411764705901</v>
      </c>
      <c r="R503" s="207">
        <v>0</v>
      </c>
      <c r="S503" s="207">
        <v>0</v>
      </c>
      <c r="T503" s="207">
        <v>1752.8089887640399</v>
      </c>
      <c r="U503" s="207">
        <v>263.45015930814702</v>
      </c>
      <c r="V503" s="207">
        <v>250.637362637363</v>
      </c>
      <c r="W503" s="207">
        <v>793.29004329004295</v>
      </c>
    </row>
    <row r="504" spans="1:23" ht="18.75" customHeight="1">
      <c r="A504" s="204" t="s">
        <v>44</v>
      </c>
      <c r="B504" s="205">
        <v>311.31299999999999</v>
      </c>
      <c r="C504" s="205">
        <v>282.315</v>
      </c>
      <c r="D504" s="205">
        <v>226.083</v>
      </c>
      <c r="E504" s="205">
        <v>199.01499999999999</v>
      </c>
      <c r="F504" s="205">
        <v>197.06899999999999</v>
      </c>
      <c r="G504" s="205">
        <v>74.867999999999995</v>
      </c>
      <c r="H504" s="205">
        <v>60.545000000000002</v>
      </c>
      <c r="I504" s="205">
        <v>67.64</v>
      </c>
      <c r="J504" s="205">
        <v>54.475999999999999</v>
      </c>
      <c r="K504" s="205">
        <v>16.8</v>
      </c>
      <c r="M504" s="204" t="s">
        <v>44</v>
      </c>
      <c r="N504" s="205">
        <v>292.18824784059802</v>
      </c>
      <c r="O504" s="205">
        <v>300.66060960274899</v>
      </c>
      <c r="P504" s="205">
        <v>310.35062344360301</v>
      </c>
      <c r="Q504" s="205">
        <v>296.22892746777899</v>
      </c>
      <c r="R504" s="205">
        <v>271.03704793752399</v>
      </c>
      <c r="S504" s="205">
        <v>354.89127531121397</v>
      </c>
      <c r="T504" s="205">
        <v>380.89024692377598</v>
      </c>
      <c r="U504" s="205">
        <v>357.80603193376697</v>
      </c>
      <c r="V504" s="205">
        <v>333.52301931125601</v>
      </c>
      <c r="W504" s="205">
        <v>327.142857142857</v>
      </c>
    </row>
    <row r="505" spans="1:23" ht="18.75" customHeight="1">
      <c r="A505" s="206" t="s">
        <v>73</v>
      </c>
      <c r="B505" s="207">
        <v>0</v>
      </c>
      <c r="C505" s="207">
        <v>0</v>
      </c>
      <c r="D505" s="207">
        <v>0</v>
      </c>
      <c r="E505" s="207">
        <v>0</v>
      </c>
      <c r="F505" s="207">
        <v>82.751999999999995</v>
      </c>
      <c r="G505" s="207">
        <v>0</v>
      </c>
      <c r="H505" s="207">
        <v>0</v>
      </c>
      <c r="I505" s="207">
        <v>0</v>
      </c>
      <c r="J505" s="207">
        <v>0</v>
      </c>
      <c r="K505" s="207">
        <v>0</v>
      </c>
      <c r="M505" s="206" t="s">
        <v>73</v>
      </c>
      <c r="N505" s="207">
        <v>0</v>
      </c>
      <c r="O505" s="207">
        <v>0</v>
      </c>
      <c r="P505" s="207">
        <v>0</v>
      </c>
      <c r="Q505" s="207">
        <v>0</v>
      </c>
      <c r="R505" s="207">
        <v>163.52474864655801</v>
      </c>
      <c r="S505" s="207">
        <v>0</v>
      </c>
      <c r="T505" s="207">
        <v>0</v>
      </c>
      <c r="U505" s="207">
        <v>0</v>
      </c>
      <c r="V505" s="207">
        <v>0</v>
      </c>
      <c r="W505" s="207">
        <v>0</v>
      </c>
    </row>
    <row r="506" spans="1:23" ht="18.75" customHeight="1">
      <c r="A506" s="206" t="s">
        <v>121</v>
      </c>
      <c r="B506" s="207">
        <v>0</v>
      </c>
      <c r="C506" s="207">
        <v>0</v>
      </c>
      <c r="D506" s="207">
        <v>0</v>
      </c>
      <c r="E506" s="207">
        <v>9.6839999999999993</v>
      </c>
      <c r="F506" s="207">
        <v>9.3000000000000007</v>
      </c>
      <c r="G506" s="207">
        <v>0</v>
      </c>
      <c r="H506" s="207">
        <v>0</v>
      </c>
      <c r="I506" s="207">
        <v>0</v>
      </c>
      <c r="J506" s="207">
        <v>0</v>
      </c>
      <c r="K506" s="207">
        <v>0</v>
      </c>
      <c r="M506" s="206" t="s">
        <v>121</v>
      </c>
      <c r="N506" s="207">
        <v>0</v>
      </c>
      <c r="O506" s="207">
        <v>0</v>
      </c>
      <c r="P506" s="207">
        <v>0</v>
      </c>
      <c r="Q506" s="207">
        <v>312.68071045022702</v>
      </c>
      <c r="R506" s="207">
        <v>313.01075268817198</v>
      </c>
      <c r="S506" s="207">
        <v>0</v>
      </c>
      <c r="T506" s="207">
        <v>0</v>
      </c>
      <c r="U506" s="207">
        <v>0</v>
      </c>
      <c r="V506" s="207">
        <v>0</v>
      </c>
      <c r="W506" s="207">
        <v>0</v>
      </c>
    </row>
    <row r="507" spans="1:23" ht="18.75" customHeight="1">
      <c r="A507" s="206" t="s">
        <v>116</v>
      </c>
      <c r="B507" s="207">
        <v>18.975000000000001</v>
      </c>
      <c r="C507" s="207">
        <v>25.689</v>
      </c>
      <c r="D507" s="207">
        <v>21.875</v>
      </c>
      <c r="E507" s="207">
        <v>19.25</v>
      </c>
      <c r="F507" s="207">
        <v>25.242999999999999</v>
      </c>
      <c r="G507" s="207">
        <v>19.446999999999999</v>
      </c>
      <c r="H507" s="207">
        <v>22.585999999999999</v>
      </c>
      <c r="I507" s="207">
        <v>19.25</v>
      </c>
      <c r="J507" s="207">
        <v>34.28</v>
      </c>
      <c r="K507" s="207">
        <v>16.8</v>
      </c>
      <c r="M507" s="206" t="s">
        <v>116</v>
      </c>
      <c r="N507" s="207">
        <v>207.167325428195</v>
      </c>
      <c r="O507" s="207">
        <v>248.00498267741099</v>
      </c>
      <c r="P507" s="207">
        <v>238.67428571428599</v>
      </c>
      <c r="Q507" s="207">
        <v>270.597402597403</v>
      </c>
      <c r="R507" s="207">
        <v>283.48453036485398</v>
      </c>
      <c r="S507" s="207">
        <v>316.96405615262</v>
      </c>
      <c r="T507" s="207">
        <v>371.60187726910499</v>
      </c>
      <c r="U507" s="207">
        <v>320.05194805194799</v>
      </c>
      <c r="V507" s="207">
        <v>288.68144690781799</v>
      </c>
      <c r="W507" s="207">
        <v>327.142857142857</v>
      </c>
    </row>
    <row r="508" spans="1:23" ht="18.75" customHeight="1">
      <c r="A508" s="206" t="s">
        <v>124</v>
      </c>
      <c r="B508" s="207">
        <v>292.33800000000002</v>
      </c>
      <c r="C508" s="207">
        <v>256.62599999999998</v>
      </c>
      <c r="D508" s="207">
        <v>204.208</v>
      </c>
      <c r="E508" s="207">
        <v>170.08099999999999</v>
      </c>
      <c r="F508" s="207">
        <v>79.774000000000001</v>
      </c>
      <c r="G508" s="207">
        <v>55.420999999999999</v>
      </c>
      <c r="H508" s="207">
        <v>37.959000000000003</v>
      </c>
      <c r="I508" s="207">
        <v>48.39</v>
      </c>
      <c r="J508" s="207">
        <v>20.196000000000002</v>
      </c>
      <c r="K508" s="207">
        <v>0</v>
      </c>
      <c r="M508" s="206" t="s">
        <v>124</v>
      </c>
      <c r="N508" s="207">
        <v>297.70676408814501</v>
      </c>
      <c r="O508" s="207">
        <v>305.93158916087998</v>
      </c>
      <c r="P508" s="207">
        <v>318.02867664342199</v>
      </c>
      <c r="Q508" s="207">
        <v>298.19321382164998</v>
      </c>
      <c r="R508" s="207">
        <v>373.730789480282</v>
      </c>
      <c r="S508" s="207">
        <v>368.19977986683801</v>
      </c>
      <c r="T508" s="207">
        <v>386.41692352274799</v>
      </c>
      <c r="U508" s="207">
        <v>372.82496383550301</v>
      </c>
      <c r="V508" s="207">
        <v>409.635571400277</v>
      </c>
      <c r="W508" s="207">
        <v>0</v>
      </c>
    </row>
    <row r="509" spans="1:23" ht="18.75" customHeight="1">
      <c r="A509" s="204" t="s">
        <v>53</v>
      </c>
      <c r="B509" s="205">
        <v>0.57199999999999995</v>
      </c>
      <c r="C509" s="205">
        <v>0.154</v>
      </c>
      <c r="D509" s="205">
        <v>0</v>
      </c>
      <c r="E509" s="205">
        <v>0.6</v>
      </c>
      <c r="F509" s="205">
        <v>0</v>
      </c>
      <c r="G509" s="205">
        <v>0</v>
      </c>
      <c r="H509" s="205">
        <v>0</v>
      </c>
      <c r="I509" s="205">
        <v>0</v>
      </c>
      <c r="J509" s="205">
        <v>0</v>
      </c>
      <c r="K509" s="205">
        <v>0</v>
      </c>
      <c r="M509" s="204" t="s">
        <v>53</v>
      </c>
      <c r="N509" s="205">
        <v>1849.6503496503501</v>
      </c>
      <c r="O509" s="205">
        <v>1850.64935064935</v>
      </c>
      <c r="P509" s="205">
        <v>0</v>
      </c>
      <c r="Q509" s="205">
        <v>535</v>
      </c>
      <c r="R509" s="205">
        <v>0</v>
      </c>
      <c r="S509" s="205">
        <v>0</v>
      </c>
      <c r="T509" s="205">
        <v>0</v>
      </c>
      <c r="U509" s="205">
        <v>0</v>
      </c>
      <c r="V509" s="205">
        <v>0</v>
      </c>
      <c r="W509" s="205">
        <v>0</v>
      </c>
    </row>
    <row r="510" spans="1:23" ht="18.75" customHeight="1">
      <c r="A510" s="206" t="s">
        <v>128</v>
      </c>
      <c r="B510" s="207">
        <v>0.57199999999999995</v>
      </c>
      <c r="C510" s="207">
        <v>0.154</v>
      </c>
      <c r="D510" s="207">
        <v>0</v>
      </c>
      <c r="E510" s="207">
        <v>0.6</v>
      </c>
      <c r="F510" s="207">
        <v>0</v>
      </c>
      <c r="G510" s="207">
        <v>0</v>
      </c>
      <c r="H510" s="207">
        <v>0</v>
      </c>
      <c r="I510" s="207">
        <v>0</v>
      </c>
      <c r="J510" s="207">
        <v>0</v>
      </c>
      <c r="K510" s="207">
        <v>0</v>
      </c>
      <c r="M510" s="206" t="s">
        <v>128</v>
      </c>
      <c r="N510" s="207">
        <v>1849.6503496503501</v>
      </c>
      <c r="O510" s="207">
        <v>1850.64935064935</v>
      </c>
      <c r="P510" s="207">
        <v>0</v>
      </c>
      <c r="Q510" s="207">
        <v>535</v>
      </c>
      <c r="R510" s="207">
        <v>0</v>
      </c>
      <c r="S510" s="207">
        <v>0</v>
      </c>
      <c r="T510" s="207">
        <v>0</v>
      </c>
      <c r="U510" s="207">
        <v>0</v>
      </c>
      <c r="V510" s="207">
        <v>0</v>
      </c>
      <c r="W510" s="207">
        <v>0</v>
      </c>
    </row>
    <row r="511" spans="1:23" ht="18.75" customHeight="1">
      <c r="A511" s="204" t="s">
        <v>58</v>
      </c>
      <c r="B511" s="205">
        <v>109.71599999999999</v>
      </c>
      <c r="C511" s="205">
        <v>81.710999999999999</v>
      </c>
      <c r="D511" s="205">
        <v>51.863999999999997</v>
      </c>
      <c r="E511" s="205">
        <v>13.746</v>
      </c>
      <c r="F511" s="205">
        <v>11.72</v>
      </c>
      <c r="G511" s="205">
        <v>11.275</v>
      </c>
      <c r="H511" s="205">
        <v>21.440999999999999</v>
      </c>
      <c r="I511" s="205">
        <v>10.295999999999999</v>
      </c>
      <c r="J511" s="205">
        <v>3.9279999999999999</v>
      </c>
      <c r="K511" s="205">
        <v>9.7620000000000005</v>
      </c>
      <c r="M511" s="204" t="s">
        <v>58</v>
      </c>
      <c r="N511" s="205">
        <v>1910.69670786394</v>
      </c>
      <c r="O511" s="205">
        <v>1744.95477965023</v>
      </c>
      <c r="P511" s="205">
        <v>1558.74980718803</v>
      </c>
      <c r="Q511" s="205">
        <v>1459.40637276299</v>
      </c>
      <c r="R511" s="205">
        <v>1429.01023890785</v>
      </c>
      <c r="S511" s="205">
        <v>1991.2195121951199</v>
      </c>
      <c r="T511" s="205">
        <v>2589.4314630847398</v>
      </c>
      <c r="U511" s="205">
        <v>3046.2315462315501</v>
      </c>
      <c r="V511" s="205">
        <v>2169.8065173116102</v>
      </c>
      <c r="W511" s="205">
        <v>1419.89346445401</v>
      </c>
    </row>
    <row r="512" spans="1:23" ht="18.75" customHeight="1">
      <c r="A512" s="206" t="s">
        <v>102</v>
      </c>
      <c r="B512" s="207">
        <v>86.652000000000001</v>
      </c>
      <c r="C512" s="207">
        <v>55.07</v>
      </c>
      <c r="D512" s="207">
        <v>17.878</v>
      </c>
      <c r="E512" s="207">
        <v>2.4E-2</v>
      </c>
      <c r="F512" s="207">
        <v>0</v>
      </c>
      <c r="G512" s="207">
        <v>0</v>
      </c>
      <c r="H512" s="207">
        <v>17.600000000000001</v>
      </c>
      <c r="I512" s="207">
        <v>9.8680000000000003</v>
      </c>
      <c r="J512" s="207">
        <v>1.421</v>
      </c>
      <c r="K512" s="207">
        <v>1</v>
      </c>
      <c r="M512" s="206" t="s">
        <v>102</v>
      </c>
      <c r="N512" s="207">
        <v>2164.7047961962799</v>
      </c>
      <c r="O512" s="207">
        <v>2016.99654984565</v>
      </c>
      <c r="P512" s="207">
        <v>2438.8074728716902</v>
      </c>
      <c r="Q512" s="207">
        <v>13291.666666666701</v>
      </c>
      <c r="R512" s="207">
        <v>0</v>
      </c>
      <c r="S512" s="207">
        <v>0</v>
      </c>
      <c r="T512" s="207">
        <v>2527.2727272727302</v>
      </c>
      <c r="U512" s="207">
        <v>2762.1605188488002</v>
      </c>
      <c r="V512" s="207">
        <v>2461.64672765658</v>
      </c>
      <c r="W512" s="207">
        <v>2962</v>
      </c>
    </row>
    <row r="513" spans="1:23" ht="18.75" customHeight="1">
      <c r="A513" s="206" t="s">
        <v>129</v>
      </c>
      <c r="B513" s="207">
        <v>0</v>
      </c>
      <c r="C513" s="207">
        <v>0</v>
      </c>
      <c r="D513" s="207">
        <v>0</v>
      </c>
      <c r="E513" s="207">
        <v>0</v>
      </c>
      <c r="F513" s="207">
        <v>0</v>
      </c>
      <c r="G513" s="207">
        <v>0</v>
      </c>
      <c r="H513" s="207">
        <v>0.05</v>
      </c>
      <c r="I513" s="207">
        <v>0.05</v>
      </c>
      <c r="J513" s="207">
        <v>0</v>
      </c>
      <c r="K513" s="207">
        <v>0</v>
      </c>
      <c r="M513" s="206" t="s">
        <v>129</v>
      </c>
      <c r="N513" s="207">
        <v>0</v>
      </c>
      <c r="O513" s="207">
        <v>0</v>
      </c>
      <c r="P513" s="207">
        <v>0</v>
      </c>
      <c r="Q513" s="207">
        <v>0</v>
      </c>
      <c r="R513" s="207">
        <v>0</v>
      </c>
      <c r="S513" s="207">
        <v>0</v>
      </c>
      <c r="T513" s="207">
        <v>14000</v>
      </c>
      <c r="U513" s="207">
        <v>15960</v>
      </c>
      <c r="V513" s="207">
        <v>0</v>
      </c>
      <c r="W513" s="207">
        <v>0</v>
      </c>
    </row>
    <row r="514" spans="1:23" ht="18.75" customHeight="1">
      <c r="A514" s="206" t="s">
        <v>130</v>
      </c>
      <c r="B514" s="207">
        <v>0.25</v>
      </c>
      <c r="C514" s="207">
        <v>3.3000000000000002E-2</v>
      </c>
      <c r="D514" s="207">
        <v>0.24</v>
      </c>
      <c r="E514" s="207">
        <v>0</v>
      </c>
      <c r="F514" s="207">
        <v>0</v>
      </c>
      <c r="G514" s="207">
        <v>0</v>
      </c>
      <c r="H514" s="207">
        <v>0</v>
      </c>
      <c r="I514" s="207">
        <v>0</v>
      </c>
      <c r="J514" s="207">
        <v>0</v>
      </c>
      <c r="K514" s="207">
        <v>0</v>
      </c>
      <c r="M514" s="206" t="s">
        <v>130</v>
      </c>
      <c r="N514" s="207">
        <v>10704</v>
      </c>
      <c r="O514" s="207">
        <v>10606.060606060601</v>
      </c>
      <c r="P514" s="207">
        <v>2537.5</v>
      </c>
      <c r="Q514" s="207">
        <v>0</v>
      </c>
      <c r="R514" s="207">
        <v>0</v>
      </c>
      <c r="S514" s="207">
        <v>0</v>
      </c>
      <c r="T514" s="207">
        <v>0</v>
      </c>
      <c r="U514" s="207">
        <v>0</v>
      </c>
      <c r="V514" s="207">
        <v>0</v>
      </c>
      <c r="W514" s="207">
        <v>0</v>
      </c>
    </row>
    <row r="515" spans="1:23" ht="18.75" customHeight="1">
      <c r="A515" s="206" t="s">
        <v>132</v>
      </c>
      <c r="B515" s="207">
        <v>0</v>
      </c>
      <c r="C515" s="207">
        <v>0</v>
      </c>
      <c r="D515" s="207">
        <v>4.93</v>
      </c>
      <c r="E515" s="207">
        <v>1.827</v>
      </c>
      <c r="F515" s="207">
        <v>3.407</v>
      </c>
      <c r="G515" s="207">
        <v>0</v>
      </c>
      <c r="H515" s="207">
        <v>0</v>
      </c>
      <c r="I515" s="207">
        <v>0</v>
      </c>
      <c r="J515" s="207">
        <v>0</v>
      </c>
      <c r="K515" s="207">
        <v>0</v>
      </c>
      <c r="M515" s="206" t="s">
        <v>132</v>
      </c>
      <c r="N515" s="207">
        <v>0</v>
      </c>
      <c r="O515" s="207">
        <v>0</v>
      </c>
      <c r="P515" s="207">
        <v>708.51926977687594</v>
      </c>
      <c r="Q515" s="207">
        <v>649.69896004378802</v>
      </c>
      <c r="R515" s="207">
        <v>285.88200763134699</v>
      </c>
      <c r="S515" s="207">
        <v>0</v>
      </c>
      <c r="T515" s="207">
        <v>0</v>
      </c>
      <c r="U515" s="207">
        <v>0</v>
      </c>
      <c r="V515" s="207">
        <v>0</v>
      </c>
      <c r="W515" s="207">
        <v>0</v>
      </c>
    </row>
    <row r="516" spans="1:23" ht="18.75" customHeight="1">
      <c r="A516" s="206" t="s">
        <v>134</v>
      </c>
      <c r="B516" s="207">
        <v>0</v>
      </c>
      <c r="C516" s="207">
        <v>0</v>
      </c>
      <c r="D516" s="207">
        <v>4.2000000000000003E-2</v>
      </c>
      <c r="E516" s="207">
        <v>3.6999999999999998E-2</v>
      </c>
      <c r="F516" s="207">
        <v>7.5999999999999998E-2</v>
      </c>
      <c r="G516" s="207">
        <v>0.38100000000000001</v>
      </c>
      <c r="H516" s="207">
        <v>0.28000000000000003</v>
      </c>
      <c r="I516" s="207">
        <v>0.13</v>
      </c>
      <c r="J516" s="207">
        <v>0</v>
      </c>
      <c r="K516" s="207">
        <v>0</v>
      </c>
      <c r="M516" s="206" t="s">
        <v>134</v>
      </c>
      <c r="N516" s="207">
        <v>0</v>
      </c>
      <c r="O516" s="207">
        <v>0</v>
      </c>
      <c r="P516" s="207">
        <v>5690.4761904761899</v>
      </c>
      <c r="Q516" s="207">
        <v>7027.0270270270303</v>
      </c>
      <c r="R516" s="207">
        <v>7671.0526315789502</v>
      </c>
      <c r="S516" s="207">
        <v>8624.6719160105004</v>
      </c>
      <c r="T516" s="207">
        <v>6242.8571428571404</v>
      </c>
      <c r="U516" s="207">
        <v>7046.1538461538403</v>
      </c>
      <c r="V516" s="207">
        <v>0</v>
      </c>
      <c r="W516" s="207">
        <v>0</v>
      </c>
    </row>
    <row r="517" spans="1:23" ht="18.75" customHeight="1">
      <c r="A517" s="206" t="s">
        <v>136</v>
      </c>
      <c r="B517" s="207">
        <v>22.814</v>
      </c>
      <c r="C517" s="207">
        <v>26.608000000000001</v>
      </c>
      <c r="D517" s="207">
        <v>28.774000000000001</v>
      </c>
      <c r="E517" s="207">
        <v>11.858000000000001</v>
      </c>
      <c r="F517" s="207">
        <v>8.2370000000000001</v>
      </c>
      <c r="G517" s="207">
        <v>10.894</v>
      </c>
      <c r="H517" s="207">
        <v>3.5110000000000001</v>
      </c>
      <c r="I517" s="207">
        <v>0.248</v>
      </c>
      <c r="J517" s="207">
        <v>2.5070000000000001</v>
      </c>
      <c r="K517" s="207">
        <v>8.7620000000000005</v>
      </c>
      <c r="M517" s="206" t="s">
        <v>136</v>
      </c>
      <c r="N517" s="207">
        <v>849.56605593056895</v>
      </c>
      <c r="O517" s="207">
        <v>1170.9260372820199</v>
      </c>
      <c r="P517" s="207">
        <v>1143.4280948078101</v>
      </c>
      <c r="Q517" s="207">
        <v>1542.8402766065101</v>
      </c>
      <c r="R517" s="207">
        <v>1844.23940755129</v>
      </c>
      <c r="S517" s="207">
        <v>1759.2252616118999</v>
      </c>
      <c r="T517" s="207">
        <v>2447.1660495585302</v>
      </c>
      <c r="U517" s="207">
        <v>9649.1935483871002</v>
      </c>
      <c r="V517" s="207">
        <v>2004.3877143996799</v>
      </c>
      <c r="W517" s="207">
        <v>1243.8940881077399</v>
      </c>
    </row>
    <row r="518" spans="1:23" ht="18.75" customHeight="1">
      <c r="A518" s="204" t="s">
        <v>60</v>
      </c>
      <c r="B518" s="205">
        <v>1.5369999999999999</v>
      </c>
      <c r="C518" s="205">
        <v>3.6</v>
      </c>
      <c r="D518" s="205">
        <v>1.752</v>
      </c>
      <c r="E518" s="205">
        <v>0.43</v>
      </c>
      <c r="F518" s="205">
        <v>0</v>
      </c>
      <c r="G518" s="205">
        <v>0</v>
      </c>
      <c r="H518" s="205">
        <v>0.9</v>
      </c>
      <c r="I518" s="205">
        <v>0</v>
      </c>
      <c r="J518" s="205">
        <v>0</v>
      </c>
      <c r="K518" s="205">
        <v>34.276000000000003</v>
      </c>
      <c r="M518" s="204" t="s">
        <v>60</v>
      </c>
      <c r="N518" s="205">
        <v>374.105400130124</v>
      </c>
      <c r="O518" s="205">
        <v>439.444444444444</v>
      </c>
      <c r="P518" s="205">
        <v>855.59360730593596</v>
      </c>
      <c r="Q518" s="205">
        <v>1688.37209302326</v>
      </c>
      <c r="R518" s="205">
        <v>0</v>
      </c>
      <c r="S518" s="205">
        <v>0</v>
      </c>
      <c r="T518" s="205">
        <v>1457.7777777777801</v>
      </c>
      <c r="U518" s="205">
        <v>0</v>
      </c>
      <c r="V518" s="205">
        <v>0</v>
      </c>
      <c r="W518" s="205">
        <v>198.38954370405</v>
      </c>
    </row>
    <row r="519" spans="1:23" ht="18.75" customHeight="1">
      <c r="A519" s="206" t="s">
        <v>137</v>
      </c>
      <c r="B519" s="207">
        <v>1.5369999999999999</v>
      </c>
      <c r="C519" s="207">
        <v>3.6</v>
      </c>
      <c r="D519" s="207">
        <v>1.752</v>
      </c>
      <c r="E519" s="207">
        <v>0.43</v>
      </c>
      <c r="F519" s="207">
        <v>0</v>
      </c>
      <c r="G519" s="207">
        <v>0</v>
      </c>
      <c r="H519" s="207">
        <v>0.9</v>
      </c>
      <c r="I519" s="207">
        <v>0</v>
      </c>
      <c r="J519" s="207">
        <v>0</v>
      </c>
      <c r="K519" s="207">
        <v>34.276000000000003</v>
      </c>
      <c r="M519" s="206" t="s">
        <v>137</v>
      </c>
      <c r="N519" s="207">
        <v>374.105400130124</v>
      </c>
      <c r="O519" s="207">
        <v>439.444444444444</v>
      </c>
      <c r="P519" s="207">
        <v>855.59360730593596</v>
      </c>
      <c r="Q519" s="207">
        <v>1688.37209302326</v>
      </c>
      <c r="R519" s="207">
        <v>0</v>
      </c>
      <c r="S519" s="207">
        <v>0</v>
      </c>
      <c r="T519" s="207">
        <v>1457.7777777777801</v>
      </c>
      <c r="U519" s="207">
        <v>0</v>
      </c>
      <c r="V519" s="207">
        <v>0</v>
      </c>
      <c r="W519" s="207">
        <v>198.38954370405</v>
      </c>
    </row>
    <row r="520" spans="1:23" ht="18.75" customHeight="1">
      <c r="A520" s="204" t="s">
        <v>63</v>
      </c>
      <c r="B520" s="205">
        <v>156.00299999999999</v>
      </c>
      <c r="C520" s="205">
        <v>369.74</v>
      </c>
      <c r="D520" s="205">
        <v>723.57899999999995</v>
      </c>
      <c r="E520" s="205">
        <v>496.13400000000001</v>
      </c>
      <c r="F520" s="205">
        <v>356.17399999999998</v>
      </c>
      <c r="G520" s="205">
        <v>397.38799999999998</v>
      </c>
      <c r="H520" s="205">
        <v>0</v>
      </c>
      <c r="I520" s="205">
        <v>0</v>
      </c>
      <c r="J520" s="205">
        <v>0</v>
      </c>
      <c r="K520" s="205">
        <v>0</v>
      </c>
      <c r="M520" s="204" t="s">
        <v>63</v>
      </c>
      <c r="N520" s="205">
        <v>111.901694198188</v>
      </c>
      <c r="O520" s="205">
        <v>106.769621896468</v>
      </c>
      <c r="P520" s="205">
        <v>103.35429856311499</v>
      </c>
      <c r="Q520" s="205">
        <v>109.917885087497</v>
      </c>
      <c r="R520" s="205">
        <v>109.20505146361</v>
      </c>
      <c r="S520" s="205">
        <v>99.801705134528504</v>
      </c>
      <c r="T520" s="205">
        <v>0</v>
      </c>
      <c r="U520" s="205">
        <v>0</v>
      </c>
      <c r="V520" s="205">
        <v>0</v>
      </c>
      <c r="W520" s="205">
        <v>0</v>
      </c>
    </row>
    <row r="521" spans="1:23" ht="18.75" customHeight="1">
      <c r="A521" s="206" t="s">
        <v>142</v>
      </c>
      <c r="B521" s="207">
        <v>0</v>
      </c>
      <c r="C521" s="207">
        <v>14.512</v>
      </c>
      <c r="D521" s="207">
        <v>0</v>
      </c>
      <c r="E521" s="207">
        <v>0</v>
      </c>
      <c r="F521" s="207">
        <v>0</v>
      </c>
      <c r="G521" s="207">
        <v>0</v>
      </c>
      <c r="H521" s="207">
        <v>0</v>
      </c>
      <c r="I521" s="207">
        <v>0</v>
      </c>
      <c r="J521" s="207">
        <v>0</v>
      </c>
      <c r="K521" s="207">
        <v>0</v>
      </c>
      <c r="M521" s="206" t="s">
        <v>142</v>
      </c>
      <c r="N521" s="207">
        <v>0</v>
      </c>
      <c r="O521" s="207">
        <v>114.31918412348401</v>
      </c>
      <c r="P521" s="207">
        <v>0</v>
      </c>
      <c r="Q521" s="207">
        <v>0</v>
      </c>
      <c r="R521" s="207">
        <v>0</v>
      </c>
      <c r="S521" s="207">
        <v>0</v>
      </c>
      <c r="T521" s="207">
        <v>0</v>
      </c>
      <c r="U521" s="207">
        <v>0</v>
      </c>
      <c r="V521" s="207">
        <v>0</v>
      </c>
      <c r="W521" s="207">
        <v>0</v>
      </c>
    </row>
    <row r="522" spans="1:23" ht="18.75" customHeight="1">
      <c r="A522" s="206" t="s">
        <v>143</v>
      </c>
      <c r="B522" s="207">
        <v>156.00299999999999</v>
      </c>
      <c r="C522" s="207">
        <v>355.22800000000001</v>
      </c>
      <c r="D522" s="207">
        <v>650.81399999999996</v>
      </c>
      <c r="E522" s="207">
        <v>496.13400000000001</v>
      </c>
      <c r="F522" s="207">
        <v>356.17399999999998</v>
      </c>
      <c r="G522" s="207">
        <v>397.38799999999998</v>
      </c>
      <c r="H522" s="207">
        <v>0</v>
      </c>
      <c r="I522" s="207">
        <v>0</v>
      </c>
      <c r="J522" s="207">
        <v>0</v>
      </c>
      <c r="K522" s="207">
        <v>0</v>
      </c>
      <c r="M522" s="206" t="s">
        <v>143</v>
      </c>
      <c r="N522" s="207">
        <v>111.901694198188</v>
      </c>
      <c r="O522" s="207">
        <v>106.46120238269501</v>
      </c>
      <c r="P522" s="207">
        <v>108.485681008706</v>
      </c>
      <c r="Q522" s="207">
        <v>109.917885087497</v>
      </c>
      <c r="R522" s="207">
        <v>109.20505146361</v>
      </c>
      <c r="S522" s="207">
        <v>99.801705134528504</v>
      </c>
      <c r="T522" s="207">
        <v>0</v>
      </c>
      <c r="U522" s="207">
        <v>0</v>
      </c>
      <c r="V522" s="207">
        <v>0</v>
      </c>
      <c r="W522" s="207">
        <v>0</v>
      </c>
    </row>
    <row r="523" spans="1:23" ht="18.75" customHeight="1">
      <c r="A523" s="206" t="s">
        <v>144</v>
      </c>
      <c r="B523" s="207">
        <v>0</v>
      </c>
      <c r="C523" s="207">
        <v>0</v>
      </c>
      <c r="D523" s="207">
        <v>72.765000000000001</v>
      </c>
      <c r="E523" s="207">
        <v>0</v>
      </c>
      <c r="F523" s="207">
        <v>0</v>
      </c>
      <c r="G523" s="207">
        <v>0</v>
      </c>
      <c r="H523" s="207">
        <v>0</v>
      </c>
      <c r="I523" s="207">
        <v>0</v>
      </c>
      <c r="J523" s="207">
        <v>0</v>
      </c>
      <c r="K523" s="207">
        <v>0</v>
      </c>
      <c r="M523" s="206" t="s">
        <v>144</v>
      </c>
      <c r="N523" s="207">
        <v>0</v>
      </c>
      <c r="O523" s="207">
        <v>0</v>
      </c>
      <c r="P523" s="207">
        <v>57.458943173228903</v>
      </c>
      <c r="Q523" s="207">
        <v>0</v>
      </c>
      <c r="R523" s="207">
        <v>0</v>
      </c>
      <c r="S523" s="207">
        <v>0</v>
      </c>
      <c r="T523" s="207">
        <v>0</v>
      </c>
      <c r="U523" s="207">
        <v>0</v>
      </c>
      <c r="V523" s="207">
        <v>0</v>
      </c>
      <c r="W523" s="207">
        <v>0</v>
      </c>
    </row>
    <row r="524" spans="1:23" ht="18.75" customHeight="1">
      <c r="A524" s="204" t="s">
        <v>64</v>
      </c>
      <c r="B524" s="205">
        <v>24661.054</v>
      </c>
      <c r="C524" s="205">
        <v>23038.035</v>
      </c>
      <c r="D524" s="205">
        <v>22241.050999999999</v>
      </c>
      <c r="E524" s="205">
        <v>19818.786</v>
      </c>
      <c r="F524" s="205">
        <v>17344.025000000001</v>
      </c>
      <c r="G524" s="205">
        <v>15298.268</v>
      </c>
      <c r="H524" s="205">
        <v>14815.731</v>
      </c>
      <c r="I524" s="205">
        <v>14352.853999999999</v>
      </c>
      <c r="J524" s="205">
        <v>16769.184000000001</v>
      </c>
      <c r="K524" s="205">
        <v>16387.588</v>
      </c>
      <c r="M524" s="204" t="s">
        <v>64</v>
      </c>
      <c r="N524" s="205">
        <v>313.39698619531799</v>
      </c>
      <c r="O524" s="205">
        <v>324.05298455358701</v>
      </c>
      <c r="P524" s="205">
        <v>317.99288621747201</v>
      </c>
      <c r="Q524" s="205">
        <v>338.255582355044</v>
      </c>
      <c r="R524" s="205">
        <v>356.75115781948</v>
      </c>
      <c r="S524" s="205">
        <v>370.09431394455902</v>
      </c>
      <c r="T524" s="205">
        <v>367.94195304976802</v>
      </c>
      <c r="U524" s="205">
        <v>381.55171090014602</v>
      </c>
      <c r="V524" s="205">
        <v>386.77994111102799</v>
      </c>
      <c r="W524" s="205">
        <v>386.11173285537802</v>
      </c>
    </row>
    <row r="525" spans="1:23" ht="18.75" customHeight="1">
      <c r="A525" s="206" t="s">
        <v>73</v>
      </c>
      <c r="B525" s="207">
        <v>3.3879999999999999</v>
      </c>
      <c r="C525" s="207">
        <v>8.7140000000000004</v>
      </c>
      <c r="D525" s="207">
        <v>3.4750000000000001</v>
      </c>
      <c r="E525" s="207">
        <v>0</v>
      </c>
      <c r="F525" s="207">
        <v>1.4630000000000001</v>
      </c>
      <c r="G525" s="207">
        <v>0</v>
      </c>
      <c r="H525" s="207">
        <v>2.76</v>
      </c>
      <c r="I525" s="207">
        <v>0.31</v>
      </c>
      <c r="J525" s="207">
        <v>23.341999999999999</v>
      </c>
      <c r="K525" s="207">
        <v>34.884</v>
      </c>
      <c r="M525" s="206" t="s">
        <v>73</v>
      </c>
      <c r="N525" s="207">
        <v>577.62691853600904</v>
      </c>
      <c r="O525" s="207">
        <v>578.15010328207495</v>
      </c>
      <c r="P525" s="207">
        <v>573.81294964028802</v>
      </c>
      <c r="Q525" s="207">
        <v>0</v>
      </c>
      <c r="R525" s="207">
        <v>1300.0683526999301</v>
      </c>
      <c r="S525" s="207">
        <v>0</v>
      </c>
      <c r="T525" s="207">
        <v>786.231884057971</v>
      </c>
      <c r="U525" s="207">
        <v>809.677419354839</v>
      </c>
      <c r="V525" s="207">
        <v>1006.72607317282</v>
      </c>
      <c r="W525" s="207">
        <v>963.45029239766097</v>
      </c>
    </row>
    <row r="526" spans="1:23" ht="18.75" customHeight="1">
      <c r="A526" s="206" t="s">
        <v>107</v>
      </c>
      <c r="B526" s="207">
        <v>0</v>
      </c>
      <c r="C526" s="207">
        <v>0</v>
      </c>
      <c r="D526" s="207">
        <v>0</v>
      </c>
      <c r="E526" s="207">
        <v>0</v>
      </c>
      <c r="F526" s="207">
        <v>0</v>
      </c>
      <c r="G526" s="207">
        <v>0</v>
      </c>
      <c r="H526" s="207">
        <v>0</v>
      </c>
      <c r="I526" s="207">
        <v>0</v>
      </c>
      <c r="J526" s="207">
        <v>0</v>
      </c>
      <c r="K526" s="207">
        <v>13.5</v>
      </c>
      <c r="M526" s="206" t="s">
        <v>107</v>
      </c>
      <c r="N526" s="207">
        <v>0</v>
      </c>
      <c r="O526" s="207">
        <v>0</v>
      </c>
      <c r="P526" s="207">
        <v>0</v>
      </c>
      <c r="Q526" s="207">
        <v>0</v>
      </c>
      <c r="R526" s="207">
        <v>0</v>
      </c>
      <c r="S526" s="207">
        <v>0</v>
      </c>
      <c r="T526" s="207">
        <v>0</v>
      </c>
      <c r="U526" s="207">
        <v>0</v>
      </c>
      <c r="V526" s="207">
        <v>0</v>
      </c>
      <c r="W526" s="207">
        <v>117.333333333333</v>
      </c>
    </row>
    <row r="527" spans="1:23" ht="18.75" customHeight="1">
      <c r="A527" s="206" t="s">
        <v>149</v>
      </c>
      <c r="B527" s="207">
        <v>0</v>
      </c>
      <c r="C527" s="207">
        <v>60.32</v>
      </c>
      <c r="D527" s="207">
        <v>237.6</v>
      </c>
      <c r="E527" s="207">
        <v>0</v>
      </c>
      <c r="F527" s="207">
        <v>0</v>
      </c>
      <c r="G527" s="207">
        <v>0</v>
      </c>
      <c r="H527" s="207">
        <v>0</v>
      </c>
      <c r="I527" s="207">
        <v>0</v>
      </c>
      <c r="J527" s="207">
        <v>0</v>
      </c>
      <c r="K527" s="207">
        <v>0</v>
      </c>
      <c r="M527" s="206" t="s">
        <v>149</v>
      </c>
      <c r="N527" s="207">
        <v>0</v>
      </c>
      <c r="O527" s="207">
        <v>100.34814323607399</v>
      </c>
      <c r="P527" s="207">
        <v>101.098484848485</v>
      </c>
      <c r="Q527" s="207">
        <v>0</v>
      </c>
      <c r="R527" s="207">
        <v>0</v>
      </c>
      <c r="S527" s="207">
        <v>0</v>
      </c>
      <c r="T527" s="207">
        <v>0</v>
      </c>
      <c r="U527" s="207">
        <v>0</v>
      </c>
      <c r="V527" s="207">
        <v>0</v>
      </c>
      <c r="W527" s="207">
        <v>0</v>
      </c>
    </row>
    <row r="528" spans="1:23" ht="18.75" customHeight="1">
      <c r="A528" s="206" t="s">
        <v>152</v>
      </c>
      <c r="B528" s="207">
        <v>0</v>
      </c>
      <c r="C528" s="207">
        <v>0</v>
      </c>
      <c r="D528" s="207">
        <v>0</v>
      </c>
      <c r="E528" s="207">
        <v>1.208</v>
      </c>
      <c r="F528" s="207">
        <v>0.89400000000000002</v>
      </c>
      <c r="G528" s="207">
        <v>0.51600000000000001</v>
      </c>
      <c r="H528" s="207">
        <v>0.27900000000000003</v>
      </c>
      <c r="I528" s="207">
        <v>0.69199999999999995</v>
      </c>
      <c r="J528" s="207">
        <v>0.47</v>
      </c>
      <c r="K528" s="207">
        <v>0.3</v>
      </c>
      <c r="M528" s="206" t="s">
        <v>152</v>
      </c>
      <c r="N528" s="207">
        <v>0</v>
      </c>
      <c r="O528" s="207">
        <v>0</v>
      </c>
      <c r="P528" s="207">
        <v>0</v>
      </c>
      <c r="Q528" s="207">
        <v>7262.4172185430498</v>
      </c>
      <c r="R528" s="207">
        <v>7239.3736017897099</v>
      </c>
      <c r="S528" s="207">
        <v>7346.8992248062004</v>
      </c>
      <c r="T528" s="207">
        <v>7548.3870967741896</v>
      </c>
      <c r="U528" s="207">
        <v>7304.9132947976896</v>
      </c>
      <c r="V528" s="207">
        <v>6929.7872340425502</v>
      </c>
      <c r="W528" s="207">
        <v>7430</v>
      </c>
    </row>
    <row r="529" spans="1:23" ht="18.75" customHeight="1">
      <c r="A529" s="206" t="s">
        <v>155</v>
      </c>
      <c r="B529" s="207">
        <v>146.78800000000001</v>
      </c>
      <c r="C529" s="207">
        <v>212.34800000000001</v>
      </c>
      <c r="D529" s="207">
        <v>106.68899999999999</v>
      </c>
      <c r="E529" s="207">
        <v>83.135000000000005</v>
      </c>
      <c r="F529" s="207">
        <v>46.503999999999998</v>
      </c>
      <c r="G529" s="207">
        <v>19.175000000000001</v>
      </c>
      <c r="H529" s="207">
        <v>19.488</v>
      </c>
      <c r="I529" s="207">
        <v>53.302999999999997</v>
      </c>
      <c r="J529" s="207">
        <v>60.366</v>
      </c>
      <c r="K529" s="207">
        <v>66.287999999999997</v>
      </c>
      <c r="M529" s="206" t="s">
        <v>155</v>
      </c>
      <c r="N529" s="207">
        <v>394.24203613374402</v>
      </c>
      <c r="O529" s="207">
        <v>352.157778740558</v>
      </c>
      <c r="P529" s="207">
        <v>379.74861513370598</v>
      </c>
      <c r="Q529" s="207">
        <v>423.29945269742001</v>
      </c>
      <c r="R529" s="207">
        <v>453.87493548942001</v>
      </c>
      <c r="S529" s="207">
        <v>470.24771838331202</v>
      </c>
      <c r="T529" s="207">
        <v>441.19458128078799</v>
      </c>
      <c r="U529" s="207">
        <v>405.32427818321702</v>
      </c>
      <c r="V529" s="207">
        <v>374.08474969353603</v>
      </c>
      <c r="W529" s="207">
        <v>314.687424571566</v>
      </c>
    </row>
    <row r="530" spans="1:23" ht="18.75" customHeight="1">
      <c r="A530" s="206" t="s">
        <v>156</v>
      </c>
      <c r="B530" s="207">
        <v>619.91999999999996</v>
      </c>
      <c r="C530" s="207">
        <v>404.53100000000001</v>
      </c>
      <c r="D530" s="207">
        <v>426.15600000000001</v>
      </c>
      <c r="E530" s="207">
        <v>386.548</v>
      </c>
      <c r="F530" s="207">
        <v>620.02700000000004</v>
      </c>
      <c r="G530" s="207">
        <v>354.20100000000002</v>
      </c>
      <c r="H530" s="207">
        <v>529.20899999999995</v>
      </c>
      <c r="I530" s="207">
        <v>517.79399999999998</v>
      </c>
      <c r="J530" s="207">
        <v>324.72699999999998</v>
      </c>
      <c r="K530" s="207">
        <v>306.22399999999999</v>
      </c>
      <c r="M530" s="206" t="s">
        <v>156</v>
      </c>
      <c r="N530" s="207">
        <v>236.025616208543</v>
      </c>
      <c r="O530" s="207">
        <v>250.21073786681399</v>
      </c>
      <c r="P530" s="207">
        <v>259.78984221740399</v>
      </c>
      <c r="Q530" s="207">
        <v>271.96881111789497</v>
      </c>
      <c r="R530" s="207">
        <v>308.61397971378699</v>
      </c>
      <c r="S530" s="207">
        <v>333.20346357011999</v>
      </c>
      <c r="T530" s="207">
        <v>311.91079516788301</v>
      </c>
      <c r="U530" s="207">
        <v>312.77689583116103</v>
      </c>
      <c r="V530" s="207">
        <v>355.55097050753398</v>
      </c>
      <c r="W530" s="207">
        <v>344.54190396572398</v>
      </c>
    </row>
    <row r="531" spans="1:23" ht="18.75" customHeight="1">
      <c r="A531" s="206" t="s">
        <v>158</v>
      </c>
      <c r="B531" s="207">
        <v>1.35</v>
      </c>
      <c r="C531" s="207">
        <v>1.08</v>
      </c>
      <c r="D531" s="207">
        <v>0.46800000000000003</v>
      </c>
      <c r="E531" s="207">
        <v>0.82499999999999996</v>
      </c>
      <c r="F531" s="207">
        <v>0</v>
      </c>
      <c r="G531" s="207">
        <v>0</v>
      </c>
      <c r="H531" s="207">
        <v>0</v>
      </c>
      <c r="I531" s="207">
        <v>0</v>
      </c>
      <c r="J531" s="207">
        <v>0</v>
      </c>
      <c r="K531" s="207">
        <v>7.7910000000000004</v>
      </c>
      <c r="M531" s="206" t="s">
        <v>158</v>
      </c>
      <c r="N531" s="207">
        <v>400</v>
      </c>
      <c r="O531" s="207">
        <v>400.92592592592598</v>
      </c>
      <c r="P531" s="207">
        <v>450.85470085470098</v>
      </c>
      <c r="Q531" s="207">
        <v>3553.9393939393899</v>
      </c>
      <c r="R531" s="207">
        <v>0</v>
      </c>
      <c r="S531" s="207">
        <v>0</v>
      </c>
      <c r="T531" s="207">
        <v>0</v>
      </c>
      <c r="U531" s="207">
        <v>0</v>
      </c>
      <c r="V531" s="207">
        <v>0</v>
      </c>
      <c r="W531" s="207">
        <v>512.12938005390799</v>
      </c>
    </row>
    <row r="532" spans="1:23" ht="18.75" customHeight="1">
      <c r="A532" s="206" t="s">
        <v>159</v>
      </c>
      <c r="B532" s="207">
        <v>0</v>
      </c>
      <c r="C532" s="207">
        <v>0</v>
      </c>
      <c r="D532" s="207">
        <v>51.03</v>
      </c>
      <c r="E532" s="207">
        <v>0</v>
      </c>
      <c r="F532" s="207">
        <v>0</v>
      </c>
      <c r="G532" s="207">
        <v>0</v>
      </c>
      <c r="H532" s="207">
        <v>0</v>
      </c>
      <c r="I532" s="207">
        <v>0</v>
      </c>
      <c r="J532" s="207">
        <v>0</v>
      </c>
      <c r="K532" s="207">
        <v>0</v>
      </c>
      <c r="M532" s="206" t="s">
        <v>159</v>
      </c>
      <c r="N532" s="207">
        <v>0</v>
      </c>
      <c r="O532" s="207">
        <v>0</v>
      </c>
      <c r="P532" s="207">
        <v>77.425044091710802</v>
      </c>
      <c r="Q532" s="207">
        <v>0</v>
      </c>
      <c r="R532" s="207">
        <v>0</v>
      </c>
      <c r="S532" s="207">
        <v>0</v>
      </c>
      <c r="T532" s="207">
        <v>0</v>
      </c>
      <c r="U532" s="207">
        <v>0</v>
      </c>
      <c r="V532" s="207">
        <v>0</v>
      </c>
      <c r="W532" s="207">
        <v>0</v>
      </c>
    </row>
    <row r="533" spans="1:23" ht="18.75" customHeight="1">
      <c r="A533" s="206" t="s">
        <v>160</v>
      </c>
      <c r="B533" s="207">
        <v>1.728</v>
      </c>
      <c r="C533" s="207">
        <v>2.4</v>
      </c>
      <c r="D533" s="207">
        <v>2</v>
      </c>
      <c r="E533" s="207">
        <v>2.4</v>
      </c>
      <c r="F533" s="207">
        <v>0</v>
      </c>
      <c r="G533" s="207">
        <v>0</v>
      </c>
      <c r="H533" s="207">
        <v>0</v>
      </c>
      <c r="I533" s="207">
        <v>0</v>
      </c>
      <c r="J533" s="207">
        <v>0</v>
      </c>
      <c r="K533" s="207">
        <v>0</v>
      </c>
      <c r="M533" s="206" t="s">
        <v>160</v>
      </c>
      <c r="N533" s="207">
        <v>284.14351851851899</v>
      </c>
      <c r="O533" s="207">
        <v>301.25</v>
      </c>
      <c r="P533" s="207">
        <v>698</v>
      </c>
      <c r="Q533" s="207">
        <v>255.416666666667</v>
      </c>
      <c r="R533" s="207">
        <v>0</v>
      </c>
      <c r="S533" s="207">
        <v>0</v>
      </c>
      <c r="T533" s="207">
        <v>0</v>
      </c>
      <c r="U533" s="207">
        <v>0</v>
      </c>
      <c r="V533" s="207">
        <v>0</v>
      </c>
      <c r="W533" s="207">
        <v>0</v>
      </c>
    </row>
    <row r="534" spans="1:23" ht="18.75" customHeight="1">
      <c r="A534" s="206" t="s">
        <v>161</v>
      </c>
      <c r="B534" s="207">
        <v>23887.88</v>
      </c>
      <c r="C534" s="207">
        <v>22348.642</v>
      </c>
      <c r="D534" s="207">
        <v>21413.633000000002</v>
      </c>
      <c r="E534" s="207">
        <v>19344.669999999998</v>
      </c>
      <c r="F534" s="207">
        <v>16675.136999999999</v>
      </c>
      <c r="G534" s="207">
        <v>14924.376</v>
      </c>
      <c r="H534" s="207">
        <v>14263.995000000001</v>
      </c>
      <c r="I534" s="207">
        <v>13780.754999999999</v>
      </c>
      <c r="J534" s="207">
        <v>16360.279</v>
      </c>
      <c r="K534" s="207">
        <v>15958.601000000001</v>
      </c>
      <c r="M534" s="206" t="s">
        <v>161</v>
      </c>
      <c r="N534" s="207">
        <v>314.86783255776601</v>
      </c>
      <c r="O534" s="207">
        <v>325.626004479377</v>
      </c>
      <c r="P534" s="207">
        <v>321.74348929954999</v>
      </c>
      <c r="Q534" s="207">
        <v>338.65540223741198</v>
      </c>
      <c r="R534" s="207">
        <v>357.81840952790998</v>
      </c>
      <c r="S534" s="207">
        <v>370.59995004146202</v>
      </c>
      <c r="T534" s="207">
        <v>369.69930233430398</v>
      </c>
      <c r="U534" s="207">
        <v>383.68659772269399</v>
      </c>
      <c r="V534" s="207">
        <v>386.37415657764802</v>
      </c>
      <c r="W534" s="207">
        <v>385.977505171036</v>
      </c>
    </row>
    <row r="535" spans="1:23" ht="18.75" customHeight="1">
      <c r="A535" s="204" t="s">
        <v>66</v>
      </c>
      <c r="B535" s="205">
        <v>0</v>
      </c>
      <c r="C535" s="205">
        <v>0</v>
      </c>
      <c r="D535" s="205">
        <v>0</v>
      </c>
      <c r="E535" s="205">
        <v>0</v>
      </c>
      <c r="F535" s="205">
        <v>0</v>
      </c>
      <c r="G535" s="205">
        <v>0</v>
      </c>
      <c r="H535" s="205">
        <v>0</v>
      </c>
      <c r="I535" s="205">
        <v>40.026000000000003</v>
      </c>
      <c r="J535" s="205">
        <v>30.178000000000001</v>
      </c>
      <c r="K535" s="205">
        <v>30.856000000000002</v>
      </c>
      <c r="M535" s="204" t="s">
        <v>66</v>
      </c>
      <c r="N535" s="205">
        <v>0</v>
      </c>
      <c r="O535" s="205">
        <v>0</v>
      </c>
      <c r="P535" s="205">
        <v>0</v>
      </c>
      <c r="Q535" s="205">
        <v>0</v>
      </c>
      <c r="R535" s="205">
        <v>0</v>
      </c>
      <c r="S535" s="205">
        <v>0</v>
      </c>
      <c r="T535" s="205">
        <v>0</v>
      </c>
      <c r="U535" s="205">
        <v>1848.9481836806101</v>
      </c>
      <c r="V535" s="205">
        <v>1557.7573066472301</v>
      </c>
      <c r="W535" s="205">
        <v>1529.9779621467501</v>
      </c>
    </row>
    <row r="536" spans="1:23" ht="18.75" customHeight="1">
      <c r="A536" s="206" t="s">
        <v>162</v>
      </c>
      <c r="B536" s="207">
        <v>0</v>
      </c>
      <c r="C536" s="207">
        <v>0</v>
      </c>
      <c r="D536" s="207">
        <v>0</v>
      </c>
      <c r="E536" s="207">
        <v>0</v>
      </c>
      <c r="F536" s="207">
        <v>0</v>
      </c>
      <c r="G536" s="207">
        <v>0</v>
      </c>
      <c r="H536" s="207">
        <v>0</v>
      </c>
      <c r="I536" s="207">
        <v>40.026000000000003</v>
      </c>
      <c r="J536" s="207">
        <v>30.178000000000001</v>
      </c>
      <c r="K536" s="207">
        <v>30.856000000000002</v>
      </c>
      <c r="M536" s="206" t="s">
        <v>162</v>
      </c>
      <c r="N536" s="207">
        <v>0</v>
      </c>
      <c r="O536" s="207">
        <v>0</v>
      </c>
      <c r="P536" s="207">
        <v>0</v>
      </c>
      <c r="Q536" s="207">
        <v>0</v>
      </c>
      <c r="R536" s="207">
        <v>0</v>
      </c>
      <c r="S536" s="207">
        <v>0</v>
      </c>
      <c r="T536" s="207">
        <v>0</v>
      </c>
      <c r="U536" s="207">
        <v>1848.9481836806101</v>
      </c>
      <c r="V536" s="207">
        <v>1557.7573066472301</v>
      </c>
      <c r="W536" s="207">
        <v>1529.9779621467501</v>
      </c>
    </row>
    <row r="537" spans="1:23" ht="18.75" customHeight="1">
      <c r="A537" s="214" t="s">
        <v>164</v>
      </c>
      <c r="B537" s="215">
        <v>48541.258000000002</v>
      </c>
      <c r="C537" s="215">
        <v>47923.930999999997</v>
      </c>
      <c r="D537" s="215">
        <v>53529.591</v>
      </c>
      <c r="E537" s="215">
        <v>51008.855000000003</v>
      </c>
      <c r="F537" s="215">
        <v>57106.735999999997</v>
      </c>
      <c r="G537" s="215">
        <v>53008.805</v>
      </c>
      <c r="H537" s="215">
        <v>53791.819000000003</v>
      </c>
      <c r="I537" s="215">
        <v>56511.947999999997</v>
      </c>
      <c r="J537" s="215">
        <v>65841.024000000005</v>
      </c>
      <c r="K537" s="215">
        <v>60265.008999999998</v>
      </c>
      <c r="M537" s="214" t="s">
        <v>164</v>
      </c>
      <c r="N537" s="215">
        <v>314.87842774902998</v>
      </c>
      <c r="O537" s="215">
        <v>321.13826388740898</v>
      </c>
      <c r="P537" s="215">
        <v>314.495883220927</v>
      </c>
      <c r="Q537" s="215">
        <v>352.18902678760401</v>
      </c>
      <c r="R537" s="215">
        <v>308.34035060242297</v>
      </c>
      <c r="S537" s="215">
        <v>343.75321232010401</v>
      </c>
      <c r="T537" s="215">
        <v>338.59825413228702</v>
      </c>
      <c r="U537" s="215">
        <v>323.20177672870199</v>
      </c>
      <c r="V537" s="215">
        <v>305.577097342836</v>
      </c>
      <c r="W537" s="215">
        <v>317.89154797935902</v>
      </c>
    </row>
    <row r="538" spans="1:23" ht="18.75" customHeight="1">
      <c r="A538" s="198" t="s">
        <v>68</v>
      </c>
      <c r="B538" s="198"/>
      <c r="C538" s="198"/>
      <c r="D538" s="198"/>
      <c r="E538" s="198"/>
      <c r="F538" s="198"/>
      <c r="G538" s="198"/>
      <c r="H538" s="198"/>
      <c r="I538" s="198"/>
      <c r="J538" s="198"/>
      <c r="K538" s="198"/>
      <c r="M538" s="198" t="s">
        <v>68</v>
      </c>
      <c r="N538" s="198"/>
      <c r="O538" s="198"/>
      <c r="P538" s="198"/>
      <c r="Q538" s="198"/>
      <c r="R538" s="198"/>
      <c r="S538" s="198"/>
      <c r="T538" s="198"/>
      <c r="U538" s="198"/>
      <c r="V538" s="198"/>
      <c r="W538" s="198"/>
    </row>
    <row r="539" spans="1:23" ht="18" customHeight="1">
      <c r="A539" s="5"/>
    </row>
    <row r="540" spans="1:23" ht="18" customHeight="1">
      <c r="B540" s="198"/>
      <c r="C540" s="198"/>
      <c r="D540" s="198"/>
      <c r="E540" s="198"/>
      <c r="F540" s="198"/>
      <c r="G540" s="198"/>
      <c r="H540" s="198"/>
      <c r="I540" s="217"/>
      <c r="J540" s="217"/>
      <c r="K540" s="217"/>
      <c r="N540" s="198"/>
      <c r="O540" s="198"/>
      <c r="P540" s="198"/>
      <c r="Q540" s="198"/>
      <c r="R540" s="198"/>
      <c r="S540" s="198"/>
      <c r="T540" s="198"/>
      <c r="U540" s="198"/>
      <c r="V540" s="217"/>
      <c r="W540" s="217"/>
    </row>
    <row r="541" spans="1:23" ht="18" customHeight="1">
      <c r="A541" s="12" t="s">
        <v>387</v>
      </c>
      <c r="B541" s="198"/>
      <c r="C541" s="198"/>
      <c r="D541" s="198"/>
      <c r="E541" s="198"/>
      <c r="F541" s="198"/>
      <c r="G541" s="198"/>
      <c r="H541" s="198"/>
      <c r="I541" s="198"/>
      <c r="J541" s="198"/>
      <c r="K541" s="358" t="s">
        <v>0</v>
      </c>
      <c r="M541" s="12" t="s">
        <v>388</v>
      </c>
      <c r="N541" s="198"/>
      <c r="O541" s="198"/>
      <c r="P541" s="198"/>
      <c r="Q541" s="198"/>
      <c r="R541" s="198"/>
      <c r="S541" s="198"/>
      <c r="T541" s="198"/>
      <c r="U541" s="198"/>
      <c r="V541" s="198"/>
      <c r="W541" s="15" t="s">
        <v>170</v>
      </c>
    </row>
    <row r="542" spans="1:23" ht="18" customHeight="1">
      <c r="A542" s="218"/>
      <c r="B542" s="203" t="s">
        <v>2</v>
      </c>
      <c r="C542" s="203" t="s">
        <v>3</v>
      </c>
      <c r="D542" s="203" t="s">
        <v>4</v>
      </c>
      <c r="E542" s="203" t="s">
        <v>5</v>
      </c>
      <c r="F542" s="203" t="s">
        <v>6</v>
      </c>
      <c r="G542" s="203" t="s">
        <v>7</v>
      </c>
      <c r="H542" s="203" t="s">
        <v>8</v>
      </c>
      <c r="I542" s="203" t="s">
        <v>9</v>
      </c>
      <c r="J542" s="203" t="s">
        <v>372</v>
      </c>
      <c r="K542" s="203" t="s">
        <v>373</v>
      </c>
      <c r="M542" s="218"/>
      <c r="N542" s="203" t="s">
        <v>2</v>
      </c>
      <c r="O542" s="203" t="s">
        <v>3</v>
      </c>
      <c r="P542" s="203" t="s">
        <v>4</v>
      </c>
      <c r="Q542" s="203" t="s">
        <v>5</v>
      </c>
      <c r="R542" s="203" t="s">
        <v>6</v>
      </c>
      <c r="S542" s="203" t="s">
        <v>7</v>
      </c>
      <c r="T542" s="203" t="s">
        <v>8</v>
      </c>
      <c r="U542" s="203" t="s">
        <v>9</v>
      </c>
      <c r="V542" s="203" t="s">
        <v>372</v>
      </c>
      <c r="W542" s="203" t="s">
        <v>373</v>
      </c>
    </row>
    <row r="543" spans="1:23" ht="18" customHeight="1">
      <c r="A543" s="204" t="s">
        <v>27</v>
      </c>
      <c r="B543" s="205">
        <v>10146.341</v>
      </c>
      <c r="C543" s="205">
        <v>17482.584999999999</v>
      </c>
      <c r="D543" s="205">
        <v>15391.958000000001</v>
      </c>
      <c r="E543" s="205">
        <v>15681.696</v>
      </c>
      <c r="F543" s="205">
        <v>16359.258</v>
      </c>
      <c r="G543" s="205">
        <v>11646.183000000001</v>
      </c>
      <c r="H543" s="205">
        <v>11459.222</v>
      </c>
      <c r="I543" s="205">
        <v>11622.638999999999</v>
      </c>
      <c r="J543" s="205">
        <v>24558.538</v>
      </c>
      <c r="K543" s="205">
        <v>10417.377</v>
      </c>
      <c r="M543" s="204" t="s">
        <v>27</v>
      </c>
      <c r="N543" s="205">
        <v>104.512158619546</v>
      </c>
      <c r="O543" s="205">
        <v>90.390236912904996</v>
      </c>
      <c r="P543" s="205">
        <v>96.522157869713496</v>
      </c>
      <c r="Q543" s="205">
        <v>111.59915356094101</v>
      </c>
      <c r="R543" s="205">
        <v>113.664079385508</v>
      </c>
      <c r="S543" s="205">
        <v>131.36673191551299</v>
      </c>
      <c r="T543" s="205">
        <v>132.26552378512301</v>
      </c>
      <c r="U543" s="205">
        <v>127.91974352812601</v>
      </c>
      <c r="V543" s="205">
        <v>104.63745846760099</v>
      </c>
      <c r="W543" s="205">
        <v>122.402021161373</v>
      </c>
    </row>
    <row r="544" spans="1:23" ht="18" customHeight="1">
      <c r="A544" s="206" t="s">
        <v>75</v>
      </c>
      <c r="B544" s="207">
        <v>324.95999999999998</v>
      </c>
      <c r="C544" s="207">
        <v>482.92</v>
      </c>
      <c r="D544" s="207">
        <v>40.28</v>
      </c>
      <c r="E544" s="207">
        <v>187.24</v>
      </c>
      <c r="F544" s="207">
        <v>277.44</v>
      </c>
      <c r="G544" s="207">
        <v>102.64</v>
      </c>
      <c r="H544" s="207">
        <v>22</v>
      </c>
      <c r="I544" s="207">
        <v>124.2</v>
      </c>
      <c r="J544" s="207">
        <v>172.36</v>
      </c>
      <c r="K544" s="207">
        <v>20.88</v>
      </c>
      <c r="M544" s="206" t="s">
        <v>75</v>
      </c>
      <c r="N544" s="207">
        <v>58.699532250123099</v>
      </c>
      <c r="O544" s="207">
        <v>58.552141141389903</v>
      </c>
      <c r="P544" s="207">
        <v>92.974180734856006</v>
      </c>
      <c r="Q544" s="207">
        <v>84.859004486220897</v>
      </c>
      <c r="R544" s="207">
        <v>70.054786620530606</v>
      </c>
      <c r="S544" s="207">
        <v>76.568589243959494</v>
      </c>
      <c r="T544" s="207">
        <v>101.59090909090899</v>
      </c>
      <c r="U544" s="207">
        <v>86.143317230273794</v>
      </c>
      <c r="V544" s="207">
        <v>56.405198421907599</v>
      </c>
      <c r="W544" s="207">
        <v>55.651340996168599</v>
      </c>
    </row>
    <row r="545" spans="1:23" ht="18" customHeight="1">
      <c r="A545" s="206" t="s">
        <v>77</v>
      </c>
      <c r="B545" s="207">
        <v>6</v>
      </c>
      <c r="C545" s="207">
        <v>4.8899999999999997</v>
      </c>
      <c r="D545" s="207">
        <v>3.31</v>
      </c>
      <c r="E545" s="207">
        <v>2.8140000000000001</v>
      </c>
      <c r="F545" s="207">
        <v>3.52</v>
      </c>
      <c r="G545" s="207">
        <v>6.48</v>
      </c>
      <c r="H545" s="207">
        <v>2.2000000000000002</v>
      </c>
      <c r="I545" s="207">
        <v>5.25</v>
      </c>
      <c r="J545" s="207">
        <v>5.9249999999999998</v>
      </c>
      <c r="K545" s="207">
        <v>3.92</v>
      </c>
      <c r="M545" s="206" t="s">
        <v>77</v>
      </c>
      <c r="N545" s="207">
        <v>479.5</v>
      </c>
      <c r="O545" s="207">
        <v>276.482617586912</v>
      </c>
      <c r="P545" s="207">
        <v>407.85498489425999</v>
      </c>
      <c r="Q545" s="207">
        <v>501.77683013503901</v>
      </c>
      <c r="R545" s="207">
        <v>360.79545454545502</v>
      </c>
      <c r="S545" s="207">
        <v>606.48148148148096</v>
      </c>
      <c r="T545" s="207">
        <v>924.09090909090901</v>
      </c>
      <c r="U545" s="207">
        <v>788.38095238095195</v>
      </c>
      <c r="V545" s="207">
        <v>550.54852320675104</v>
      </c>
      <c r="W545" s="207">
        <v>718.367346938776</v>
      </c>
    </row>
    <row r="546" spans="1:23" ht="18" customHeight="1">
      <c r="A546" s="206" t="s">
        <v>78</v>
      </c>
      <c r="B546" s="207">
        <v>0</v>
      </c>
      <c r="C546" s="207">
        <v>0</v>
      </c>
      <c r="D546" s="207">
        <v>0</v>
      </c>
      <c r="E546" s="207">
        <v>0</v>
      </c>
      <c r="F546" s="207">
        <v>0</v>
      </c>
      <c r="G546" s="207">
        <v>0</v>
      </c>
      <c r="H546" s="207">
        <v>0</v>
      </c>
      <c r="I546" s="207">
        <v>0</v>
      </c>
      <c r="J546" s="207">
        <v>0</v>
      </c>
      <c r="K546" s="207">
        <v>2.052</v>
      </c>
      <c r="M546" s="206" t="s">
        <v>78</v>
      </c>
      <c r="N546" s="207">
        <v>0</v>
      </c>
      <c r="O546" s="207">
        <v>0</v>
      </c>
      <c r="P546" s="207">
        <v>0</v>
      </c>
      <c r="Q546" s="207">
        <v>0</v>
      </c>
      <c r="R546" s="207">
        <v>0</v>
      </c>
      <c r="S546" s="207">
        <v>0</v>
      </c>
      <c r="T546" s="207">
        <v>0</v>
      </c>
      <c r="U546" s="207">
        <v>0</v>
      </c>
      <c r="V546" s="207">
        <v>0</v>
      </c>
      <c r="W546" s="207">
        <v>513.64522417154001</v>
      </c>
    </row>
    <row r="547" spans="1:23" ht="18" customHeight="1">
      <c r="A547" s="206" t="s">
        <v>79</v>
      </c>
      <c r="B547" s="207">
        <v>195.77099999999999</v>
      </c>
      <c r="C547" s="207">
        <v>210.46199999999999</v>
      </c>
      <c r="D547" s="207">
        <v>200.44800000000001</v>
      </c>
      <c r="E547" s="207">
        <v>177.05199999999999</v>
      </c>
      <c r="F547" s="207">
        <v>169.39500000000001</v>
      </c>
      <c r="G547" s="207">
        <v>156.761</v>
      </c>
      <c r="H547" s="207">
        <v>136.505</v>
      </c>
      <c r="I547" s="207">
        <v>132.18600000000001</v>
      </c>
      <c r="J547" s="207">
        <v>132.16999999999999</v>
      </c>
      <c r="K547" s="207">
        <v>115.848</v>
      </c>
      <c r="M547" s="206" t="s">
        <v>79</v>
      </c>
      <c r="N547" s="207">
        <v>287.99975481557499</v>
      </c>
      <c r="O547" s="207">
        <v>246.08717963337801</v>
      </c>
      <c r="P547" s="207">
        <v>278.87033045977</v>
      </c>
      <c r="Q547" s="207">
        <v>374.488850733118</v>
      </c>
      <c r="R547" s="207">
        <v>359.93388234599598</v>
      </c>
      <c r="S547" s="207">
        <v>423.23664687007602</v>
      </c>
      <c r="T547" s="207">
        <v>507.43196219918701</v>
      </c>
      <c r="U547" s="207">
        <v>418.00190640461199</v>
      </c>
      <c r="V547" s="207">
        <v>385.76076265415799</v>
      </c>
      <c r="W547" s="207">
        <v>443.34818037428403</v>
      </c>
    </row>
    <row r="548" spans="1:23" ht="18" customHeight="1">
      <c r="A548" s="206" t="s">
        <v>82</v>
      </c>
      <c r="B548" s="207">
        <v>0</v>
      </c>
      <c r="C548" s="207">
        <v>24.12</v>
      </c>
      <c r="D548" s="207">
        <v>22.24</v>
      </c>
      <c r="E548" s="207">
        <v>0</v>
      </c>
      <c r="F548" s="207">
        <v>0</v>
      </c>
      <c r="G548" s="207">
        <v>0</v>
      </c>
      <c r="H548" s="207">
        <v>0</v>
      </c>
      <c r="I548" s="207">
        <v>0</v>
      </c>
      <c r="J548" s="207">
        <v>0</v>
      </c>
      <c r="K548" s="207">
        <v>0</v>
      </c>
      <c r="M548" s="206" t="s">
        <v>82</v>
      </c>
      <c r="N548" s="207">
        <v>0</v>
      </c>
      <c r="O548" s="207">
        <v>159.16252072968501</v>
      </c>
      <c r="P548" s="207">
        <v>110.071942446043</v>
      </c>
      <c r="Q548" s="207">
        <v>0</v>
      </c>
      <c r="R548" s="207">
        <v>0</v>
      </c>
      <c r="S548" s="207">
        <v>0</v>
      </c>
      <c r="T548" s="207">
        <v>0</v>
      </c>
      <c r="U548" s="207">
        <v>0</v>
      </c>
      <c r="V548" s="207">
        <v>0</v>
      </c>
      <c r="W548" s="207">
        <v>0</v>
      </c>
    </row>
    <row r="549" spans="1:23" ht="18" customHeight="1">
      <c r="A549" s="206" t="s">
        <v>171</v>
      </c>
      <c r="B549" s="207">
        <v>1431.154</v>
      </c>
      <c r="C549" s="207">
        <v>2110.41</v>
      </c>
      <c r="D549" s="207">
        <v>1338.35</v>
      </c>
      <c r="E549" s="207">
        <v>776.54600000000005</v>
      </c>
      <c r="F549" s="207">
        <v>189.74199999999999</v>
      </c>
      <c r="G549" s="207">
        <v>147.03</v>
      </c>
      <c r="H549" s="207">
        <v>26.46</v>
      </c>
      <c r="I549" s="207">
        <v>463.738</v>
      </c>
      <c r="J549" s="207">
        <v>6860.9849999999997</v>
      </c>
      <c r="K549" s="207">
        <v>697.43499999999995</v>
      </c>
      <c r="M549" s="206" t="s">
        <v>171</v>
      </c>
      <c r="N549" s="207">
        <v>45.130013960761701</v>
      </c>
      <c r="O549" s="207">
        <v>41.800882293014197</v>
      </c>
      <c r="P549" s="207">
        <v>46.959315575148501</v>
      </c>
      <c r="Q549" s="207">
        <v>48.581796828520098</v>
      </c>
      <c r="R549" s="207">
        <v>58.258055675601597</v>
      </c>
      <c r="S549" s="207">
        <v>77.283547575324803</v>
      </c>
      <c r="T549" s="207">
        <v>80.083144368858598</v>
      </c>
      <c r="U549" s="207">
        <v>62.295951593356598</v>
      </c>
      <c r="V549" s="207">
        <v>72.573835972531597</v>
      </c>
      <c r="W549" s="207">
        <v>47.9786646784288</v>
      </c>
    </row>
    <row r="550" spans="1:23" ht="18" customHeight="1">
      <c r="A550" s="206" t="s">
        <v>83</v>
      </c>
      <c r="B550" s="207">
        <v>0</v>
      </c>
      <c r="C550" s="207">
        <v>0</v>
      </c>
      <c r="D550" s="207">
        <v>0</v>
      </c>
      <c r="E550" s="207">
        <v>16.128</v>
      </c>
      <c r="F550" s="207">
        <v>0</v>
      </c>
      <c r="G550" s="207">
        <v>0</v>
      </c>
      <c r="H550" s="207">
        <v>0</v>
      </c>
      <c r="I550" s="207">
        <v>0</v>
      </c>
      <c r="J550" s="207">
        <v>0</v>
      </c>
      <c r="K550" s="207">
        <v>0</v>
      </c>
      <c r="M550" s="206" t="s">
        <v>83</v>
      </c>
      <c r="N550" s="207">
        <v>0</v>
      </c>
      <c r="O550" s="207">
        <v>0</v>
      </c>
      <c r="P550" s="207">
        <v>0</v>
      </c>
      <c r="Q550" s="207">
        <v>74.962797619047606</v>
      </c>
      <c r="R550" s="207">
        <v>0</v>
      </c>
      <c r="S550" s="207">
        <v>0</v>
      </c>
      <c r="T550" s="207">
        <v>0</v>
      </c>
      <c r="U550" s="207">
        <v>0</v>
      </c>
      <c r="V550" s="207">
        <v>0</v>
      </c>
      <c r="W550" s="207">
        <v>0</v>
      </c>
    </row>
    <row r="551" spans="1:23" ht="18" customHeight="1">
      <c r="A551" s="206" t="s">
        <v>245</v>
      </c>
      <c r="B551" s="207">
        <v>1.5</v>
      </c>
      <c r="C551" s="207">
        <v>0</v>
      </c>
      <c r="D551" s="207">
        <v>0</v>
      </c>
      <c r="E551" s="207">
        <v>0</v>
      </c>
      <c r="F551" s="207">
        <v>0</v>
      </c>
      <c r="G551" s="207">
        <v>0</v>
      </c>
      <c r="H551" s="207">
        <v>0</v>
      </c>
      <c r="I551" s="207">
        <v>0</v>
      </c>
      <c r="J551" s="207">
        <v>0</v>
      </c>
      <c r="K551" s="207">
        <v>0</v>
      </c>
      <c r="M551" s="206" t="s">
        <v>245</v>
      </c>
      <c r="N551" s="207">
        <v>324.66666666666703</v>
      </c>
      <c r="O551" s="207">
        <v>0</v>
      </c>
      <c r="P551" s="207">
        <v>0</v>
      </c>
      <c r="Q551" s="207">
        <v>0</v>
      </c>
      <c r="R551" s="207">
        <v>0</v>
      </c>
      <c r="S551" s="207">
        <v>0</v>
      </c>
      <c r="T551" s="207">
        <v>0</v>
      </c>
      <c r="U551" s="207">
        <v>0</v>
      </c>
      <c r="V551" s="207">
        <v>0</v>
      </c>
      <c r="W551" s="207">
        <v>0</v>
      </c>
    </row>
    <row r="552" spans="1:23" ht="18" customHeight="1">
      <c r="A552" s="206" t="s">
        <v>84</v>
      </c>
      <c r="B552" s="207">
        <v>2657.6869999999999</v>
      </c>
      <c r="C552" s="207">
        <v>3087.2</v>
      </c>
      <c r="D552" s="207">
        <v>6061.8609999999999</v>
      </c>
      <c r="E552" s="207">
        <v>8997.5509999999995</v>
      </c>
      <c r="F552" s="207">
        <v>8727.7739999999994</v>
      </c>
      <c r="G552" s="207">
        <v>7431.2110000000002</v>
      </c>
      <c r="H552" s="207">
        <v>8711.3250000000007</v>
      </c>
      <c r="I552" s="207">
        <v>7508.2349999999997</v>
      </c>
      <c r="J552" s="207">
        <v>11652.615</v>
      </c>
      <c r="K552" s="207">
        <v>6638.84</v>
      </c>
      <c r="M552" s="206" t="s">
        <v>84</v>
      </c>
      <c r="N552" s="207">
        <v>100.810968334495</v>
      </c>
      <c r="O552" s="207">
        <v>92.214304223892199</v>
      </c>
      <c r="P552" s="207">
        <v>89.541314127790102</v>
      </c>
      <c r="Q552" s="207">
        <v>103.208195207785</v>
      </c>
      <c r="R552" s="207">
        <v>109.551874280888</v>
      </c>
      <c r="S552" s="207">
        <v>117.29541793390101</v>
      </c>
      <c r="T552" s="207">
        <v>113.575948549733</v>
      </c>
      <c r="U552" s="207">
        <v>111.917514569003</v>
      </c>
      <c r="V552" s="207">
        <v>113.743138342767</v>
      </c>
      <c r="W552" s="207">
        <v>110.208259274211</v>
      </c>
    </row>
    <row r="553" spans="1:23" ht="18" customHeight="1">
      <c r="A553" s="206" t="s">
        <v>85</v>
      </c>
      <c r="B553" s="207">
        <v>0</v>
      </c>
      <c r="C553" s="207">
        <v>0</v>
      </c>
      <c r="D553" s="207">
        <v>70.558999999999997</v>
      </c>
      <c r="E553" s="207">
        <v>26.212</v>
      </c>
      <c r="F553" s="207">
        <v>8.6999999999999993</v>
      </c>
      <c r="G553" s="207">
        <v>33.987000000000002</v>
      </c>
      <c r="H553" s="207">
        <v>34.880000000000003</v>
      </c>
      <c r="I553" s="207">
        <v>30.52</v>
      </c>
      <c r="J553" s="207">
        <v>31.76</v>
      </c>
      <c r="K553" s="207">
        <v>15.36</v>
      </c>
      <c r="M553" s="206" t="s">
        <v>85</v>
      </c>
      <c r="N553" s="207">
        <v>0</v>
      </c>
      <c r="O553" s="207">
        <v>0</v>
      </c>
      <c r="P553" s="207">
        <v>120.055556342919</v>
      </c>
      <c r="Q553" s="207">
        <v>143.064245383794</v>
      </c>
      <c r="R553" s="207">
        <v>298.850574712644</v>
      </c>
      <c r="S553" s="207">
        <v>243.56371553829399</v>
      </c>
      <c r="T553" s="207">
        <v>230.81995412844</v>
      </c>
      <c r="U553" s="207">
        <v>244.16775884665799</v>
      </c>
      <c r="V553" s="207">
        <v>232.36775818639799</v>
      </c>
      <c r="W553" s="207">
        <v>198.046875</v>
      </c>
    </row>
    <row r="554" spans="1:23" ht="18" customHeight="1">
      <c r="A554" s="206" t="s">
        <v>88</v>
      </c>
      <c r="B554" s="207">
        <v>2251.4250000000002</v>
      </c>
      <c r="C554" s="207">
        <v>5354.57</v>
      </c>
      <c r="D554" s="207">
        <v>3682.15</v>
      </c>
      <c r="E554" s="207">
        <v>2855.2</v>
      </c>
      <c r="F554" s="207">
        <v>2910.6</v>
      </c>
      <c r="G554" s="207">
        <v>1285.54</v>
      </c>
      <c r="H554" s="207">
        <v>753.2</v>
      </c>
      <c r="I554" s="207">
        <v>0</v>
      </c>
      <c r="J554" s="207">
        <v>0</v>
      </c>
      <c r="K554" s="207">
        <v>0</v>
      </c>
      <c r="M554" s="206" t="s">
        <v>88</v>
      </c>
      <c r="N554" s="207">
        <v>47.585862287218099</v>
      </c>
      <c r="O554" s="207">
        <v>56.214971510317397</v>
      </c>
      <c r="P554" s="207">
        <v>61.477397716008298</v>
      </c>
      <c r="Q554" s="207">
        <v>71.489913140935798</v>
      </c>
      <c r="R554" s="207">
        <v>66.469456469456503</v>
      </c>
      <c r="S554" s="207">
        <v>60.456306299298397</v>
      </c>
      <c r="T554" s="207">
        <v>85.110196494954806</v>
      </c>
      <c r="U554" s="207">
        <v>0</v>
      </c>
      <c r="V554" s="207">
        <v>0</v>
      </c>
      <c r="W554" s="207">
        <v>0</v>
      </c>
    </row>
    <row r="555" spans="1:23" ht="18" customHeight="1">
      <c r="A555" s="206" t="s">
        <v>89</v>
      </c>
      <c r="B555" s="207">
        <v>0</v>
      </c>
      <c r="C555" s="207">
        <v>0</v>
      </c>
      <c r="D555" s="207">
        <v>0</v>
      </c>
      <c r="E555" s="207">
        <v>0</v>
      </c>
      <c r="F555" s="207">
        <v>0</v>
      </c>
      <c r="G555" s="207">
        <v>0</v>
      </c>
      <c r="H555" s="207">
        <v>0</v>
      </c>
      <c r="I555" s="207">
        <v>1714.16</v>
      </c>
      <c r="J555" s="207">
        <v>4317.6899999999996</v>
      </c>
      <c r="K555" s="207">
        <v>1163.3</v>
      </c>
      <c r="M555" s="206" t="s">
        <v>89</v>
      </c>
      <c r="N555" s="207">
        <v>0</v>
      </c>
      <c r="O555" s="207">
        <v>0</v>
      </c>
      <c r="P555" s="207">
        <v>0</v>
      </c>
      <c r="Q555" s="207">
        <v>0</v>
      </c>
      <c r="R555" s="207">
        <v>0</v>
      </c>
      <c r="S555" s="207">
        <v>0</v>
      </c>
      <c r="T555" s="207">
        <v>0</v>
      </c>
      <c r="U555" s="207">
        <v>69.303332244364597</v>
      </c>
      <c r="V555" s="207">
        <v>78.198990663989306</v>
      </c>
      <c r="W555" s="207">
        <v>58.9908020287114</v>
      </c>
    </row>
    <row r="556" spans="1:23" ht="18" customHeight="1">
      <c r="A556" s="206" t="s">
        <v>91</v>
      </c>
      <c r="B556" s="207">
        <v>1984.3</v>
      </c>
      <c r="C556" s="207">
        <v>5124.22</v>
      </c>
      <c r="D556" s="207">
        <v>2696.95</v>
      </c>
      <c r="E556" s="207">
        <v>1597.45</v>
      </c>
      <c r="F556" s="207">
        <v>3268.21</v>
      </c>
      <c r="G556" s="207">
        <v>1651</v>
      </c>
      <c r="H556" s="207">
        <v>1170.96</v>
      </c>
      <c r="I556" s="207">
        <v>870.26</v>
      </c>
      <c r="J556" s="207">
        <v>730.96</v>
      </c>
      <c r="K556" s="207">
        <v>1161.99</v>
      </c>
      <c r="M556" s="206" t="s">
        <v>91</v>
      </c>
      <c r="N556" s="207">
        <v>75.321775941137901</v>
      </c>
      <c r="O556" s="207">
        <v>98.459082553051999</v>
      </c>
      <c r="P556" s="207">
        <v>78.677024045681193</v>
      </c>
      <c r="Q556" s="207">
        <v>85.082475194841805</v>
      </c>
      <c r="R556" s="207">
        <v>93.080921972578196</v>
      </c>
      <c r="S556" s="207">
        <v>90.419139915202905</v>
      </c>
      <c r="T556" s="207">
        <v>101.371524219444</v>
      </c>
      <c r="U556" s="207">
        <v>117.48557902236099</v>
      </c>
      <c r="V556" s="207">
        <v>109.32198752325699</v>
      </c>
      <c r="W556" s="207">
        <v>113.48548610573199</v>
      </c>
    </row>
    <row r="557" spans="1:23" ht="18" customHeight="1">
      <c r="A557" s="206" t="s">
        <v>94</v>
      </c>
      <c r="B557" s="207">
        <v>0</v>
      </c>
      <c r="C557" s="207">
        <v>0</v>
      </c>
      <c r="D557" s="207">
        <v>0</v>
      </c>
      <c r="E557" s="207">
        <v>0</v>
      </c>
      <c r="F557" s="207">
        <v>0</v>
      </c>
      <c r="G557" s="207">
        <v>0</v>
      </c>
      <c r="H557" s="207">
        <v>0</v>
      </c>
      <c r="I557" s="207">
        <v>0</v>
      </c>
      <c r="J557" s="207">
        <v>0.84099999999999997</v>
      </c>
      <c r="K557" s="207">
        <v>2.423</v>
      </c>
      <c r="M557" s="206" t="s">
        <v>94</v>
      </c>
      <c r="N557" s="207">
        <v>0</v>
      </c>
      <c r="O557" s="207">
        <v>0</v>
      </c>
      <c r="P557" s="207">
        <v>0</v>
      </c>
      <c r="Q557" s="207">
        <v>0</v>
      </c>
      <c r="R557" s="207">
        <v>0</v>
      </c>
      <c r="S557" s="207">
        <v>0</v>
      </c>
      <c r="T557" s="207">
        <v>0</v>
      </c>
      <c r="U557" s="207">
        <v>0</v>
      </c>
      <c r="V557" s="207">
        <v>762.18787158145096</v>
      </c>
      <c r="W557" s="207">
        <v>730.912092447379</v>
      </c>
    </row>
    <row r="558" spans="1:23" ht="18" customHeight="1">
      <c r="A558" s="206" t="s">
        <v>120</v>
      </c>
      <c r="B558" s="207">
        <v>1078.787</v>
      </c>
      <c r="C558" s="207">
        <v>883.16700000000003</v>
      </c>
      <c r="D558" s="207">
        <v>1037.52</v>
      </c>
      <c r="E558" s="207">
        <v>806.93299999999999</v>
      </c>
      <c r="F558" s="207">
        <v>578.22400000000005</v>
      </c>
      <c r="G558" s="207">
        <v>630.16300000000001</v>
      </c>
      <c r="H558" s="207">
        <v>431.74099999999999</v>
      </c>
      <c r="I558" s="207">
        <v>584.68100000000004</v>
      </c>
      <c r="J558" s="207">
        <v>475.60599999999999</v>
      </c>
      <c r="K558" s="207">
        <v>414.892</v>
      </c>
      <c r="M558" s="206" t="s">
        <v>120</v>
      </c>
      <c r="N558" s="207">
        <v>236.525838742959</v>
      </c>
      <c r="O558" s="207">
        <v>222.41206929153799</v>
      </c>
      <c r="P558" s="207">
        <v>224.13640218983701</v>
      </c>
      <c r="Q558" s="207">
        <v>249.92657382954999</v>
      </c>
      <c r="R558" s="207">
        <v>280.78737651844301</v>
      </c>
      <c r="S558" s="207">
        <v>318.385877939517</v>
      </c>
      <c r="T558" s="207">
        <v>342.07314107300402</v>
      </c>
      <c r="U558" s="207">
        <v>340.438632348238</v>
      </c>
      <c r="V558" s="207">
        <v>300.42934698048401</v>
      </c>
      <c r="W558" s="207">
        <v>313.82383849290898</v>
      </c>
    </row>
    <row r="559" spans="1:23" ht="18" customHeight="1">
      <c r="A559" s="206" t="s">
        <v>99</v>
      </c>
      <c r="B559" s="207">
        <v>0</v>
      </c>
      <c r="C559" s="207">
        <v>0</v>
      </c>
      <c r="D559" s="207">
        <v>0</v>
      </c>
      <c r="E559" s="207">
        <v>0</v>
      </c>
      <c r="F559" s="207">
        <v>0</v>
      </c>
      <c r="G559" s="207">
        <v>14.4</v>
      </c>
      <c r="H559" s="207">
        <v>0</v>
      </c>
      <c r="I559" s="207">
        <v>0</v>
      </c>
      <c r="J559" s="207">
        <v>0</v>
      </c>
      <c r="K559" s="207">
        <v>0</v>
      </c>
      <c r="M559" s="206" t="s">
        <v>99</v>
      </c>
      <c r="N559" s="207">
        <v>0</v>
      </c>
      <c r="O559" s="207">
        <v>0</v>
      </c>
      <c r="P559" s="207">
        <v>0</v>
      </c>
      <c r="Q559" s="207">
        <v>0</v>
      </c>
      <c r="R559" s="207">
        <v>0</v>
      </c>
      <c r="S559" s="207">
        <v>124.791666666667</v>
      </c>
      <c r="T559" s="207">
        <v>0</v>
      </c>
      <c r="U559" s="207">
        <v>0</v>
      </c>
      <c r="V559" s="207">
        <v>0</v>
      </c>
      <c r="W559" s="207">
        <v>0</v>
      </c>
    </row>
    <row r="560" spans="1:23" ht="18" customHeight="1">
      <c r="A560" s="206" t="s">
        <v>246</v>
      </c>
      <c r="B560" s="207">
        <v>0</v>
      </c>
      <c r="C560" s="207">
        <v>0</v>
      </c>
      <c r="D560" s="207">
        <v>0</v>
      </c>
      <c r="E560" s="207">
        <v>0.2</v>
      </c>
      <c r="F560" s="207">
        <v>0</v>
      </c>
      <c r="G560" s="207">
        <v>0</v>
      </c>
      <c r="H560" s="207">
        <v>0</v>
      </c>
      <c r="I560" s="207">
        <v>0</v>
      </c>
      <c r="J560" s="207">
        <v>0</v>
      </c>
      <c r="K560" s="207">
        <v>0</v>
      </c>
      <c r="M560" s="206" t="s">
        <v>246</v>
      </c>
      <c r="N560" s="207">
        <v>0</v>
      </c>
      <c r="O560" s="207">
        <v>0</v>
      </c>
      <c r="P560" s="207">
        <v>0</v>
      </c>
      <c r="Q560" s="207">
        <v>1250</v>
      </c>
      <c r="R560" s="207">
        <v>0</v>
      </c>
      <c r="S560" s="207">
        <v>0</v>
      </c>
      <c r="T560" s="207">
        <v>0</v>
      </c>
      <c r="U560" s="207">
        <v>0</v>
      </c>
      <c r="V560" s="207">
        <v>0</v>
      </c>
      <c r="W560" s="207">
        <v>0</v>
      </c>
    </row>
    <row r="561" spans="1:23" ht="18" customHeight="1">
      <c r="A561" s="206" t="s">
        <v>107</v>
      </c>
      <c r="B561" s="207">
        <v>0</v>
      </c>
      <c r="C561" s="207">
        <v>0</v>
      </c>
      <c r="D561" s="207">
        <v>0</v>
      </c>
      <c r="E561" s="207">
        <v>0</v>
      </c>
      <c r="F561" s="207">
        <v>0</v>
      </c>
      <c r="G561" s="207">
        <v>0</v>
      </c>
      <c r="H561" s="207">
        <v>0</v>
      </c>
      <c r="I561" s="207">
        <v>14.09</v>
      </c>
      <c r="J561" s="207">
        <v>0</v>
      </c>
      <c r="K561" s="207">
        <v>0</v>
      </c>
      <c r="M561" s="206" t="s">
        <v>107</v>
      </c>
      <c r="N561" s="207">
        <v>0</v>
      </c>
      <c r="O561" s="207">
        <v>0</v>
      </c>
      <c r="P561" s="207">
        <v>0</v>
      </c>
      <c r="Q561" s="207">
        <v>0</v>
      </c>
      <c r="R561" s="207">
        <v>0</v>
      </c>
      <c r="S561" s="207">
        <v>0</v>
      </c>
      <c r="T561" s="207">
        <v>0</v>
      </c>
      <c r="U561" s="207">
        <v>305.819730305181</v>
      </c>
      <c r="V561" s="207">
        <v>0</v>
      </c>
      <c r="W561" s="207">
        <v>0</v>
      </c>
    </row>
    <row r="562" spans="1:23" ht="18" customHeight="1">
      <c r="A562" s="206" t="s">
        <v>110</v>
      </c>
      <c r="B562" s="207">
        <v>0</v>
      </c>
      <c r="C562" s="207">
        <v>0</v>
      </c>
      <c r="D562" s="207">
        <v>13.103999999999999</v>
      </c>
      <c r="E562" s="207">
        <v>0</v>
      </c>
      <c r="F562" s="207">
        <v>5.9939999999999998</v>
      </c>
      <c r="G562" s="207">
        <v>0</v>
      </c>
      <c r="H562" s="207">
        <v>0</v>
      </c>
      <c r="I562" s="207">
        <v>0</v>
      </c>
      <c r="J562" s="207">
        <v>0</v>
      </c>
      <c r="K562" s="207">
        <v>0</v>
      </c>
      <c r="M562" s="206" t="s">
        <v>110</v>
      </c>
      <c r="N562" s="207">
        <v>0</v>
      </c>
      <c r="O562" s="207">
        <v>0</v>
      </c>
      <c r="P562" s="207">
        <v>365.30830280830298</v>
      </c>
      <c r="Q562" s="207">
        <v>0</v>
      </c>
      <c r="R562" s="207">
        <v>352.686019352686</v>
      </c>
      <c r="S562" s="207">
        <v>0</v>
      </c>
      <c r="T562" s="207">
        <v>0</v>
      </c>
      <c r="U562" s="207">
        <v>0</v>
      </c>
      <c r="V562" s="207">
        <v>0</v>
      </c>
      <c r="W562" s="207">
        <v>0</v>
      </c>
    </row>
    <row r="563" spans="1:23" ht="18" customHeight="1">
      <c r="A563" s="206" t="s">
        <v>165</v>
      </c>
      <c r="B563" s="207">
        <v>1.5</v>
      </c>
      <c r="C563" s="207">
        <v>1</v>
      </c>
      <c r="D563" s="207">
        <v>0</v>
      </c>
      <c r="E563" s="207">
        <v>0</v>
      </c>
      <c r="F563" s="207">
        <v>0</v>
      </c>
      <c r="G563" s="207">
        <v>0</v>
      </c>
      <c r="H563" s="207">
        <v>0</v>
      </c>
      <c r="I563" s="207">
        <v>0</v>
      </c>
      <c r="J563" s="207">
        <v>0</v>
      </c>
      <c r="K563" s="207">
        <v>0</v>
      </c>
      <c r="M563" s="206" t="s">
        <v>165</v>
      </c>
      <c r="N563" s="207">
        <v>548.66666666666697</v>
      </c>
      <c r="O563" s="207">
        <v>523</v>
      </c>
      <c r="P563" s="207">
        <v>0</v>
      </c>
      <c r="Q563" s="207">
        <v>0</v>
      </c>
      <c r="R563" s="207">
        <v>0</v>
      </c>
      <c r="S563" s="207">
        <v>0</v>
      </c>
      <c r="T563" s="207">
        <v>0</v>
      </c>
      <c r="U563" s="207">
        <v>0</v>
      </c>
      <c r="V563" s="207">
        <v>0</v>
      </c>
      <c r="W563" s="207">
        <v>0</v>
      </c>
    </row>
    <row r="564" spans="1:23" ht="18" customHeight="1">
      <c r="A564" s="206" t="s">
        <v>112</v>
      </c>
      <c r="B564" s="207">
        <v>0</v>
      </c>
      <c r="C564" s="207">
        <v>0</v>
      </c>
      <c r="D564" s="207">
        <v>0.83499999999999996</v>
      </c>
      <c r="E564" s="207">
        <v>1</v>
      </c>
      <c r="F564" s="207">
        <v>0</v>
      </c>
      <c r="G564" s="207">
        <v>0</v>
      </c>
      <c r="H564" s="207">
        <v>0</v>
      </c>
      <c r="I564" s="207">
        <v>0</v>
      </c>
      <c r="J564" s="207">
        <v>0</v>
      </c>
      <c r="K564" s="207">
        <v>0</v>
      </c>
      <c r="M564" s="206" t="s">
        <v>112</v>
      </c>
      <c r="N564" s="207">
        <v>0</v>
      </c>
      <c r="O564" s="207">
        <v>0</v>
      </c>
      <c r="P564" s="207">
        <v>640.71856287425203</v>
      </c>
      <c r="Q564" s="207">
        <v>716</v>
      </c>
      <c r="R564" s="207">
        <v>0</v>
      </c>
      <c r="S564" s="207">
        <v>0</v>
      </c>
      <c r="T564" s="207">
        <v>0</v>
      </c>
      <c r="U564" s="207">
        <v>0</v>
      </c>
      <c r="V564" s="207">
        <v>0</v>
      </c>
      <c r="W564" s="207">
        <v>0</v>
      </c>
    </row>
    <row r="565" spans="1:23" ht="18" customHeight="1">
      <c r="A565" s="206" t="s">
        <v>113</v>
      </c>
      <c r="B565" s="207">
        <v>24.7</v>
      </c>
      <c r="C565" s="207">
        <v>35.049999999999997</v>
      </c>
      <c r="D565" s="207">
        <v>45.63</v>
      </c>
      <c r="E565" s="207">
        <v>32.390999999999998</v>
      </c>
      <c r="F565" s="207">
        <v>18.86</v>
      </c>
      <c r="G565" s="207">
        <v>10.35</v>
      </c>
      <c r="H565" s="207">
        <v>9.43</v>
      </c>
      <c r="I565" s="207">
        <v>7.3140000000000001</v>
      </c>
      <c r="J565" s="207">
        <v>9.6370000000000005</v>
      </c>
      <c r="K565" s="207">
        <v>8.2799999999999994</v>
      </c>
      <c r="M565" s="206" t="s">
        <v>113</v>
      </c>
      <c r="N565" s="207">
        <v>301.052631578947</v>
      </c>
      <c r="O565" s="207">
        <v>285.70613409415103</v>
      </c>
      <c r="P565" s="207">
        <v>251.52312075389</v>
      </c>
      <c r="Q565" s="207">
        <v>266.33941526967402</v>
      </c>
      <c r="R565" s="207">
        <v>275.291622481442</v>
      </c>
      <c r="S565" s="207">
        <v>334.87922705314003</v>
      </c>
      <c r="T565" s="207">
        <v>239.978791092259</v>
      </c>
      <c r="U565" s="207">
        <v>325.81350834017002</v>
      </c>
      <c r="V565" s="207">
        <v>270.31233786448098</v>
      </c>
      <c r="W565" s="207">
        <v>368.96135265700502</v>
      </c>
    </row>
    <row r="566" spans="1:23" ht="18" customHeight="1">
      <c r="A566" s="206" t="s">
        <v>117</v>
      </c>
      <c r="B566" s="207">
        <v>188.55699999999999</v>
      </c>
      <c r="C566" s="207">
        <v>164.57599999999999</v>
      </c>
      <c r="D566" s="207">
        <v>178.721</v>
      </c>
      <c r="E566" s="207">
        <v>204.97900000000001</v>
      </c>
      <c r="F566" s="207">
        <v>200.79900000000001</v>
      </c>
      <c r="G566" s="207">
        <v>176.62100000000001</v>
      </c>
      <c r="H566" s="207">
        <v>160.52099999999999</v>
      </c>
      <c r="I566" s="207">
        <v>168.005</v>
      </c>
      <c r="J566" s="207">
        <v>167.989</v>
      </c>
      <c r="K566" s="207">
        <v>172.15700000000001</v>
      </c>
      <c r="M566" s="206" t="s">
        <v>117</v>
      </c>
      <c r="N566" s="207">
        <v>684.49328319818403</v>
      </c>
      <c r="O566" s="207">
        <v>665.94157106747002</v>
      </c>
      <c r="P566" s="207">
        <v>672.64059623659205</v>
      </c>
      <c r="Q566" s="207">
        <v>701.79384229604</v>
      </c>
      <c r="R566" s="207">
        <v>700.43675516312305</v>
      </c>
      <c r="S566" s="207">
        <v>722.43957400309102</v>
      </c>
      <c r="T566" s="207">
        <v>684.02888095638605</v>
      </c>
      <c r="U566" s="207">
        <v>674.08112853784098</v>
      </c>
      <c r="V566" s="207">
        <v>663.01364970325403</v>
      </c>
      <c r="W566" s="207">
        <v>668.19240576915195</v>
      </c>
    </row>
    <row r="567" spans="1:23" ht="18" customHeight="1">
      <c r="A567" s="204" t="s">
        <v>44</v>
      </c>
      <c r="B567" s="205">
        <v>26822.898000000001</v>
      </c>
      <c r="C567" s="205">
        <v>30388.342000000001</v>
      </c>
      <c r="D567" s="205">
        <v>32573.05</v>
      </c>
      <c r="E567" s="205">
        <v>30053.690999999999</v>
      </c>
      <c r="F567" s="205">
        <v>31078.25</v>
      </c>
      <c r="G567" s="205">
        <v>32417.589</v>
      </c>
      <c r="H567" s="205">
        <v>31485.776000000002</v>
      </c>
      <c r="I567" s="205">
        <v>32463.603999999999</v>
      </c>
      <c r="J567" s="205">
        <v>32597.517</v>
      </c>
      <c r="K567" s="205">
        <v>33093.49</v>
      </c>
      <c r="M567" s="204" t="s">
        <v>44</v>
      </c>
      <c r="N567" s="205">
        <v>177.78973770843101</v>
      </c>
      <c r="O567" s="205">
        <v>168.11568725927901</v>
      </c>
      <c r="P567" s="205">
        <v>172.55068223577501</v>
      </c>
      <c r="Q567" s="205">
        <v>215.840110953427</v>
      </c>
      <c r="R567" s="205">
        <v>233.20846572763901</v>
      </c>
      <c r="S567" s="205">
        <v>269.327092770533</v>
      </c>
      <c r="T567" s="205">
        <v>241.852638473957</v>
      </c>
      <c r="U567" s="205">
        <v>252.77165776172001</v>
      </c>
      <c r="V567" s="205">
        <v>252.034656504666</v>
      </c>
      <c r="W567" s="205">
        <v>248.597564052628</v>
      </c>
    </row>
    <row r="568" spans="1:23" ht="18" customHeight="1">
      <c r="A568" s="206" t="s">
        <v>118</v>
      </c>
      <c r="B568" s="207">
        <v>0</v>
      </c>
      <c r="C568" s="207">
        <v>67.771000000000001</v>
      </c>
      <c r="D568" s="207">
        <v>24.14</v>
      </c>
      <c r="E568" s="207">
        <v>0</v>
      </c>
      <c r="F568" s="207">
        <v>0</v>
      </c>
      <c r="G568" s="207">
        <v>0</v>
      </c>
      <c r="H568" s="207">
        <v>0</v>
      </c>
      <c r="I568" s="207">
        <v>5</v>
      </c>
      <c r="J568" s="207">
        <v>0</v>
      </c>
      <c r="K568" s="207">
        <v>123.5</v>
      </c>
      <c r="M568" s="206" t="s">
        <v>118</v>
      </c>
      <c r="N568" s="207">
        <v>0</v>
      </c>
      <c r="O568" s="207">
        <v>156.08446090510699</v>
      </c>
      <c r="P568" s="207">
        <v>146.685998342999</v>
      </c>
      <c r="Q568" s="207">
        <v>0</v>
      </c>
      <c r="R568" s="207">
        <v>0</v>
      </c>
      <c r="S568" s="207">
        <v>0</v>
      </c>
      <c r="T568" s="207">
        <v>0</v>
      </c>
      <c r="U568" s="207">
        <v>377</v>
      </c>
      <c r="V568" s="207">
        <v>0</v>
      </c>
      <c r="W568" s="207">
        <v>210.31578947368399</v>
      </c>
    </row>
    <row r="569" spans="1:23" ht="18" customHeight="1">
      <c r="A569" s="206" t="s">
        <v>119</v>
      </c>
      <c r="B569" s="207">
        <v>24616.526000000002</v>
      </c>
      <c r="C569" s="207">
        <v>27348.401000000002</v>
      </c>
      <c r="D569" s="207">
        <v>30103.953000000001</v>
      </c>
      <c r="E569" s="207">
        <v>27934.937000000002</v>
      </c>
      <c r="F569" s="207">
        <v>28764.135999999999</v>
      </c>
      <c r="G569" s="207">
        <v>30300.429</v>
      </c>
      <c r="H569" s="207">
        <v>30175.687999999998</v>
      </c>
      <c r="I569" s="207">
        <v>31346.191999999999</v>
      </c>
      <c r="J569" s="207">
        <v>30903.624</v>
      </c>
      <c r="K569" s="207">
        <v>31925.24</v>
      </c>
      <c r="M569" s="206" t="s">
        <v>119</v>
      </c>
      <c r="N569" s="207">
        <v>178.294004604874</v>
      </c>
      <c r="O569" s="207">
        <v>169.339991760396</v>
      </c>
      <c r="P569" s="207">
        <v>174.05322151546</v>
      </c>
      <c r="Q569" s="207">
        <v>217.68124982705299</v>
      </c>
      <c r="R569" s="207">
        <v>233.76022836215199</v>
      </c>
      <c r="S569" s="207">
        <v>270.73593578493598</v>
      </c>
      <c r="T569" s="207">
        <v>240.11657994343</v>
      </c>
      <c r="U569" s="207">
        <v>250.91172158965901</v>
      </c>
      <c r="V569" s="207">
        <v>249.548855499925</v>
      </c>
      <c r="W569" s="207">
        <v>247.62460673749001</v>
      </c>
    </row>
    <row r="570" spans="1:23" ht="18" customHeight="1">
      <c r="A570" s="206" t="s">
        <v>120</v>
      </c>
      <c r="B570" s="207">
        <v>116.154</v>
      </c>
      <c r="C570" s="207">
        <v>86.54</v>
      </c>
      <c r="D570" s="207">
        <v>69.72</v>
      </c>
      <c r="E570" s="207">
        <v>94.6</v>
      </c>
      <c r="F570" s="207">
        <v>90.600999999999999</v>
      </c>
      <c r="G570" s="207">
        <v>74.054000000000002</v>
      </c>
      <c r="H570" s="207">
        <v>93.744</v>
      </c>
      <c r="I570" s="207">
        <v>98.616</v>
      </c>
      <c r="J570" s="207">
        <v>109.72799999999999</v>
      </c>
      <c r="K570" s="207">
        <v>118.791</v>
      </c>
      <c r="M570" s="206" t="s">
        <v>120</v>
      </c>
      <c r="N570" s="207">
        <v>342.45053980060999</v>
      </c>
      <c r="O570" s="207">
        <v>270.22186272243999</v>
      </c>
      <c r="P570" s="207">
        <v>289.58691910499101</v>
      </c>
      <c r="Q570" s="207">
        <v>321.78646934460897</v>
      </c>
      <c r="R570" s="207">
        <v>386.49683778324697</v>
      </c>
      <c r="S570" s="207">
        <v>430.25359872525399</v>
      </c>
      <c r="T570" s="207">
        <v>388.71821129885598</v>
      </c>
      <c r="U570" s="207">
        <v>402.53102944755398</v>
      </c>
      <c r="V570" s="207">
        <v>396.81758530183703</v>
      </c>
      <c r="W570" s="207">
        <v>393.39680615534797</v>
      </c>
    </row>
    <row r="571" spans="1:23" ht="18" customHeight="1">
      <c r="A571" s="206" t="s">
        <v>106</v>
      </c>
      <c r="B571" s="207">
        <v>1644.481</v>
      </c>
      <c r="C571" s="207">
        <v>2351.1979999999999</v>
      </c>
      <c r="D571" s="207">
        <v>1733.0419999999999</v>
      </c>
      <c r="E571" s="207">
        <v>1524.557</v>
      </c>
      <c r="F571" s="207">
        <v>1420.443</v>
      </c>
      <c r="G571" s="207">
        <v>1526.6320000000001</v>
      </c>
      <c r="H571" s="207">
        <v>909.60799999999995</v>
      </c>
      <c r="I571" s="207">
        <v>839.70699999999999</v>
      </c>
      <c r="J571" s="207">
        <v>1315.6420000000001</v>
      </c>
      <c r="K571" s="207">
        <v>772.37199999999996</v>
      </c>
      <c r="M571" s="206" t="s">
        <v>106</v>
      </c>
      <c r="N571" s="207">
        <v>151.83027350270399</v>
      </c>
      <c r="O571" s="207">
        <v>143.550649498681</v>
      </c>
      <c r="P571" s="207">
        <v>144.88858319648301</v>
      </c>
      <c r="Q571" s="207">
        <v>180.68461854820799</v>
      </c>
      <c r="R571" s="207">
        <v>200.098138397669</v>
      </c>
      <c r="S571" s="207">
        <v>232.387372988382</v>
      </c>
      <c r="T571" s="207">
        <v>214.95193533917899</v>
      </c>
      <c r="U571" s="207">
        <v>238.69516390836301</v>
      </c>
      <c r="V571" s="207">
        <v>248.225581123132</v>
      </c>
      <c r="W571" s="207">
        <v>238.71787169912901</v>
      </c>
    </row>
    <row r="572" spans="1:23" ht="18" customHeight="1">
      <c r="A572" s="206" t="s">
        <v>107</v>
      </c>
      <c r="B572" s="207">
        <v>343.05700000000002</v>
      </c>
      <c r="C572" s="207">
        <v>320.86599999999999</v>
      </c>
      <c r="D572" s="207">
        <v>553.91800000000001</v>
      </c>
      <c r="E572" s="207">
        <v>443.101</v>
      </c>
      <c r="F572" s="207">
        <v>550.89599999999996</v>
      </c>
      <c r="G572" s="207">
        <v>424.95600000000002</v>
      </c>
      <c r="H572" s="207">
        <v>175.08</v>
      </c>
      <c r="I572" s="207">
        <v>44.628</v>
      </c>
      <c r="J572" s="207">
        <v>10.199999999999999</v>
      </c>
      <c r="K572" s="207">
        <v>25.8</v>
      </c>
      <c r="M572" s="206" t="s">
        <v>107</v>
      </c>
      <c r="N572" s="207">
        <v>120.528075509318</v>
      </c>
      <c r="O572" s="207">
        <v>122.107047801886</v>
      </c>
      <c r="P572" s="207">
        <v>131.86247783968</v>
      </c>
      <c r="Q572" s="207">
        <v>166.282630822318</v>
      </c>
      <c r="R572" s="207">
        <v>181.52609566960001</v>
      </c>
      <c r="S572" s="207">
        <v>211.318348252525</v>
      </c>
      <c r="T572" s="207">
        <v>194.05414667580499</v>
      </c>
      <c r="U572" s="207">
        <v>214.05843864838201</v>
      </c>
      <c r="V572" s="207">
        <v>215.98039215686299</v>
      </c>
      <c r="W572" s="207">
        <v>215.50387596899199</v>
      </c>
    </row>
    <row r="573" spans="1:23" ht="18" customHeight="1">
      <c r="A573" s="206" t="s">
        <v>110</v>
      </c>
      <c r="B573" s="207">
        <v>2.9849999999999999</v>
      </c>
      <c r="C573" s="207">
        <v>8.25</v>
      </c>
      <c r="D573" s="207">
        <v>21.75</v>
      </c>
      <c r="E573" s="207">
        <v>13.4</v>
      </c>
      <c r="F573" s="207">
        <v>37.316000000000003</v>
      </c>
      <c r="G573" s="207">
        <v>19.216000000000001</v>
      </c>
      <c r="H573" s="207">
        <v>18.577999999999999</v>
      </c>
      <c r="I573" s="207">
        <v>21.847000000000001</v>
      </c>
      <c r="J573" s="207">
        <v>16.591000000000001</v>
      </c>
      <c r="K573" s="207">
        <v>55.743000000000002</v>
      </c>
      <c r="M573" s="206" t="s">
        <v>110</v>
      </c>
      <c r="N573" s="207">
        <v>579.56448911222799</v>
      </c>
      <c r="O573" s="207">
        <v>317.93939393939399</v>
      </c>
      <c r="P573" s="207">
        <v>215.86206896551701</v>
      </c>
      <c r="Q573" s="207">
        <v>336.64179104477603</v>
      </c>
      <c r="R573" s="207">
        <v>420.24868689034201</v>
      </c>
      <c r="S573" s="207">
        <v>532.52497918401298</v>
      </c>
      <c r="T573" s="207">
        <v>398.58972978792099</v>
      </c>
      <c r="U573" s="207">
        <v>506.01913306174799</v>
      </c>
      <c r="V573" s="207">
        <v>551.44355373395194</v>
      </c>
      <c r="W573" s="207">
        <v>445.09624526846397</v>
      </c>
    </row>
    <row r="574" spans="1:23" ht="18" customHeight="1">
      <c r="A574" s="206" t="s">
        <v>82</v>
      </c>
      <c r="B574" s="207">
        <v>14.606</v>
      </c>
      <c r="C574" s="207">
        <v>26.061</v>
      </c>
      <c r="D574" s="207">
        <v>0</v>
      </c>
      <c r="E574" s="207">
        <v>0</v>
      </c>
      <c r="F574" s="207">
        <v>0</v>
      </c>
      <c r="G574" s="207">
        <v>0</v>
      </c>
      <c r="H574" s="207">
        <v>0</v>
      </c>
      <c r="I574" s="207">
        <v>0</v>
      </c>
      <c r="J574" s="207">
        <v>0</v>
      </c>
      <c r="K574" s="207">
        <v>0</v>
      </c>
      <c r="M574" s="206" t="s">
        <v>82</v>
      </c>
      <c r="N574" s="207">
        <v>165.274544707654</v>
      </c>
      <c r="O574" s="207">
        <v>164.88239131268901</v>
      </c>
      <c r="P574" s="207">
        <v>0</v>
      </c>
      <c r="Q574" s="207">
        <v>0</v>
      </c>
      <c r="R574" s="207">
        <v>0</v>
      </c>
      <c r="S574" s="207">
        <v>0</v>
      </c>
      <c r="T574" s="207">
        <v>0</v>
      </c>
      <c r="U574" s="207">
        <v>0</v>
      </c>
      <c r="V574" s="207">
        <v>0</v>
      </c>
      <c r="W574" s="207">
        <v>0</v>
      </c>
    </row>
    <row r="575" spans="1:23" ht="18" customHeight="1">
      <c r="A575" s="206" t="s">
        <v>124</v>
      </c>
      <c r="B575" s="207">
        <v>85.088999999999999</v>
      </c>
      <c r="C575" s="207">
        <v>179.255</v>
      </c>
      <c r="D575" s="207">
        <v>66.527000000000001</v>
      </c>
      <c r="E575" s="207">
        <v>43.095999999999997</v>
      </c>
      <c r="F575" s="207">
        <v>214.858</v>
      </c>
      <c r="G575" s="207">
        <v>72.302000000000007</v>
      </c>
      <c r="H575" s="207">
        <v>113.078</v>
      </c>
      <c r="I575" s="207">
        <v>107.614</v>
      </c>
      <c r="J575" s="207">
        <v>241.732</v>
      </c>
      <c r="K575" s="207">
        <v>72.043999999999997</v>
      </c>
      <c r="M575" s="206" t="s">
        <v>124</v>
      </c>
      <c r="N575" s="207">
        <v>527.75329361022</v>
      </c>
      <c r="O575" s="207">
        <v>334.71869682853998</v>
      </c>
      <c r="P575" s="207">
        <v>424.59452553098703</v>
      </c>
      <c r="Q575" s="207">
        <v>505.47614627807701</v>
      </c>
      <c r="R575" s="207">
        <v>413.62667436167101</v>
      </c>
      <c r="S575" s="207">
        <v>565.04661005228104</v>
      </c>
      <c r="T575" s="207">
        <v>848.02525690231505</v>
      </c>
      <c r="U575" s="207">
        <v>726.01148549445202</v>
      </c>
      <c r="V575" s="207">
        <v>505.80808498668</v>
      </c>
      <c r="W575" s="207">
        <v>472.35023041474699</v>
      </c>
    </row>
    <row r="576" spans="1:23" ht="18" customHeight="1">
      <c r="A576" s="204" t="s">
        <v>53</v>
      </c>
      <c r="B576" s="205">
        <v>7.15</v>
      </c>
      <c r="C576" s="205">
        <v>0</v>
      </c>
      <c r="D576" s="205">
        <v>0</v>
      </c>
      <c r="E576" s="205">
        <v>0</v>
      </c>
      <c r="F576" s="205">
        <v>0</v>
      </c>
      <c r="G576" s="205">
        <v>0</v>
      </c>
      <c r="H576" s="205">
        <v>7.1999999999999995E-2</v>
      </c>
      <c r="I576" s="205">
        <v>0</v>
      </c>
      <c r="J576" s="205">
        <v>0</v>
      </c>
      <c r="K576" s="205">
        <v>0</v>
      </c>
      <c r="M576" s="204" t="s">
        <v>53</v>
      </c>
      <c r="N576" s="205">
        <v>211.608391608392</v>
      </c>
      <c r="O576" s="205">
        <v>0</v>
      </c>
      <c r="P576" s="205">
        <v>0</v>
      </c>
      <c r="Q576" s="205">
        <v>0</v>
      </c>
      <c r="R576" s="205">
        <v>0</v>
      </c>
      <c r="S576" s="205">
        <v>0</v>
      </c>
      <c r="T576" s="205">
        <v>3027.7777777777801</v>
      </c>
      <c r="U576" s="205">
        <v>0</v>
      </c>
      <c r="V576" s="205">
        <v>0</v>
      </c>
      <c r="W576" s="205">
        <v>0</v>
      </c>
    </row>
    <row r="577" spans="1:23" ht="18" customHeight="1">
      <c r="A577" s="206" t="s">
        <v>128</v>
      </c>
      <c r="B577" s="207">
        <v>7.15</v>
      </c>
      <c r="C577" s="207">
        <v>0</v>
      </c>
      <c r="D577" s="207">
        <v>0</v>
      </c>
      <c r="E577" s="207">
        <v>0</v>
      </c>
      <c r="F577" s="207">
        <v>0</v>
      </c>
      <c r="G577" s="207">
        <v>0</v>
      </c>
      <c r="H577" s="207">
        <v>7.1999999999999995E-2</v>
      </c>
      <c r="I577" s="207">
        <v>0</v>
      </c>
      <c r="J577" s="207">
        <v>0</v>
      </c>
      <c r="K577" s="207">
        <v>0</v>
      </c>
      <c r="M577" s="206" t="s">
        <v>128</v>
      </c>
      <c r="N577" s="207">
        <v>211.608391608392</v>
      </c>
      <c r="O577" s="207">
        <v>0</v>
      </c>
      <c r="P577" s="207">
        <v>0</v>
      </c>
      <c r="Q577" s="207">
        <v>0</v>
      </c>
      <c r="R577" s="207">
        <v>0</v>
      </c>
      <c r="S577" s="207">
        <v>0</v>
      </c>
      <c r="T577" s="207">
        <v>3027.7777777777801</v>
      </c>
      <c r="U577" s="207">
        <v>0</v>
      </c>
      <c r="V577" s="207">
        <v>0</v>
      </c>
      <c r="W577" s="207">
        <v>0</v>
      </c>
    </row>
    <row r="578" spans="1:23" ht="18" customHeight="1">
      <c r="A578" s="204" t="s">
        <v>58</v>
      </c>
      <c r="B578" s="205">
        <v>21.651</v>
      </c>
      <c r="C578" s="205">
        <v>36.505000000000003</v>
      </c>
      <c r="D578" s="205">
        <v>35.569000000000003</v>
      </c>
      <c r="E578" s="205">
        <v>45.53</v>
      </c>
      <c r="F578" s="205">
        <v>42.433999999999997</v>
      </c>
      <c r="G578" s="205">
        <v>77.527000000000001</v>
      </c>
      <c r="H578" s="205">
        <v>35.073</v>
      </c>
      <c r="I578" s="205">
        <v>39.014000000000003</v>
      </c>
      <c r="J578" s="205">
        <v>41.686999999999998</v>
      </c>
      <c r="K578" s="205">
        <v>42.526000000000003</v>
      </c>
      <c r="M578" s="204" t="s">
        <v>58</v>
      </c>
      <c r="N578" s="205">
        <v>1615.3988268440301</v>
      </c>
      <c r="O578" s="205">
        <v>1118.1481988768701</v>
      </c>
      <c r="P578" s="205">
        <v>1108.0435210436101</v>
      </c>
      <c r="Q578" s="205">
        <v>1400.9663957830001</v>
      </c>
      <c r="R578" s="205">
        <v>1581.1142008766601</v>
      </c>
      <c r="S578" s="205">
        <v>1839.48817831207</v>
      </c>
      <c r="T578" s="205">
        <v>1718.27331565592</v>
      </c>
      <c r="U578" s="205">
        <v>1832.29097247142</v>
      </c>
      <c r="V578" s="205">
        <v>1668.98553505889</v>
      </c>
      <c r="W578" s="205">
        <v>1751.8459295489799</v>
      </c>
    </row>
    <row r="579" spans="1:23" ht="18" customHeight="1">
      <c r="A579" s="206" t="s">
        <v>102</v>
      </c>
      <c r="B579" s="207">
        <v>0.27400000000000002</v>
      </c>
      <c r="C579" s="207">
        <v>0</v>
      </c>
      <c r="D579" s="207">
        <v>0</v>
      </c>
      <c r="E579" s="207">
        <v>0</v>
      </c>
      <c r="F579" s="207">
        <v>0</v>
      </c>
      <c r="G579" s="207">
        <v>0</v>
      </c>
      <c r="H579" s="207">
        <v>0</v>
      </c>
      <c r="I579" s="207">
        <v>0</v>
      </c>
      <c r="J579" s="207">
        <v>0</v>
      </c>
      <c r="K579" s="207">
        <v>0.1</v>
      </c>
      <c r="M579" s="206" t="s">
        <v>102</v>
      </c>
      <c r="N579" s="207">
        <v>3003.6496350365001</v>
      </c>
      <c r="O579" s="207">
        <v>0</v>
      </c>
      <c r="P579" s="207">
        <v>0</v>
      </c>
      <c r="Q579" s="207">
        <v>0</v>
      </c>
      <c r="R579" s="207">
        <v>0</v>
      </c>
      <c r="S579" s="207">
        <v>0</v>
      </c>
      <c r="T579" s="207">
        <v>0</v>
      </c>
      <c r="U579" s="207">
        <v>0</v>
      </c>
      <c r="V579" s="207">
        <v>0</v>
      </c>
      <c r="W579" s="207">
        <v>7560</v>
      </c>
    </row>
    <row r="580" spans="1:23" ht="18" customHeight="1">
      <c r="A580" s="206" t="s">
        <v>129</v>
      </c>
      <c r="B580" s="207">
        <v>0.4</v>
      </c>
      <c r="C580" s="207">
        <v>1.105</v>
      </c>
      <c r="D580" s="207">
        <v>1.536</v>
      </c>
      <c r="E580" s="207">
        <v>1.224</v>
      </c>
      <c r="F580" s="207">
        <v>0</v>
      </c>
      <c r="G580" s="207">
        <v>1.177</v>
      </c>
      <c r="H580" s="207">
        <v>1.516</v>
      </c>
      <c r="I580" s="207">
        <v>1.4219999999999999</v>
      </c>
      <c r="J580" s="207">
        <v>1.502</v>
      </c>
      <c r="K580" s="207">
        <v>1.008</v>
      </c>
      <c r="M580" s="206" t="s">
        <v>129</v>
      </c>
      <c r="N580" s="207">
        <v>1112.5</v>
      </c>
      <c r="O580" s="207">
        <v>988.23529411764696</v>
      </c>
      <c r="P580" s="207">
        <v>842.44791666666595</v>
      </c>
      <c r="Q580" s="207">
        <v>637.25490196078397</v>
      </c>
      <c r="R580" s="207">
        <v>0</v>
      </c>
      <c r="S580" s="207">
        <v>981.30841121495303</v>
      </c>
      <c r="T580" s="207">
        <v>1031.6622691292901</v>
      </c>
      <c r="U580" s="207">
        <v>549.92967651195499</v>
      </c>
      <c r="V580" s="207">
        <v>649.80026631158398</v>
      </c>
      <c r="W580" s="207">
        <v>650.79365079365095</v>
      </c>
    </row>
    <row r="581" spans="1:23" ht="18" customHeight="1">
      <c r="A581" s="206" t="s">
        <v>130</v>
      </c>
      <c r="B581" s="207">
        <v>0.15</v>
      </c>
      <c r="C581" s="207">
        <v>0</v>
      </c>
      <c r="D581" s="207">
        <v>0</v>
      </c>
      <c r="E581" s="207">
        <v>0</v>
      </c>
      <c r="F581" s="207">
        <v>0</v>
      </c>
      <c r="G581" s="207">
        <v>0</v>
      </c>
      <c r="H581" s="207">
        <v>0.01</v>
      </c>
      <c r="I581" s="207">
        <v>1.4E-2</v>
      </c>
      <c r="J581" s="207">
        <v>0.15</v>
      </c>
      <c r="K581" s="207">
        <v>0</v>
      </c>
      <c r="M581" s="206" t="s">
        <v>130</v>
      </c>
      <c r="N581" s="207">
        <v>17000</v>
      </c>
      <c r="O581" s="207">
        <v>0</v>
      </c>
      <c r="P581" s="207">
        <v>0</v>
      </c>
      <c r="Q581" s="207">
        <v>0</v>
      </c>
      <c r="R581" s="207">
        <v>0</v>
      </c>
      <c r="S581" s="207">
        <v>0</v>
      </c>
      <c r="T581" s="207">
        <v>23800</v>
      </c>
      <c r="U581" s="207">
        <v>26214.285714285699</v>
      </c>
      <c r="V581" s="207">
        <v>7006.6666666666697</v>
      </c>
      <c r="W581" s="207">
        <v>0</v>
      </c>
    </row>
    <row r="582" spans="1:23" ht="18" customHeight="1">
      <c r="A582" s="206" t="s">
        <v>122</v>
      </c>
      <c r="B582" s="207">
        <v>18.949000000000002</v>
      </c>
      <c r="C582" s="207">
        <v>35.4</v>
      </c>
      <c r="D582" s="207">
        <v>33.630000000000003</v>
      </c>
      <c r="E582" s="207">
        <v>43.23</v>
      </c>
      <c r="F582" s="207">
        <v>41.73</v>
      </c>
      <c r="G582" s="207">
        <v>76.05</v>
      </c>
      <c r="H582" s="207">
        <v>33.207000000000001</v>
      </c>
      <c r="I582" s="207">
        <v>32.128</v>
      </c>
      <c r="J582" s="207">
        <v>37.322000000000003</v>
      </c>
      <c r="K582" s="207">
        <v>39.049999999999997</v>
      </c>
      <c r="M582" s="206" t="s">
        <v>122</v>
      </c>
      <c r="N582" s="207">
        <v>1551.1108765634101</v>
      </c>
      <c r="O582" s="207">
        <v>1122.2033898305101</v>
      </c>
      <c r="P582" s="207">
        <v>1119.77401129944</v>
      </c>
      <c r="Q582" s="207">
        <v>1407.63358778626</v>
      </c>
      <c r="R582" s="207">
        <v>1587.5868679606999</v>
      </c>
      <c r="S582" s="207">
        <v>1854.64825772518</v>
      </c>
      <c r="T582" s="207">
        <v>1746.4390038244901</v>
      </c>
      <c r="U582" s="207">
        <v>1865.16434262948</v>
      </c>
      <c r="V582" s="207">
        <v>1664.8893414072099</v>
      </c>
      <c r="W582" s="207">
        <v>1758.25864276568</v>
      </c>
    </row>
    <row r="583" spans="1:23" ht="18" customHeight="1">
      <c r="A583" s="206" t="s">
        <v>132</v>
      </c>
      <c r="B583" s="207">
        <v>0.48</v>
      </c>
      <c r="C583" s="207">
        <v>0</v>
      </c>
      <c r="D583" s="207">
        <v>0</v>
      </c>
      <c r="E583" s="207">
        <v>0</v>
      </c>
      <c r="F583" s="207">
        <v>0</v>
      </c>
      <c r="G583" s="207">
        <v>0</v>
      </c>
      <c r="H583" s="207">
        <v>0</v>
      </c>
      <c r="I583" s="207">
        <v>1.5649999999999999</v>
      </c>
      <c r="J583" s="207">
        <v>0.81</v>
      </c>
      <c r="K583" s="207">
        <v>0.5</v>
      </c>
      <c r="M583" s="206" t="s">
        <v>132</v>
      </c>
      <c r="N583" s="207">
        <v>1210.4166666666699</v>
      </c>
      <c r="O583" s="207">
        <v>0</v>
      </c>
      <c r="P583" s="207">
        <v>0</v>
      </c>
      <c r="Q583" s="207">
        <v>0</v>
      </c>
      <c r="R583" s="207">
        <v>0</v>
      </c>
      <c r="S583" s="207">
        <v>0</v>
      </c>
      <c r="T583" s="207">
        <v>0</v>
      </c>
      <c r="U583" s="207">
        <v>2796.1661341853001</v>
      </c>
      <c r="V583" s="207">
        <v>2800</v>
      </c>
      <c r="W583" s="207">
        <v>2800</v>
      </c>
    </row>
    <row r="584" spans="1:23" ht="18" customHeight="1">
      <c r="A584" s="206" t="s">
        <v>136</v>
      </c>
      <c r="B584" s="207">
        <v>1.3979999999999999</v>
      </c>
      <c r="C584" s="207">
        <v>0</v>
      </c>
      <c r="D584" s="207">
        <v>0.40300000000000002</v>
      </c>
      <c r="E584" s="207">
        <v>1.0760000000000001</v>
      </c>
      <c r="F584" s="207">
        <v>0.70399999999999996</v>
      </c>
      <c r="G584" s="207">
        <v>0.3</v>
      </c>
      <c r="H584" s="207">
        <v>0.34</v>
      </c>
      <c r="I584" s="207">
        <v>3.8849999999999998</v>
      </c>
      <c r="J584" s="207">
        <v>1.903</v>
      </c>
      <c r="K584" s="207">
        <v>1.8680000000000001</v>
      </c>
      <c r="M584" s="206" t="s">
        <v>136</v>
      </c>
      <c r="N584" s="207">
        <v>846.92417739628002</v>
      </c>
      <c r="O584" s="207">
        <v>0</v>
      </c>
      <c r="P584" s="207">
        <v>1141.43920595534</v>
      </c>
      <c r="Q584" s="207">
        <v>2001.85873605948</v>
      </c>
      <c r="R584" s="207">
        <v>1197.4431818181799</v>
      </c>
      <c r="S584" s="207">
        <v>1363.3333333333301</v>
      </c>
      <c r="T584" s="207">
        <v>1379.4117647058799</v>
      </c>
      <c r="U584" s="207">
        <v>1553.6679536679501</v>
      </c>
      <c r="V584" s="207">
        <v>1651.60273252759</v>
      </c>
      <c r="W584" s="207">
        <v>1620.4496788008601</v>
      </c>
    </row>
    <row r="585" spans="1:23" ht="18" customHeight="1">
      <c r="A585" s="204" t="s">
        <v>60</v>
      </c>
      <c r="B585" s="205">
        <v>42.6</v>
      </c>
      <c r="C585" s="205">
        <v>62.892000000000003</v>
      </c>
      <c r="D585" s="205">
        <v>90.6</v>
      </c>
      <c r="E585" s="205">
        <v>7.44</v>
      </c>
      <c r="F585" s="205">
        <v>13.8</v>
      </c>
      <c r="G585" s="205">
        <v>13.8</v>
      </c>
      <c r="H585" s="205">
        <v>14.4</v>
      </c>
      <c r="I585" s="205">
        <v>25.44</v>
      </c>
      <c r="J585" s="205">
        <v>28.2</v>
      </c>
      <c r="K585" s="205">
        <v>14.4</v>
      </c>
      <c r="M585" s="204" t="s">
        <v>60</v>
      </c>
      <c r="N585" s="205">
        <v>323.07511737089197</v>
      </c>
      <c r="O585" s="205">
        <v>322.39394517585703</v>
      </c>
      <c r="P585" s="205">
        <v>317.505518763797</v>
      </c>
      <c r="Q585" s="205">
        <v>332.66129032258101</v>
      </c>
      <c r="R585" s="205">
        <v>430.14492753623199</v>
      </c>
      <c r="S585" s="205">
        <v>506.95652173912998</v>
      </c>
      <c r="T585" s="205">
        <v>461.11111111111097</v>
      </c>
      <c r="U585" s="205">
        <v>532.11477987421404</v>
      </c>
      <c r="V585" s="205">
        <v>517.73049645390097</v>
      </c>
      <c r="W585" s="205">
        <v>560.13888888888903</v>
      </c>
    </row>
    <row r="586" spans="1:23" ht="18" customHeight="1">
      <c r="A586" s="206" t="s">
        <v>137</v>
      </c>
      <c r="B586" s="207">
        <v>42.6</v>
      </c>
      <c r="C586" s="207">
        <v>62.892000000000003</v>
      </c>
      <c r="D586" s="207">
        <v>90.6</v>
      </c>
      <c r="E586" s="207">
        <v>7.44</v>
      </c>
      <c r="F586" s="207">
        <v>13.8</v>
      </c>
      <c r="G586" s="207">
        <v>13.8</v>
      </c>
      <c r="H586" s="207">
        <v>14.4</v>
      </c>
      <c r="I586" s="207">
        <v>25.44</v>
      </c>
      <c r="J586" s="207">
        <v>28.2</v>
      </c>
      <c r="K586" s="207">
        <v>14.4</v>
      </c>
      <c r="M586" s="206" t="s">
        <v>137</v>
      </c>
      <c r="N586" s="207">
        <v>323.07511737089197</v>
      </c>
      <c r="O586" s="207">
        <v>322.39394517585703</v>
      </c>
      <c r="P586" s="207">
        <v>317.505518763797</v>
      </c>
      <c r="Q586" s="207">
        <v>332.66129032258101</v>
      </c>
      <c r="R586" s="207">
        <v>430.14492753623199</v>
      </c>
      <c r="S586" s="207">
        <v>506.95652173912998</v>
      </c>
      <c r="T586" s="207">
        <v>461.11111111111097</v>
      </c>
      <c r="U586" s="207">
        <v>532.11477987421404</v>
      </c>
      <c r="V586" s="207">
        <v>517.73049645390097</v>
      </c>
      <c r="W586" s="207">
        <v>560.13888888888903</v>
      </c>
    </row>
    <row r="587" spans="1:23" ht="18" customHeight="1">
      <c r="A587" s="204" t="s">
        <v>63</v>
      </c>
      <c r="B587" s="205">
        <v>2.867</v>
      </c>
      <c r="C587" s="205">
        <v>34.494</v>
      </c>
      <c r="D587" s="205">
        <v>26.295999999999999</v>
      </c>
      <c r="E587" s="205">
        <v>219.48400000000001</v>
      </c>
      <c r="F587" s="205">
        <v>2.3199999999999998</v>
      </c>
      <c r="G587" s="205">
        <v>0.105</v>
      </c>
      <c r="H587" s="205">
        <v>30.675000000000001</v>
      </c>
      <c r="I587" s="205">
        <v>21.023</v>
      </c>
      <c r="J587" s="205">
        <v>14.802</v>
      </c>
      <c r="K587" s="205">
        <v>0</v>
      </c>
      <c r="M587" s="204" t="s">
        <v>63</v>
      </c>
      <c r="N587" s="205">
        <v>1366.2364841297499</v>
      </c>
      <c r="O587" s="205">
        <v>230.99669507740501</v>
      </c>
      <c r="P587" s="205">
        <v>93.094006693033194</v>
      </c>
      <c r="Q587" s="205">
        <v>124.779027172824</v>
      </c>
      <c r="R587" s="205">
        <v>122.844827586207</v>
      </c>
      <c r="S587" s="205">
        <v>4390.4761904761899</v>
      </c>
      <c r="T587" s="205">
        <v>561.20619396902998</v>
      </c>
      <c r="U587" s="205">
        <v>633.25881177757697</v>
      </c>
      <c r="V587" s="205">
        <v>640.04864207539504</v>
      </c>
      <c r="W587" s="205">
        <v>0</v>
      </c>
    </row>
    <row r="588" spans="1:23" ht="18" customHeight="1">
      <c r="A588" s="206" t="s">
        <v>139</v>
      </c>
      <c r="B588" s="207">
        <v>0</v>
      </c>
      <c r="C588" s="207">
        <v>18.815999999999999</v>
      </c>
      <c r="D588" s="207">
        <v>0</v>
      </c>
      <c r="E588" s="207">
        <v>0</v>
      </c>
      <c r="F588" s="207">
        <v>0</v>
      </c>
      <c r="G588" s="207">
        <v>0</v>
      </c>
      <c r="H588" s="207">
        <v>0</v>
      </c>
      <c r="I588" s="207">
        <v>0</v>
      </c>
      <c r="J588" s="207">
        <v>0</v>
      </c>
      <c r="K588" s="207">
        <v>0</v>
      </c>
      <c r="M588" s="206" t="s">
        <v>139</v>
      </c>
      <c r="N588" s="207">
        <v>0</v>
      </c>
      <c r="O588" s="207">
        <v>171.18409863945601</v>
      </c>
      <c r="P588" s="207">
        <v>0</v>
      </c>
      <c r="Q588" s="207">
        <v>0</v>
      </c>
      <c r="R588" s="207">
        <v>0</v>
      </c>
      <c r="S588" s="207">
        <v>0</v>
      </c>
      <c r="T588" s="207">
        <v>0</v>
      </c>
      <c r="U588" s="207">
        <v>0</v>
      </c>
      <c r="V588" s="207">
        <v>0</v>
      </c>
      <c r="W588" s="207">
        <v>0</v>
      </c>
    </row>
    <row r="589" spans="1:23" ht="18" customHeight="1">
      <c r="A589" s="206" t="s">
        <v>140</v>
      </c>
      <c r="B589" s="207">
        <v>0</v>
      </c>
      <c r="C589" s="207">
        <v>0</v>
      </c>
      <c r="D589" s="207">
        <v>0</v>
      </c>
      <c r="E589" s="207">
        <v>34.945</v>
      </c>
      <c r="F589" s="207">
        <v>0</v>
      </c>
      <c r="G589" s="207">
        <v>0</v>
      </c>
      <c r="H589" s="207">
        <v>0</v>
      </c>
      <c r="I589" s="207">
        <v>0</v>
      </c>
      <c r="J589" s="207">
        <v>0</v>
      </c>
      <c r="K589" s="207">
        <v>0</v>
      </c>
      <c r="M589" s="206" t="s">
        <v>140</v>
      </c>
      <c r="N589" s="207">
        <v>0</v>
      </c>
      <c r="O589" s="207">
        <v>0</v>
      </c>
      <c r="P589" s="207">
        <v>0</v>
      </c>
      <c r="Q589" s="207">
        <v>106.88224352554001</v>
      </c>
      <c r="R589" s="207">
        <v>0</v>
      </c>
      <c r="S589" s="207">
        <v>0</v>
      </c>
      <c r="T589" s="207">
        <v>0</v>
      </c>
      <c r="U589" s="207">
        <v>0</v>
      </c>
      <c r="V589" s="207">
        <v>0</v>
      </c>
      <c r="W589" s="207">
        <v>0</v>
      </c>
    </row>
    <row r="590" spans="1:23" ht="18.75" customHeight="1">
      <c r="A590" s="206" t="s">
        <v>142</v>
      </c>
      <c r="B590" s="207">
        <v>0</v>
      </c>
      <c r="C590" s="207">
        <v>11.98</v>
      </c>
      <c r="D590" s="207">
        <v>25.483000000000001</v>
      </c>
      <c r="E590" s="207">
        <v>74.209999999999994</v>
      </c>
      <c r="F590" s="207">
        <v>2.3199999999999998</v>
      </c>
      <c r="G590" s="207">
        <v>0</v>
      </c>
      <c r="H590" s="207">
        <v>0</v>
      </c>
      <c r="I590" s="207">
        <v>0</v>
      </c>
      <c r="J590" s="207">
        <v>0</v>
      </c>
      <c r="K590" s="207">
        <v>0</v>
      </c>
      <c r="M590" s="206" t="s">
        <v>142</v>
      </c>
      <c r="N590" s="207">
        <v>0</v>
      </c>
      <c r="O590" s="207">
        <v>62.270450751252099</v>
      </c>
      <c r="P590" s="207">
        <v>59.2944315818389</v>
      </c>
      <c r="Q590" s="207">
        <v>113.40789650990401</v>
      </c>
      <c r="R590" s="207">
        <v>122.844827586207</v>
      </c>
      <c r="S590" s="207">
        <v>0</v>
      </c>
      <c r="T590" s="207">
        <v>0</v>
      </c>
      <c r="U590" s="207">
        <v>0</v>
      </c>
      <c r="V590" s="207">
        <v>0</v>
      </c>
      <c r="W590" s="207">
        <v>0</v>
      </c>
    </row>
    <row r="591" spans="1:23" ht="18.75" customHeight="1">
      <c r="A591" s="206" t="s">
        <v>143</v>
      </c>
      <c r="B591" s="207">
        <v>0.52500000000000002</v>
      </c>
      <c r="C591" s="207">
        <v>0</v>
      </c>
      <c r="D591" s="207">
        <v>0.2</v>
      </c>
      <c r="E591" s="207">
        <v>110.32899999999999</v>
      </c>
      <c r="F591" s="207">
        <v>0</v>
      </c>
      <c r="G591" s="207">
        <v>0.105</v>
      </c>
      <c r="H591" s="207">
        <v>30.675000000000001</v>
      </c>
      <c r="I591" s="207">
        <v>21.023</v>
      </c>
      <c r="J591" s="207">
        <v>14.802</v>
      </c>
      <c r="K591" s="207">
        <v>0</v>
      </c>
      <c r="M591" s="206" t="s">
        <v>143</v>
      </c>
      <c r="N591" s="207">
        <v>2727.61904761905</v>
      </c>
      <c r="O591" s="207">
        <v>0</v>
      </c>
      <c r="P591" s="207">
        <v>1580</v>
      </c>
      <c r="Q591" s="207">
        <v>138.096058153341</v>
      </c>
      <c r="R591" s="207">
        <v>0</v>
      </c>
      <c r="S591" s="207">
        <v>4390.4761904761899</v>
      </c>
      <c r="T591" s="207">
        <v>561.20619396902998</v>
      </c>
      <c r="U591" s="207">
        <v>633.25881177757697</v>
      </c>
      <c r="V591" s="207">
        <v>640.04864207539504</v>
      </c>
      <c r="W591" s="207">
        <v>0</v>
      </c>
    </row>
    <row r="592" spans="1:23" ht="18.75" customHeight="1">
      <c r="A592" s="206" t="s">
        <v>144</v>
      </c>
      <c r="B592" s="207">
        <v>2.3420000000000001</v>
      </c>
      <c r="C592" s="207">
        <v>3.698</v>
      </c>
      <c r="D592" s="207">
        <v>0.61299999999999999</v>
      </c>
      <c r="E592" s="207">
        <v>0</v>
      </c>
      <c r="F592" s="207">
        <v>0</v>
      </c>
      <c r="G592" s="207">
        <v>0</v>
      </c>
      <c r="H592" s="207">
        <v>0</v>
      </c>
      <c r="I592" s="207">
        <v>0</v>
      </c>
      <c r="J592" s="207">
        <v>0</v>
      </c>
      <c r="K592" s="207">
        <v>0</v>
      </c>
      <c r="M592" s="206" t="s">
        <v>144</v>
      </c>
      <c r="N592" s="207">
        <v>1061.05892399658</v>
      </c>
      <c r="O592" s="207">
        <v>1081.9361817198501</v>
      </c>
      <c r="P592" s="207">
        <v>1013.05057096248</v>
      </c>
      <c r="Q592" s="207">
        <v>0</v>
      </c>
      <c r="R592" s="207">
        <v>0</v>
      </c>
      <c r="S592" s="207">
        <v>0</v>
      </c>
      <c r="T592" s="207">
        <v>0</v>
      </c>
      <c r="U592" s="207">
        <v>0</v>
      </c>
      <c r="V592" s="207">
        <v>0</v>
      </c>
      <c r="W592" s="207">
        <v>0</v>
      </c>
    </row>
    <row r="593" spans="1:23" ht="17.100000000000001" customHeight="1">
      <c r="A593" s="204" t="s">
        <v>64</v>
      </c>
      <c r="B593" s="205">
        <v>2456.1039999999998</v>
      </c>
      <c r="C593" s="205">
        <v>3162.5390000000002</v>
      </c>
      <c r="D593" s="205">
        <v>2706.5590000000002</v>
      </c>
      <c r="E593" s="205">
        <v>2952.9430000000002</v>
      </c>
      <c r="F593" s="205">
        <v>2122.1869999999999</v>
      </c>
      <c r="G593" s="205">
        <v>2006.76</v>
      </c>
      <c r="H593" s="205">
        <v>1883.5509999999999</v>
      </c>
      <c r="I593" s="205">
        <v>2145.5740000000001</v>
      </c>
      <c r="J593" s="205">
        <v>2569.8589999999999</v>
      </c>
      <c r="K593" s="205">
        <v>3019.0459999999998</v>
      </c>
      <c r="M593" s="204" t="s">
        <v>64</v>
      </c>
      <c r="N593" s="205">
        <v>264.61053766452898</v>
      </c>
      <c r="O593" s="205">
        <v>285.42319952418001</v>
      </c>
      <c r="P593" s="205">
        <v>296.80306248635299</v>
      </c>
      <c r="Q593" s="205">
        <v>369.89437317279697</v>
      </c>
      <c r="R593" s="205">
        <v>360.691588441546</v>
      </c>
      <c r="S593" s="205">
        <v>430.31453686539498</v>
      </c>
      <c r="T593" s="205">
        <v>382.36660435528398</v>
      </c>
      <c r="U593" s="205">
        <v>417.15643459512501</v>
      </c>
      <c r="V593" s="205">
        <v>404.74516306147501</v>
      </c>
      <c r="W593" s="205">
        <v>399.74846358750398</v>
      </c>
    </row>
    <row r="594" spans="1:23" ht="17.100000000000001" customHeight="1">
      <c r="A594" s="206" t="s">
        <v>73</v>
      </c>
      <c r="B594" s="207">
        <v>0</v>
      </c>
      <c r="C594" s="207">
        <v>0</v>
      </c>
      <c r="D594" s="207">
        <v>0</v>
      </c>
      <c r="E594" s="207">
        <v>0</v>
      </c>
      <c r="F594" s="207">
        <v>5.3250000000000002</v>
      </c>
      <c r="G594" s="207">
        <v>0</v>
      </c>
      <c r="H594" s="207">
        <v>12.33</v>
      </c>
      <c r="I594" s="207">
        <v>104.88200000000001</v>
      </c>
      <c r="J594" s="207">
        <v>110.877</v>
      </c>
      <c r="K594" s="207">
        <v>120.562</v>
      </c>
      <c r="M594" s="206" t="s">
        <v>73</v>
      </c>
      <c r="N594" s="207">
        <v>0</v>
      </c>
      <c r="O594" s="207">
        <v>0</v>
      </c>
      <c r="P594" s="207">
        <v>0</v>
      </c>
      <c r="Q594" s="207">
        <v>0</v>
      </c>
      <c r="R594" s="207">
        <v>780.65727699530498</v>
      </c>
      <c r="S594" s="207">
        <v>0</v>
      </c>
      <c r="T594" s="207">
        <v>599.83779399837795</v>
      </c>
      <c r="U594" s="207">
        <v>677.91422741747897</v>
      </c>
      <c r="V594" s="207">
        <v>663.67235765758403</v>
      </c>
      <c r="W594" s="207">
        <v>721.91901262421004</v>
      </c>
    </row>
    <row r="595" spans="1:23" ht="17.100000000000001" customHeight="1">
      <c r="A595" s="206" t="s">
        <v>94</v>
      </c>
      <c r="B595" s="207">
        <v>2.76</v>
      </c>
      <c r="C595" s="207">
        <v>5.04</v>
      </c>
      <c r="D595" s="207">
        <v>4.17</v>
      </c>
      <c r="E595" s="207">
        <v>6.12</v>
      </c>
      <c r="F595" s="207">
        <v>7.1150000000000002</v>
      </c>
      <c r="G595" s="207">
        <v>23.036999999999999</v>
      </c>
      <c r="H595" s="207">
        <v>32.808</v>
      </c>
      <c r="I595" s="207">
        <v>38.277000000000001</v>
      </c>
      <c r="J595" s="207">
        <v>39.716000000000001</v>
      </c>
      <c r="K595" s="207">
        <v>41.06</v>
      </c>
      <c r="M595" s="206" t="s">
        <v>94</v>
      </c>
      <c r="N595" s="207">
        <v>448.91304347826099</v>
      </c>
      <c r="O595" s="207">
        <v>372.61904761904799</v>
      </c>
      <c r="P595" s="207">
        <v>425.65947242206198</v>
      </c>
      <c r="Q595" s="207">
        <v>434.47712418300699</v>
      </c>
      <c r="R595" s="207">
        <v>501.89739985945198</v>
      </c>
      <c r="S595" s="207">
        <v>537.61340452315801</v>
      </c>
      <c r="T595" s="207">
        <v>498.262618873446</v>
      </c>
      <c r="U595" s="207">
        <v>547.74407607701801</v>
      </c>
      <c r="V595" s="207">
        <v>499.21945815288501</v>
      </c>
      <c r="W595" s="207">
        <v>529.54213346322399</v>
      </c>
    </row>
    <row r="596" spans="1:23" ht="17.100000000000001" customHeight="1">
      <c r="A596" s="206" t="s">
        <v>148</v>
      </c>
      <c r="B596" s="207">
        <v>0</v>
      </c>
      <c r="C596" s="207">
        <v>0</v>
      </c>
      <c r="D596" s="207">
        <v>4.7</v>
      </c>
      <c r="E596" s="207">
        <v>0</v>
      </c>
      <c r="F596" s="207">
        <v>0</v>
      </c>
      <c r="G596" s="207">
        <v>0</v>
      </c>
      <c r="H596" s="207">
        <v>0</v>
      </c>
      <c r="I596" s="207">
        <v>0</v>
      </c>
      <c r="J596" s="207">
        <v>0</v>
      </c>
      <c r="K596" s="207">
        <v>0</v>
      </c>
      <c r="M596" s="206" t="s">
        <v>148</v>
      </c>
      <c r="N596" s="207">
        <v>0</v>
      </c>
      <c r="O596" s="207">
        <v>0</v>
      </c>
      <c r="P596" s="207">
        <v>1247.44680851064</v>
      </c>
      <c r="Q596" s="207">
        <v>0</v>
      </c>
      <c r="R596" s="207">
        <v>0</v>
      </c>
      <c r="S596" s="207">
        <v>0</v>
      </c>
      <c r="T596" s="207">
        <v>0</v>
      </c>
      <c r="U596" s="207">
        <v>0</v>
      </c>
      <c r="V596" s="207">
        <v>0</v>
      </c>
      <c r="W596" s="207">
        <v>0</v>
      </c>
    </row>
    <row r="597" spans="1:23" ht="17.100000000000001" customHeight="1">
      <c r="A597" s="206" t="s">
        <v>107</v>
      </c>
      <c r="B597" s="207">
        <v>0</v>
      </c>
      <c r="C597" s="207">
        <v>0</v>
      </c>
      <c r="D597" s="207">
        <v>2.278</v>
      </c>
      <c r="E597" s="207">
        <v>0</v>
      </c>
      <c r="F597" s="207">
        <v>0</v>
      </c>
      <c r="G597" s="207">
        <v>0</v>
      </c>
      <c r="H597" s="207">
        <v>0</v>
      </c>
      <c r="I597" s="207">
        <v>0</v>
      </c>
      <c r="J597" s="207">
        <v>0</v>
      </c>
      <c r="K597" s="207">
        <v>0</v>
      </c>
      <c r="M597" s="206" t="s">
        <v>107</v>
      </c>
      <c r="N597" s="207">
        <v>0</v>
      </c>
      <c r="O597" s="207">
        <v>0</v>
      </c>
      <c r="P597" s="207">
        <v>264.26690079016703</v>
      </c>
      <c r="Q597" s="207">
        <v>0</v>
      </c>
      <c r="R597" s="207">
        <v>0</v>
      </c>
      <c r="S597" s="207">
        <v>0</v>
      </c>
      <c r="T597" s="207">
        <v>0</v>
      </c>
      <c r="U597" s="207">
        <v>0</v>
      </c>
      <c r="V597" s="207">
        <v>0</v>
      </c>
      <c r="W597" s="207">
        <v>0</v>
      </c>
    </row>
    <row r="598" spans="1:23" ht="17.100000000000001" customHeight="1">
      <c r="A598" s="206" t="s">
        <v>122</v>
      </c>
      <c r="B598" s="207">
        <v>154.952</v>
      </c>
      <c r="C598" s="207">
        <v>248.5</v>
      </c>
      <c r="D598" s="207">
        <v>359.06700000000001</v>
      </c>
      <c r="E598" s="207">
        <v>182.98500000000001</v>
      </c>
      <c r="F598" s="207">
        <v>182.4</v>
      </c>
      <c r="G598" s="207">
        <v>97.938000000000002</v>
      </c>
      <c r="H598" s="207">
        <v>113.895</v>
      </c>
      <c r="I598" s="207">
        <v>191.33199999999999</v>
      </c>
      <c r="J598" s="207">
        <v>173.58600000000001</v>
      </c>
      <c r="K598" s="207">
        <v>244.44399999999999</v>
      </c>
      <c r="M598" s="206" t="s">
        <v>122</v>
      </c>
      <c r="N598" s="207">
        <v>196.47374670865801</v>
      </c>
      <c r="O598" s="207">
        <v>176.269617706237</v>
      </c>
      <c r="P598" s="207">
        <v>206.223351073755</v>
      </c>
      <c r="Q598" s="207">
        <v>210.640216411181</v>
      </c>
      <c r="R598" s="207">
        <v>240.56469298245599</v>
      </c>
      <c r="S598" s="207">
        <v>227.85844105454501</v>
      </c>
      <c r="T598" s="207">
        <v>291.76873436059498</v>
      </c>
      <c r="U598" s="207">
        <v>354.67146112516502</v>
      </c>
      <c r="V598" s="207">
        <v>429.24544606131798</v>
      </c>
      <c r="W598" s="207">
        <v>373.48840634255703</v>
      </c>
    </row>
    <row r="599" spans="1:23" ht="17.100000000000001" customHeight="1">
      <c r="A599" s="206" t="s">
        <v>149</v>
      </c>
      <c r="B599" s="207">
        <v>20.257000000000001</v>
      </c>
      <c r="C599" s="207">
        <v>16.850999999999999</v>
      </c>
      <c r="D599" s="207">
        <v>26.175000000000001</v>
      </c>
      <c r="E599" s="207">
        <v>13.74</v>
      </c>
      <c r="F599" s="207">
        <v>27.425999999999998</v>
      </c>
      <c r="G599" s="207">
        <v>11.237</v>
      </c>
      <c r="H599" s="207">
        <v>8.8309999999999995</v>
      </c>
      <c r="I599" s="207">
        <v>13.007</v>
      </c>
      <c r="J599" s="207">
        <v>10.526</v>
      </c>
      <c r="K599" s="207">
        <v>1.506</v>
      </c>
      <c r="M599" s="206" t="s">
        <v>149</v>
      </c>
      <c r="N599" s="207">
        <v>229.303450659031</v>
      </c>
      <c r="O599" s="207">
        <v>568.86831642038999</v>
      </c>
      <c r="P599" s="207">
        <v>158.01337153772701</v>
      </c>
      <c r="Q599" s="207">
        <v>1067.9039301309999</v>
      </c>
      <c r="R599" s="207">
        <v>428.425581564938</v>
      </c>
      <c r="S599" s="207">
        <v>963.06843463557902</v>
      </c>
      <c r="T599" s="207">
        <v>2133.5069641037298</v>
      </c>
      <c r="U599" s="207">
        <v>1234.1047128469299</v>
      </c>
      <c r="V599" s="207">
        <v>185.635569067072</v>
      </c>
      <c r="W599" s="207">
        <v>2677.2908366533902</v>
      </c>
    </row>
    <row r="600" spans="1:23" ht="17.100000000000001" customHeight="1">
      <c r="A600" s="206" t="s">
        <v>153</v>
      </c>
      <c r="B600" s="207">
        <v>1962.6369999999999</v>
      </c>
      <c r="C600" s="207">
        <v>2496.1970000000001</v>
      </c>
      <c r="D600" s="207">
        <v>1867.4780000000001</v>
      </c>
      <c r="E600" s="207">
        <v>2296.0140000000001</v>
      </c>
      <c r="F600" s="207">
        <v>1615.587</v>
      </c>
      <c r="G600" s="207">
        <v>1688.9860000000001</v>
      </c>
      <c r="H600" s="207">
        <v>1521.5360000000001</v>
      </c>
      <c r="I600" s="207">
        <v>1570.546</v>
      </c>
      <c r="J600" s="207">
        <v>2041.723</v>
      </c>
      <c r="K600" s="207">
        <v>2356.1559999999999</v>
      </c>
      <c r="M600" s="206" t="s">
        <v>153</v>
      </c>
      <c r="N600" s="207">
        <v>227.701811389472</v>
      </c>
      <c r="O600" s="207">
        <v>242.89709506100701</v>
      </c>
      <c r="P600" s="207">
        <v>234.160188232472</v>
      </c>
      <c r="Q600" s="207">
        <v>302.93412845043599</v>
      </c>
      <c r="R600" s="207">
        <v>309.02575967744201</v>
      </c>
      <c r="S600" s="207">
        <v>391.19980864258201</v>
      </c>
      <c r="T600" s="207">
        <v>326.15988054176802</v>
      </c>
      <c r="U600" s="207">
        <v>346.60684882836898</v>
      </c>
      <c r="V600" s="207">
        <v>359.05360325568199</v>
      </c>
      <c r="W600" s="207">
        <v>353.518612519714</v>
      </c>
    </row>
    <row r="601" spans="1:23" ht="17.100000000000001" customHeight="1">
      <c r="A601" s="206" t="s">
        <v>155</v>
      </c>
      <c r="B601" s="207">
        <v>18</v>
      </c>
      <c r="C601" s="207">
        <v>19.100000000000001</v>
      </c>
      <c r="D601" s="207">
        <v>20.76</v>
      </c>
      <c r="E601" s="207">
        <v>24.24</v>
      </c>
      <c r="F601" s="207">
        <v>30.141999999999999</v>
      </c>
      <c r="G601" s="207">
        <v>12</v>
      </c>
      <c r="H601" s="207">
        <v>15</v>
      </c>
      <c r="I601" s="207">
        <v>15.863</v>
      </c>
      <c r="J601" s="207">
        <v>14.339</v>
      </c>
      <c r="K601" s="207">
        <v>13.606999999999999</v>
      </c>
      <c r="M601" s="206" t="s">
        <v>155</v>
      </c>
      <c r="N601" s="207">
        <v>273.88888888888903</v>
      </c>
      <c r="O601" s="207">
        <v>263.61256544502601</v>
      </c>
      <c r="P601" s="207">
        <v>268.49710982659002</v>
      </c>
      <c r="Q601" s="207">
        <v>280.98184818481798</v>
      </c>
      <c r="R601" s="207">
        <v>326.02348881958699</v>
      </c>
      <c r="S601" s="207">
        <v>316</v>
      </c>
      <c r="T601" s="207">
        <v>369.4</v>
      </c>
      <c r="U601" s="207">
        <v>405.34577318287802</v>
      </c>
      <c r="V601" s="207">
        <v>471.16256363763199</v>
      </c>
      <c r="W601" s="207">
        <v>403.68927757771701</v>
      </c>
    </row>
    <row r="602" spans="1:23" ht="17.100000000000001" customHeight="1">
      <c r="A602" s="206" t="s">
        <v>156</v>
      </c>
      <c r="B602" s="207">
        <v>0</v>
      </c>
      <c r="C602" s="207">
        <v>0</v>
      </c>
      <c r="D602" s="207">
        <v>0</v>
      </c>
      <c r="E602" s="207">
        <v>0</v>
      </c>
      <c r="F602" s="207">
        <v>0</v>
      </c>
      <c r="G602" s="207">
        <v>0.247</v>
      </c>
      <c r="H602" s="207">
        <v>0</v>
      </c>
      <c r="I602" s="207">
        <v>0</v>
      </c>
      <c r="J602" s="207">
        <v>1.5</v>
      </c>
      <c r="K602" s="207">
        <v>28.748999999999999</v>
      </c>
      <c r="M602" s="206" t="s">
        <v>156</v>
      </c>
      <c r="N602" s="207">
        <v>0</v>
      </c>
      <c r="O602" s="207">
        <v>0</v>
      </c>
      <c r="P602" s="207">
        <v>0</v>
      </c>
      <c r="Q602" s="207">
        <v>0</v>
      </c>
      <c r="R602" s="207">
        <v>0</v>
      </c>
      <c r="S602" s="207">
        <v>2955.4655870445299</v>
      </c>
      <c r="T602" s="207">
        <v>0</v>
      </c>
      <c r="U602" s="207">
        <v>0</v>
      </c>
      <c r="V602" s="207">
        <v>1834.6666666666699</v>
      </c>
      <c r="W602" s="207">
        <v>393.335420362447</v>
      </c>
    </row>
    <row r="603" spans="1:23" ht="17.100000000000001" customHeight="1">
      <c r="A603" s="206" t="s">
        <v>157</v>
      </c>
      <c r="B603" s="207">
        <v>0.126</v>
      </c>
      <c r="C603" s="207">
        <v>0</v>
      </c>
      <c r="D603" s="207">
        <v>0</v>
      </c>
      <c r="E603" s="207">
        <v>0</v>
      </c>
      <c r="F603" s="207">
        <v>0</v>
      </c>
      <c r="G603" s="207">
        <v>0</v>
      </c>
      <c r="H603" s="207">
        <v>0</v>
      </c>
      <c r="I603" s="207">
        <v>0</v>
      </c>
      <c r="J603" s="207">
        <v>0</v>
      </c>
      <c r="K603" s="207">
        <v>0</v>
      </c>
      <c r="M603" s="206" t="s">
        <v>157</v>
      </c>
      <c r="N603" s="207">
        <v>17809.523809523798</v>
      </c>
      <c r="O603" s="207">
        <v>0</v>
      </c>
      <c r="P603" s="207">
        <v>0</v>
      </c>
      <c r="Q603" s="207">
        <v>0</v>
      </c>
      <c r="R603" s="207">
        <v>0</v>
      </c>
      <c r="S603" s="207">
        <v>0</v>
      </c>
      <c r="T603" s="207">
        <v>0</v>
      </c>
      <c r="U603" s="207">
        <v>0</v>
      </c>
      <c r="V603" s="207">
        <v>0</v>
      </c>
      <c r="W603" s="207">
        <v>0</v>
      </c>
    </row>
    <row r="604" spans="1:23" ht="17.100000000000001" customHeight="1">
      <c r="A604" s="206" t="s">
        <v>160</v>
      </c>
      <c r="B604" s="207">
        <v>2.7</v>
      </c>
      <c r="C604" s="207">
        <v>3.33</v>
      </c>
      <c r="D604" s="207">
        <v>13.157999999999999</v>
      </c>
      <c r="E604" s="207">
        <v>14.94</v>
      </c>
      <c r="F604" s="207">
        <v>7.7039999999999997</v>
      </c>
      <c r="G604" s="207">
        <v>6.0119999999999996</v>
      </c>
      <c r="H604" s="207">
        <v>9.4499999999999993</v>
      </c>
      <c r="I604" s="207">
        <v>0</v>
      </c>
      <c r="J604" s="207">
        <v>0</v>
      </c>
      <c r="K604" s="207">
        <v>2.8559999999999999</v>
      </c>
      <c r="M604" s="206" t="s">
        <v>160</v>
      </c>
      <c r="N604" s="207">
        <v>442.96296296296299</v>
      </c>
      <c r="O604" s="207">
        <v>403.00300300300302</v>
      </c>
      <c r="P604" s="207">
        <v>437.83249734002101</v>
      </c>
      <c r="Q604" s="207">
        <v>530.58902275769697</v>
      </c>
      <c r="R604" s="207">
        <v>571.39148494288702</v>
      </c>
      <c r="S604" s="207">
        <v>1210.4125083167</v>
      </c>
      <c r="T604" s="207">
        <v>1054.2857142857099</v>
      </c>
      <c r="U604" s="207">
        <v>0</v>
      </c>
      <c r="V604" s="207">
        <v>0</v>
      </c>
      <c r="W604" s="207">
        <v>189.42577030812299</v>
      </c>
    </row>
    <row r="605" spans="1:23" ht="17.100000000000001" customHeight="1">
      <c r="A605" s="206" t="s">
        <v>161</v>
      </c>
      <c r="B605" s="207">
        <v>294.67200000000003</v>
      </c>
      <c r="C605" s="207">
        <v>373.52100000000002</v>
      </c>
      <c r="D605" s="207">
        <v>408.77300000000002</v>
      </c>
      <c r="E605" s="207">
        <v>414.904</v>
      </c>
      <c r="F605" s="207">
        <v>246.488</v>
      </c>
      <c r="G605" s="207">
        <v>167.303</v>
      </c>
      <c r="H605" s="207">
        <v>169.70099999999999</v>
      </c>
      <c r="I605" s="207">
        <v>211.667</v>
      </c>
      <c r="J605" s="207">
        <v>177.59200000000001</v>
      </c>
      <c r="K605" s="207">
        <v>210.10599999999999</v>
      </c>
      <c r="M605" s="206" t="s">
        <v>161</v>
      </c>
      <c r="N605" s="207">
        <v>537.26516262149096</v>
      </c>
      <c r="O605" s="207">
        <v>628.34218156408895</v>
      </c>
      <c r="P605" s="207">
        <v>656.27377542058798</v>
      </c>
      <c r="Q605" s="207">
        <v>786.01797042207397</v>
      </c>
      <c r="R605" s="207">
        <v>765.19343740871795</v>
      </c>
      <c r="S605" s="207">
        <v>869.58990573988501</v>
      </c>
      <c r="T605" s="207">
        <v>781.51572471582404</v>
      </c>
      <c r="U605" s="207">
        <v>794.97040162141502</v>
      </c>
      <c r="V605" s="207">
        <v>718.86120996441298</v>
      </c>
      <c r="W605" s="207">
        <v>725.652765746814</v>
      </c>
    </row>
    <row r="606" spans="1:23" ht="17.100000000000001" customHeight="1">
      <c r="A606" s="204" t="s">
        <v>66</v>
      </c>
      <c r="B606" s="205">
        <v>0</v>
      </c>
      <c r="C606" s="205">
        <v>0</v>
      </c>
      <c r="D606" s="205">
        <v>0</v>
      </c>
      <c r="E606" s="205">
        <v>0</v>
      </c>
      <c r="F606" s="205">
        <v>1.98</v>
      </c>
      <c r="G606" s="205">
        <v>1.05</v>
      </c>
      <c r="H606" s="205">
        <v>0</v>
      </c>
      <c r="I606" s="205">
        <v>0</v>
      </c>
      <c r="J606" s="205">
        <v>0</v>
      </c>
      <c r="K606" s="205">
        <v>0</v>
      </c>
      <c r="M606" s="204" t="s">
        <v>66</v>
      </c>
      <c r="N606" s="205">
        <v>0</v>
      </c>
      <c r="O606" s="205">
        <v>0</v>
      </c>
      <c r="P606" s="205">
        <v>0</v>
      </c>
      <c r="Q606" s="205">
        <v>0</v>
      </c>
      <c r="R606" s="205">
        <v>296.46464646464602</v>
      </c>
      <c r="S606" s="205">
        <v>270.47619047619003</v>
      </c>
      <c r="T606" s="205">
        <v>0</v>
      </c>
      <c r="U606" s="205">
        <v>0</v>
      </c>
      <c r="V606" s="205">
        <v>0</v>
      </c>
      <c r="W606" s="205">
        <v>0</v>
      </c>
    </row>
    <row r="607" spans="1:23" ht="17.100000000000001" customHeight="1">
      <c r="A607" s="206" t="s">
        <v>163</v>
      </c>
      <c r="B607" s="207">
        <v>0</v>
      </c>
      <c r="C607" s="207">
        <v>0</v>
      </c>
      <c r="D607" s="207">
        <v>0</v>
      </c>
      <c r="E607" s="207">
        <v>0</v>
      </c>
      <c r="F607" s="207">
        <v>1.98</v>
      </c>
      <c r="G607" s="207">
        <v>1.05</v>
      </c>
      <c r="H607" s="207">
        <v>0</v>
      </c>
      <c r="I607" s="207">
        <v>0</v>
      </c>
      <c r="J607" s="207">
        <v>0</v>
      </c>
      <c r="K607" s="207">
        <v>0</v>
      </c>
      <c r="M607" s="206" t="s">
        <v>163</v>
      </c>
      <c r="N607" s="207">
        <v>0</v>
      </c>
      <c r="O607" s="207">
        <v>0</v>
      </c>
      <c r="P607" s="207">
        <v>0</v>
      </c>
      <c r="Q607" s="207">
        <v>0</v>
      </c>
      <c r="R607" s="207">
        <v>296.46464646464602</v>
      </c>
      <c r="S607" s="207">
        <v>270.47619047619003</v>
      </c>
      <c r="T607" s="207">
        <v>0</v>
      </c>
      <c r="U607" s="207">
        <v>0</v>
      </c>
      <c r="V607" s="207">
        <v>0</v>
      </c>
      <c r="W607" s="207">
        <v>0</v>
      </c>
    </row>
    <row r="608" spans="1:23" ht="17.100000000000001" customHeight="1">
      <c r="A608" s="214" t="s">
        <v>164</v>
      </c>
      <c r="B608" s="215">
        <v>39499.610999999997</v>
      </c>
      <c r="C608" s="215">
        <v>51167.357000000004</v>
      </c>
      <c r="D608" s="215">
        <v>50824.031999999999</v>
      </c>
      <c r="E608" s="215">
        <v>48960.784</v>
      </c>
      <c r="F608" s="215">
        <v>49620.228999999999</v>
      </c>
      <c r="G608" s="215">
        <v>46163.014000000003</v>
      </c>
      <c r="H608" s="215">
        <v>44908.769</v>
      </c>
      <c r="I608" s="215">
        <v>46317.294000000002</v>
      </c>
      <c r="J608" s="215">
        <v>59810.603000000003</v>
      </c>
      <c r="K608" s="215">
        <v>46586.839</v>
      </c>
      <c r="M608" s="214" t="s">
        <v>164</v>
      </c>
      <c r="N608" s="215">
        <v>165.402413709846</v>
      </c>
      <c r="O608" s="215">
        <v>149.71920476564799</v>
      </c>
      <c r="P608" s="215">
        <v>157.01446119032801</v>
      </c>
      <c r="Q608" s="215">
        <v>192.45568044825399</v>
      </c>
      <c r="R608" s="215">
        <v>200.453065220638</v>
      </c>
      <c r="S608" s="215">
        <v>244.23762711854101</v>
      </c>
      <c r="T608" s="215">
        <v>221.22902099587699</v>
      </c>
      <c r="U608" s="215">
        <v>230.713370258634</v>
      </c>
      <c r="V608" s="215">
        <v>199.28295991264301</v>
      </c>
      <c r="W608" s="215">
        <v>231.64252461945301</v>
      </c>
    </row>
    <row r="609" spans="1:23" ht="17.100000000000001" customHeight="1">
      <c r="A609" s="198" t="s">
        <v>68</v>
      </c>
      <c r="B609" s="198"/>
      <c r="C609" s="198"/>
      <c r="D609" s="198"/>
      <c r="E609" s="198"/>
      <c r="F609" s="198"/>
      <c r="G609" s="198"/>
      <c r="H609" s="198"/>
      <c r="I609" s="198"/>
      <c r="J609" s="198"/>
      <c r="K609" s="198"/>
      <c r="M609" s="198" t="s">
        <v>68</v>
      </c>
      <c r="N609" s="198"/>
      <c r="O609" s="198"/>
      <c r="P609" s="198"/>
      <c r="Q609" s="198"/>
      <c r="R609" s="198"/>
      <c r="S609" s="198"/>
      <c r="T609" s="198"/>
      <c r="U609" s="198"/>
      <c r="V609" s="198"/>
      <c r="W609" s="198"/>
    </row>
    <row r="610" spans="1:23" ht="17.100000000000001" customHeight="1">
      <c r="A610" s="198"/>
      <c r="B610" s="198"/>
      <c r="C610" s="198"/>
      <c r="D610" s="198"/>
      <c r="E610" s="198"/>
      <c r="F610" s="198"/>
      <c r="G610" s="198"/>
      <c r="H610" s="198"/>
      <c r="I610" s="198"/>
      <c r="J610" s="198"/>
      <c r="K610" s="198"/>
      <c r="M610" s="198"/>
      <c r="N610" s="198"/>
      <c r="O610" s="198"/>
      <c r="P610" s="198"/>
      <c r="Q610" s="198"/>
      <c r="R610" s="198"/>
      <c r="S610" s="198"/>
      <c r="T610" s="198"/>
      <c r="U610" s="198"/>
      <c r="V610" s="198"/>
      <c r="W610" s="198"/>
    </row>
    <row r="611" spans="1:23" ht="17.100000000000001" customHeight="1"/>
    <row r="612" spans="1:23" ht="17.100000000000001" customHeight="1">
      <c r="A612" s="12" t="s">
        <v>389</v>
      </c>
      <c r="B612" s="198"/>
      <c r="C612" s="198"/>
      <c r="D612" s="198"/>
      <c r="E612" s="198"/>
      <c r="F612" s="198"/>
      <c r="G612" s="198"/>
      <c r="H612" s="198"/>
      <c r="I612" s="198"/>
      <c r="J612" s="198"/>
      <c r="K612" s="358" t="s">
        <v>0</v>
      </c>
      <c r="M612" s="12" t="s">
        <v>390</v>
      </c>
      <c r="N612" s="198"/>
      <c r="O612" s="198"/>
      <c r="P612" s="198"/>
      <c r="Q612" s="198"/>
      <c r="R612" s="198"/>
      <c r="S612" s="198"/>
      <c r="T612" s="198"/>
      <c r="U612" s="198"/>
      <c r="V612" s="198"/>
      <c r="W612" s="15" t="s">
        <v>170</v>
      </c>
    </row>
    <row r="613" spans="1:23" ht="17.100000000000001" customHeight="1">
      <c r="A613" s="218"/>
      <c r="B613" s="203" t="s">
        <v>2</v>
      </c>
      <c r="C613" s="203" t="s">
        <v>3</v>
      </c>
      <c r="D613" s="203" t="s">
        <v>4</v>
      </c>
      <c r="E613" s="203" t="s">
        <v>5</v>
      </c>
      <c r="F613" s="203" t="s">
        <v>6</v>
      </c>
      <c r="G613" s="203" t="s">
        <v>7</v>
      </c>
      <c r="H613" s="203" t="s">
        <v>8</v>
      </c>
      <c r="I613" s="203" t="s">
        <v>9</v>
      </c>
      <c r="J613" s="203" t="s">
        <v>372</v>
      </c>
      <c r="K613" s="203" t="s">
        <v>373</v>
      </c>
      <c r="M613" s="218"/>
      <c r="N613" s="203" t="s">
        <v>2</v>
      </c>
      <c r="O613" s="203" t="s">
        <v>3</v>
      </c>
      <c r="P613" s="203" t="s">
        <v>4</v>
      </c>
      <c r="Q613" s="203" t="s">
        <v>5</v>
      </c>
      <c r="R613" s="203" t="s">
        <v>6</v>
      </c>
      <c r="S613" s="203" t="s">
        <v>7</v>
      </c>
      <c r="T613" s="203" t="s">
        <v>8</v>
      </c>
      <c r="U613" s="203" t="s">
        <v>9</v>
      </c>
      <c r="V613" s="203" t="s">
        <v>372</v>
      </c>
      <c r="W613" s="203" t="s">
        <v>373</v>
      </c>
    </row>
    <row r="614" spans="1:23" ht="17.100000000000001" customHeight="1">
      <c r="A614" s="204" t="s">
        <v>27</v>
      </c>
      <c r="B614" s="205">
        <v>5598.9030000000002</v>
      </c>
      <c r="C614" s="205">
        <v>6109.7749999999996</v>
      </c>
      <c r="D614" s="205">
        <v>8061.8559999999998</v>
      </c>
      <c r="E614" s="205">
        <v>6975.0169999999998</v>
      </c>
      <c r="F614" s="205">
        <v>6442.9219999999996</v>
      </c>
      <c r="G614" s="205">
        <v>6389.5770000000002</v>
      </c>
      <c r="H614" s="205">
        <v>6656.2309999999998</v>
      </c>
      <c r="I614" s="205">
        <v>6379.0630000000001</v>
      </c>
      <c r="J614" s="205">
        <v>6533.7730000000001</v>
      </c>
      <c r="K614" s="205">
        <v>5714.4610000000002</v>
      </c>
      <c r="M614" s="204" t="s">
        <v>27</v>
      </c>
      <c r="N614" s="205">
        <v>438.121539165797</v>
      </c>
      <c r="O614" s="205">
        <v>438.71435527494901</v>
      </c>
      <c r="P614" s="205">
        <v>416.61696760646703</v>
      </c>
      <c r="Q614" s="205">
        <v>531.72558575842902</v>
      </c>
      <c r="R614" s="205">
        <v>493.00705487354998</v>
      </c>
      <c r="S614" s="205">
        <v>521.77037697487594</v>
      </c>
      <c r="T614" s="205">
        <v>488.56056828556598</v>
      </c>
      <c r="U614" s="205">
        <v>528.41679099265798</v>
      </c>
      <c r="V614" s="205">
        <v>562.28659918243295</v>
      </c>
      <c r="W614" s="205">
        <v>567.30232300124203</v>
      </c>
    </row>
    <row r="615" spans="1:23" ht="17.100000000000001" customHeight="1">
      <c r="A615" s="206" t="s">
        <v>74</v>
      </c>
      <c r="B615" s="207">
        <v>0</v>
      </c>
      <c r="C615" s="207">
        <v>0</v>
      </c>
      <c r="D615" s="207">
        <v>145.47900000000001</v>
      </c>
      <c r="E615" s="207">
        <v>334.05799999999999</v>
      </c>
      <c r="F615" s="207">
        <v>302.67200000000003</v>
      </c>
      <c r="G615" s="207">
        <v>261.58800000000002</v>
      </c>
      <c r="H615" s="207">
        <v>438.07900000000001</v>
      </c>
      <c r="I615" s="207">
        <v>474.75200000000001</v>
      </c>
      <c r="J615" s="207">
        <v>605.85599999999999</v>
      </c>
      <c r="K615" s="207">
        <v>673.36599999999999</v>
      </c>
      <c r="M615" s="206" t="s">
        <v>74</v>
      </c>
      <c r="N615" s="207">
        <v>0</v>
      </c>
      <c r="O615" s="207">
        <v>0</v>
      </c>
      <c r="P615" s="207">
        <v>745.80523649461395</v>
      </c>
      <c r="Q615" s="207">
        <v>837.63897287297402</v>
      </c>
      <c r="R615" s="207">
        <v>885.02735634614396</v>
      </c>
      <c r="S615" s="207">
        <v>867.84944263498301</v>
      </c>
      <c r="T615" s="207">
        <v>819.64896742368398</v>
      </c>
      <c r="U615" s="207">
        <v>856.43451739013199</v>
      </c>
      <c r="V615" s="207">
        <v>852.13648127607905</v>
      </c>
      <c r="W615" s="207">
        <v>828.24496633331603</v>
      </c>
    </row>
    <row r="616" spans="1:23" ht="17.100000000000001" customHeight="1">
      <c r="A616" s="206" t="s">
        <v>75</v>
      </c>
      <c r="B616" s="207">
        <v>0</v>
      </c>
      <c r="C616" s="207">
        <v>1</v>
      </c>
      <c r="D616" s="207">
        <v>0</v>
      </c>
      <c r="E616" s="207">
        <v>0</v>
      </c>
      <c r="F616" s="207">
        <v>0</v>
      </c>
      <c r="G616" s="207">
        <v>30.8</v>
      </c>
      <c r="H616" s="207">
        <v>28</v>
      </c>
      <c r="I616" s="207">
        <v>12.23</v>
      </c>
      <c r="J616" s="207">
        <v>11.86</v>
      </c>
      <c r="K616" s="207">
        <v>1.4450000000000001</v>
      </c>
      <c r="M616" s="206" t="s">
        <v>75</v>
      </c>
      <c r="N616" s="207">
        <v>0</v>
      </c>
      <c r="O616" s="207">
        <v>305</v>
      </c>
      <c r="P616" s="207">
        <v>0</v>
      </c>
      <c r="Q616" s="207">
        <v>0</v>
      </c>
      <c r="R616" s="207">
        <v>0</v>
      </c>
      <c r="S616" s="207">
        <v>116.428571428571</v>
      </c>
      <c r="T616" s="207">
        <v>87.5</v>
      </c>
      <c r="U616" s="207">
        <v>127.55519215045</v>
      </c>
      <c r="V616" s="207">
        <v>213.82799325463699</v>
      </c>
      <c r="W616" s="207">
        <v>349.48096885813101</v>
      </c>
    </row>
    <row r="617" spans="1:23" ht="17.100000000000001" customHeight="1">
      <c r="A617" s="206" t="s">
        <v>76</v>
      </c>
      <c r="B617" s="207">
        <v>27.184999999999999</v>
      </c>
      <c r="C617" s="207">
        <v>0.75</v>
      </c>
      <c r="D617" s="207">
        <v>4.1500000000000004</v>
      </c>
      <c r="E617" s="207">
        <v>34.325000000000003</v>
      </c>
      <c r="F617" s="207">
        <v>62.45</v>
      </c>
      <c r="G617" s="207">
        <v>23.873999999999999</v>
      </c>
      <c r="H617" s="207">
        <v>23</v>
      </c>
      <c r="I617" s="207">
        <v>0.46500000000000002</v>
      </c>
      <c r="J617" s="207">
        <v>12.612</v>
      </c>
      <c r="K617" s="207">
        <v>2</v>
      </c>
      <c r="M617" s="206" t="s">
        <v>76</v>
      </c>
      <c r="N617" s="207">
        <v>283.24443627000198</v>
      </c>
      <c r="O617" s="207">
        <v>390.66666666666703</v>
      </c>
      <c r="P617" s="207">
        <v>324.81927710843399</v>
      </c>
      <c r="Q617" s="207">
        <v>376.11070648215599</v>
      </c>
      <c r="R617" s="207">
        <v>237.96637309847901</v>
      </c>
      <c r="S617" s="207">
        <v>288.55658875764402</v>
      </c>
      <c r="T617" s="207">
        <v>323.60869565217399</v>
      </c>
      <c r="U617" s="207">
        <v>847.31182795698896</v>
      </c>
      <c r="V617" s="207">
        <v>390.65968918490302</v>
      </c>
      <c r="W617" s="207">
        <v>375</v>
      </c>
    </row>
    <row r="618" spans="1:23" ht="17.100000000000001" customHeight="1">
      <c r="A618" s="206" t="s">
        <v>77</v>
      </c>
      <c r="B618" s="207">
        <v>0</v>
      </c>
      <c r="C618" s="207">
        <v>0</v>
      </c>
      <c r="D618" s="207">
        <v>0</v>
      </c>
      <c r="E618" s="207">
        <v>0</v>
      </c>
      <c r="F618" s="207">
        <v>0</v>
      </c>
      <c r="G618" s="207">
        <v>0</v>
      </c>
      <c r="H618" s="207">
        <v>0</v>
      </c>
      <c r="I618" s="207">
        <v>0</v>
      </c>
      <c r="J618" s="207">
        <v>0.31</v>
      </c>
      <c r="K618" s="207">
        <v>0</v>
      </c>
      <c r="M618" s="206" t="s">
        <v>77</v>
      </c>
      <c r="N618" s="207">
        <v>0</v>
      </c>
      <c r="O618" s="207">
        <v>0</v>
      </c>
      <c r="P618" s="207">
        <v>0</v>
      </c>
      <c r="Q618" s="207">
        <v>0</v>
      </c>
      <c r="R618" s="207">
        <v>0</v>
      </c>
      <c r="S618" s="207">
        <v>0</v>
      </c>
      <c r="T618" s="207">
        <v>0</v>
      </c>
      <c r="U618" s="207">
        <v>0</v>
      </c>
      <c r="V618" s="207">
        <v>1358.0645161290299</v>
      </c>
      <c r="W618" s="207">
        <v>0</v>
      </c>
    </row>
    <row r="619" spans="1:23" ht="17.100000000000001" customHeight="1">
      <c r="A619" s="206" t="s">
        <v>79</v>
      </c>
      <c r="B619" s="207">
        <v>85.055000000000007</v>
      </c>
      <c r="C619" s="207">
        <v>23.314</v>
      </c>
      <c r="D619" s="207">
        <v>31.62</v>
      </c>
      <c r="E619" s="207">
        <v>39.805</v>
      </c>
      <c r="F619" s="207">
        <v>46.784999999999997</v>
      </c>
      <c r="G619" s="207">
        <v>24.895</v>
      </c>
      <c r="H619" s="207">
        <v>35.145000000000003</v>
      </c>
      <c r="I619" s="207">
        <v>46.76</v>
      </c>
      <c r="J619" s="207">
        <v>43.39</v>
      </c>
      <c r="K619" s="207">
        <v>49.134999999999998</v>
      </c>
      <c r="M619" s="206" t="s">
        <v>79</v>
      </c>
      <c r="N619" s="207">
        <v>579.13115043207301</v>
      </c>
      <c r="O619" s="207">
        <v>499.22793171484898</v>
      </c>
      <c r="P619" s="207">
        <v>483.93421884883003</v>
      </c>
      <c r="Q619" s="207">
        <v>569.37570656952596</v>
      </c>
      <c r="R619" s="207">
        <v>595.10526878273004</v>
      </c>
      <c r="S619" s="207">
        <v>583.24964852380003</v>
      </c>
      <c r="T619" s="207">
        <v>577.49324228197497</v>
      </c>
      <c r="U619" s="207">
        <v>591.53122326774997</v>
      </c>
      <c r="V619" s="207">
        <v>587.11684719981599</v>
      </c>
      <c r="W619" s="207">
        <v>576.43227841660701</v>
      </c>
    </row>
    <row r="620" spans="1:23" ht="17.100000000000001" customHeight="1">
      <c r="A620" s="206" t="s">
        <v>81</v>
      </c>
      <c r="B620" s="207">
        <v>1.95</v>
      </c>
      <c r="C620" s="207">
        <v>9.4949999999999992</v>
      </c>
      <c r="D620" s="207">
        <v>2.6</v>
      </c>
      <c r="E620" s="207">
        <v>5.93</v>
      </c>
      <c r="F620" s="207">
        <v>1.1000000000000001</v>
      </c>
      <c r="G620" s="207">
        <v>10.715</v>
      </c>
      <c r="H620" s="207">
        <v>19.145</v>
      </c>
      <c r="I620" s="207">
        <v>15.76</v>
      </c>
      <c r="J620" s="207">
        <v>1.5</v>
      </c>
      <c r="K620" s="207">
        <v>2.5</v>
      </c>
      <c r="M620" s="206" t="s">
        <v>81</v>
      </c>
      <c r="N620" s="207">
        <v>507.17948717948701</v>
      </c>
      <c r="O620" s="207">
        <v>509.63665086887801</v>
      </c>
      <c r="P620" s="207">
        <v>383.461538461538</v>
      </c>
      <c r="Q620" s="207">
        <v>452.27655986509302</v>
      </c>
      <c r="R620" s="207">
        <v>463.63636363636402</v>
      </c>
      <c r="S620" s="207">
        <v>444.23705086327601</v>
      </c>
      <c r="T620" s="207">
        <v>462.104988247584</v>
      </c>
      <c r="U620" s="207">
        <v>486.23096446700498</v>
      </c>
      <c r="V620" s="207">
        <v>454</v>
      </c>
      <c r="W620" s="207">
        <v>454</v>
      </c>
    </row>
    <row r="621" spans="1:23" ht="17.100000000000001" customHeight="1">
      <c r="A621" s="206" t="s">
        <v>245</v>
      </c>
      <c r="B621" s="207">
        <v>1</v>
      </c>
      <c r="C621" s="207">
        <v>1.68</v>
      </c>
      <c r="D621" s="207">
        <v>1.544</v>
      </c>
      <c r="E621" s="207">
        <v>1.6</v>
      </c>
      <c r="F621" s="207">
        <v>0</v>
      </c>
      <c r="G621" s="207">
        <v>2</v>
      </c>
      <c r="H621" s="207">
        <v>0</v>
      </c>
      <c r="I621" s="207">
        <v>0</v>
      </c>
      <c r="J621" s="207">
        <v>0</v>
      </c>
      <c r="K621" s="207">
        <v>0</v>
      </c>
      <c r="M621" s="206" t="s">
        <v>245</v>
      </c>
      <c r="N621" s="207">
        <v>473</v>
      </c>
      <c r="O621" s="207">
        <v>431.54761904761898</v>
      </c>
      <c r="P621" s="207">
        <v>422.92746113989602</v>
      </c>
      <c r="Q621" s="207">
        <v>406.25</v>
      </c>
      <c r="R621" s="207">
        <v>0</v>
      </c>
      <c r="S621" s="207">
        <v>478</v>
      </c>
      <c r="T621" s="207">
        <v>0</v>
      </c>
      <c r="U621" s="207">
        <v>0</v>
      </c>
      <c r="V621" s="207">
        <v>0</v>
      </c>
      <c r="W621" s="207">
        <v>0</v>
      </c>
    </row>
    <row r="622" spans="1:23" ht="17.100000000000001" customHeight="1">
      <c r="A622" s="206" t="s">
        <v>84</v>
      </c>
      <c r="B622" s="207">
        <v>0.67500000000000004</v>
      </c>
      <c r="C622" s="207">
        <v>0</v>
      </c>
      <c r="D622" s="207">
        <v>0</v>
      </c>
      <c r="E622" s="207">
        <v>0</v>
      </c>
      <c r="F622" s="207">
        <v>0</v>
      </c>
      <c r="G622" s="207">
        <v>0</v>
      </c>
      <c r="H622" s="207">
        <v>1.125</v>
      </c>
      <c r="I622" s="207">
        <v>0</v>
      </c>
      <c r="J622" s="207">
        <v>0</v>
      </c>
      <c r="K622" s="207">
        <v>0</v>
      </c>
      <c r="M622" s="206" t="s">
        <v>84</v>
      </c>
      <c r="N622" s="207">
        <v>459.25925925925901</v>
      </c>
      <c r="O622" s="207">
        <v>0</v>
      </c>
      <c r="P622" s="207">
        <v>0</v>
      </c>
      <c r="Q622" s="207">
        <v>0</v>
      </c>
      <c r="R622" s="207">
        <v>0</v>
      </c>
      <c r="S622" s="207">
        <v>0</v>
      </c>
      <c r="T622" s="207">
        <v>1147.55555555556</v>
      </c>
      <c r="U622" s="207">
        <v>0</v>
      </c>
      <c r="V622" s="207">
        <v>0</v>
      </c>
      <c r="W622" s="207">
        <v>0</v>
      </c>
    </row>
    <row r="623" spans="1:23" ht="17.100000000000001" customHeight="1">
      <c r="A623" s="206" t="s">
        <v>86</v>
      </c>
      <c r="B623" s="207">
        <v>29.25</v>
      </c>
      <c r="C623" s="207">
        <v>26.338000000000001</v>
      </c>
      <c r="D623" s="207">
        <v>21.562999999999999</v>
      </c>
      <c r="E623" s="207">
        <v>22.881</v>
      </c>
      <c r="F623" s="207">
        <v>29.728999999999999</v>
      </c>
      <c r="G623" s="207">
        <v>33.186999999999998</v>
      </c>
      <c r="H623" s="207">
        <v>36.075000000000003</v>
      </c>
      <c r="I623" s="207">
        <v>46.738999999999997</v>
      </c>
      <c r="J623" s="207">
        <v>56.841000000000001</v>
      </c>
      <c r="K623" s="207">
        <v>71.290000000000006</v>
      </c>
      <c r="M623" s="206" t="s">
        <v>86</v>
      </c>
      <c r="N623" s="207">
        <v>697.982905982906</v>
      </c>
      <c r="O623" s="207">
        <v>659.503379147999</v>
      </c>
      <c r="P623" s="207">
        <v>633.72443537541199</v>
      </c>
      <c r="Q623" s="207">
        <v>816.44158909138605</v>
      </c>
      <c r="R623" s="207">
        <v>911.06327155302904</v>
      </c>
      <c r="S623" s="207">
        <v>849.85084521047395</v>
      </c>
      <c r="T623" s="207">
        <v>797.83783783783804</v>
      </c>
      <c r="U623" s="207">
        <v>814.11669055820596</v>
      </c>
      <c r="V623" s="207">
        <v>857.11018454988505</v>
      </c>
      <c r="W623" s="207">
        <v>780.48814700518994</v>
      </c>
    </row>
    <row r="624" spans="1:23" ht="17.100000000000001" customHeight="1">
      <c r="A624" s="206" t="s">
        <v>87</v>
      </c>
      <c r="B624" s="207">
        <v>0</v>
      </c>
      <c r="C624" s="207">
        <v>0.3</v>
      </c>
      <c r="D624" s="207">
        <v>0</v>
      </c>
      <c r="E624" s="207">
        <v>0</v>
      </c>
      <c r="F624" s="207">
        <v>0</v>
      </c>
      <c r="G624" s="207">
        <v>0</v>
      </c>
      <c r="H624" s="207">
        <v>0</v>
      </c>
      <c r="I624" s="207">
        <v>0</v>
      </c>
      <c r="J624" s="207">
        <v>0</v>
      </c>
      <c r="K624" s="207">
        <v>0</v>
      </c>
      <c r="M624" s="206" t="s">
        <v>87</v>
      </c>
      <c r="N624" s="207">
        <v>0</v>
      </c>
      <c r="O624" s="207">
        <v>983.33333333333303</v>
      </c>
      <c r="P624" s="207">
        <v>0</v>
      </c>
      <c r="Q624" s="207">
        <v>0</v>
      </c>
      <c r="R624" s="207">
        <v>0</v>
      </c>
      <c r="S624" s="207">
        <v>0</v>
      </c>
      <c r="T624" s="207">
        <v>0</v>
      </c>
      <c r="U624" s="207">
        <v>0</v>
      </c>
      <c r="V624" s="207">
        <v>0</v>
      </c>
      <c r="W624" s="207">
        <v>0</v>
      </c>
    </row>
    <row r="625" spans="1:23" ht="17.100000000000001" customHeight="1">
      <c r="A625" s="206" t="s">
        <v>88</v>
      </c>
      <c r="B625" s="207">
        <v>0</v>
      </c>
      <c r="C625" s="207">
        <v>0</v>
      </c>
      <c r="D625" s="207">
        <v>0</v>
      </c>
      <c r="E625" s="207">
        <v>0</v>
      </c>
      <c r="F625" s="207">
        <v>0</v>
      </c>
      <c r="G625" s="207">
        <v>0</v>
      </c>
      <c r="H625" s="207">
        <v>0.45</v>
      </c>
      <c r="I625" s="207">
        <v>0</v>
      </c>
      <c r="J625" s="207">
        <v>0</v>
      </c>
      <c r="K625" s="207">
        <v>0</v>
      </c>
      <c r="M625" s="206" t="s">
        <v>88</v>
      </c>
      <c r="N625" s="207">
        <v>0</v>
      </c>
      <c r="O625" s="207">
        <v>0</v>
      </c>
      <c r="P625" s="207">
        <v>0</v>
      </c>
      <c r="Q625" s="207">
        <v>0</v>
      </c>
      <c r="R625" s="207">
        <v>0</v>
      </c>
      <c r="S625" s="207">
        <v>0</v>
      </c>
      <c r="T625" s="207">
        <v>468.88888888888903</v>
      </c>
      <c r="U625" s="207">
        <v>0</v>
      </c>
      <c r="V625" s="207">
        <v>0</v>
      </c>
      <c r="W625" s="207">
        <v>0</v>
      </c>
    </row>
    <row r="626" spans="1:23" ht="18.75" customHeight="1">
      <c r="A626" s="206" t="s">
        <v>89</v>
      </c>
      <c r="B626" s="207">
        <v>0</v>
      </c>
      <c r="C626" s="207">
        <v>0</v>
      </c>
      <c r="D626" s="207">
        <v>0</v>
      </c>
      <c r="E626" s="207">
        <v>0</v>
      </c>
      <c r="F626" s="207">
        <v>0</v>
      </c>
      <c r="G626" s="207">
        <v>0</v>
      </c>
      <c r="H626" s="207">
        <v>0</v>
      </c>
      <c r="I626" s="207">
        <v>9.58</v>
      </c>
      <c r="J626" s="207">
        <v>23.879000000000001</v>
      </c>
      <c r="K626" s="207">
        <v>16.024999999999999</v>
      </c>
      <c r="M626" s="206" t="s">
        <v>89</v>
      </c>
      <c r="N626" s="207">
        <v>0</v>
      </c>
      <c r="O626" s="207">
        <v>0</v>
      </c>
      <c r="P626" s="207">
        <v>0</v>
      </c>
      <c r="Q626" s="207">
        <v>0</v>
      </c>
      <c r="R626" s="207">
        <v>0</v>
      </c>
      <c r="S626" s="207">
        <v>0</v>
      </c>
      <c r="T626" s="207">
        <v>0</v>
      </c>
      <c r="U626" s="207">
        <v>566.70146137787003</v>
      </c>
      <c r="V626" s="207">
        <v>562.75388416600401</v>
      </c>
      <c r="W626" s="207">
        <v>536.47425897035896</v>
      </c>
    </row>
    <row r="627" spans="1:23" ht="18.75" customHeight="1">
      <c r="A627" s="206" t="s">
        <v>92</v>
      </c>
      <c r="B627" s="207">
        <v>15.42</v>
      </c>
      <c r="C627" s="207">
        <v>25.465</v>
      </c>
      <c r="D627" s="207">
        <v>38.159999999999997</v>
      </c>
      <c r="E627" s="207">
        <v>42.814999999999998</v>
      </c>
      <c r="F627" s="207">
        <v>90.555000000000007</v>
      </c>
      <c r="G627" s="207">
        <v>130.65</v>
      </c>
      <c r="H627" s="207">
        <v>151.714</v>
      </c>
      <c r="I627" s="207">
        <v>147.59399999999999</v>
      </c>
      <c r="J627" s="207">
        <v>145.30500000000001</v>
      </c>
      <c r="K627" s="207">
        <v>209.51900000000001</v>
      </c>
      <c r="M627" s="206" t="s">
        <v>92</v>
      </c>
      <c r="N627" s="207">
        <v>356.35538261997402</v>
      </c>
      <c r="O627" s="207">
        <v>403.65207147064598</v>
      </c>
      <c r="P627" s="207">
        <v>401.78197064989502</v>
      </c>
      <c r="Q627" s="207">
        <v>438.18755109190698</v>
      </c>
      <c r="R627" s="207">
        <v>509.18226492187102</v>
      </c>
      <c r="S627" s="207">
        <v>466.444699579028</v>
      </c>
      <c r="T627" s="207">
        <v>431.20608513386998</v>
      </c>
      <c r="U627" s="207">
        <v>444.20504898573103</v>
      </c>
      <c r="V627" s="207">
        <v>457.17628436736499</v>
      </c>
      <c r="W627" s="207">
        <v>439.043714412535</v>
      </c>
    </row>
    <row r="628" spans="1:23" ht="18.75" customHeight="1">
      <c r="A628" s="206" t="s">
        <v>97</v>
      </c>
      <c r="B628" s="207">
        <v>10.69</v>
      </c>
      <c r="C628" s="207">
        <v>8.8109999999999999</v>
      </c>
      <c r="D628" s="207">
        <v>10.353</v>
      </c>
      <c r="E628" s="207">
        <v>13.439</v>
      </c>
      <c r="F628" s="207">
        <v>9.1820000000000004</v>
      </c>
      <c r="G628" s="207">
        <v>6.9749999999999996</v>
      </c>
      <c r="H628" s="207">
        <v>5.1059999999999999</v>
      </c>
      <c r="I628" s="207">
        <v>22.675999999999998</v>
      </c>
      <c r="J628" s="207">
        <v>11.756</v>
      </c>
      <c r="K628" s="207">
        <v>11.994999999999999</v>
      </c>
      <c r="M628" s="206" t="s">
        <v>97</v>
      </c>
      <c r="N628" s="207">
        <v>1831.8054256314299</v>
      </c>
      <c r="O628" s="207">
        <v>1987.40211099762</v>
      </c>
      <c r="P628" s="207">
        <v>1748.7684729063999</v>
      </c>
      <c r="Q628" s="207">
        <v>2183.34697522137</v>
      </c>
      <c r="R628" s="207">
        <v>2447.8327161838401</v>
      </c>
      <c r="S628" s="207">
        <v>2552.4014336917598</v>
      </c>
      <c r="T628" s="207">
        <v>2430.2781041911499</v>
      </c>
      <c r="U628" s="207">
        <v>1361.79220321044</v>
      </c>
      <c r="V628" s="207">
        <v>1737.1554950663501</v>
      </c>
      <c r="W628" s="207">
        <v>1540.3084618591099</v>
      </c>
    </row>
    <row r="629" spans="1:23" ht="17.100000000000001" customHeight="1">
      <c r="A629" s="206" t="s">
        <v>98</v>
      </c>
      <c r="B629" s="207">
        <v>0</v>
      </c>
      <c r="C629" s="207">
        <v>0</v>
      </c>
      <c r="D629" s="207">
        <v>0</v>
      </c>
      <c r="E629" s="207">
        <v>0</v>
      </c>
      <c r="F629" s="207">
        <v>0</v>
      </c>
      <c r="G629" s="207">
        <v>0</v>
      </c>
      <c r="H629" s="207">
        <v>0</v>
      </c>
      <c r="I629" s="207">
        <v>0</v>
      </c>
      <c r="J629" s="207">
        <v>4.8559999999999999</v>
      </c>
      <c r="K629" s="207">
        <v>0</v>
      </c>
      <c r="M629" s="206" t="s">
        <v>98</v>
      </c>
      <c r="N629" s="207">
        <v>0</v>
      </c>
      <c r="O629" s="207">
        <v>0</v>
      </c>
      <c r="P629" s="207">
        <v>0</v>
      </c>
      <c r="Q629" s="207">
        <v>0</v>
      </c>
      <c r="R629" s="207">
        <v>0</v>
      </c>
      <c r="S629" s="207">
        <v>0</v>
      </c>
      <c r="T629" s="207">
        <v>0</v>
      </c>
      <c r="U629" s="207">
        <v>0</v>
      </c>
      <c r="V629" s="207">
        <v>698.72322899505798</v>
      </c>
      <c r="W629" s="207">
        <v>0</v>
      </c>
    </row>
    <row r="630" spans="1:23" ht="17.100000000000001" customHeight="1">
      <c r="A630" s="206" t="s">
        <v>100</v>
      </c>
      <c r="B630" s="207">
        <v>0</v>
      </c>
      <c r="C630" s="207">
        <v>0</v>
      </c>
      <c r="D630" s="207">
        <v>2.82</v>
      </c>
      <c r="E630" s="207">
        <v>0</v>
      </c>
      <c r="F630" s="207">
        <v>0.24</v>
      </c>
      <c r="G630" s="207">
        <v>0</v>
      </c>
      <c r="H630" s="207">
        <v>0</v>
      </c>
      <c r="I630" s="207">
        <v>0</v>
      </c>
      <c r="J630" s="207">
        <v>0</v>
      </c>
      <c r="K630" s="207">
        <v>0.24</v>
      </c>
      <c r="M630" s="206" t="s">
        <v>100</v>
      </c>
      <c r="N630" s="207">
        <v>0</v>
      </c>
      <c r="O630" s="207">
        <v>0</v>
      </c>
      <c r="P630" s="207">
        <v>688.29787234042601</v>
      </c>
      <c r="Q630" s="207">
        <v>0</v>
      </c>
      <c r="R630" s="207">
        <v>933.33333333333303</v>
      </c>
      <c r="S630" s="207">
        <v>0</v>
      </c>
      <c r="T630" s="207">
        <v>0</v>
      </c>
      <c r="U630" s="207">
        <v>0</v>
      </c>
      <c r="V630" s="207">
        <v>0</v>
      </c>
      <c r="W630" s="207">
        <v>1266.6666666666699</v>
      </c>
    </row>
    <row r="631" spans="1:23" ht="17.100000000000001" customHeight="1">
      <c r="A631" s="206" t="s">
        <v>104</v>
      </c>
      <c r="B631" s="207">
        <v>5416.1459999999997</v>
      </c>
      <c r="C631" s="207">
        <v>5997.9470000000001</v>
      </c>
      <c r="D631" s="207">
        <v>7798.1970000000001</v>
      </c>
      <c r="E631" s="207">
        <v>6473.6189999999997</v>
      </c>
      <c r="F631" s="207">
        <v>5892.0360000000001</v>
      </c>
      <c r="G631" s="207">
        <v>5834.4769999999999</v>
      </c>
      <c r="H631" s="207">
        <v>5807.7960000000003</v>
      </c>
      <c r="I631" s="207">
        <v>5458.384</v>
      </c>
      <c r="J631" s="207">
        <v>5441.24</v>
      </c>
      <c r="K631" s="207">
        <v>4347.4629999999997</v>
      </c>
      <c r="M631" s="206" t="s">
        <v>104</v>
      </c>
      <c r="N631" s="207">
        <v>432.20215998608597</v>
      </c>
      <c r="O631" s="207">
        <v>435.26343263786799</v>
      </c>
      <c r="P631" s="207">
        <v>407.85812412792302</v>
      </c>
      <c r="Q631" s="207">
        <v>512.53634172786496</v>
      </c>
      <c r="R631" s="207">
        <v>468.59082327399199</v>
      </c>
      <c r="S631" s="207">
        <v>500.20867337380901</v>
      </c>
      <c r="T631" s="207">
        <v>441.890176583337</v>
      </c>
      <c r="U631" s="207">
        <v>465.86718706489</v>
      </c>
      <c r="V631" s="207">
        <v>488.25837492924398</v>
      </c>
      <c r="W631" s="207">
        <v>439.05629559124498</v>
      </c>
    </row>
    <row r="632" spans="1:23" ht="17.100000000000001" customHeight="1">
      <c r="A632" s="206" t="s">
        <v>105</v>
      </c>
      <c r="B632" s="207">
        <v>3.8170000000000002</v>
      </c>
      <c r="C632" s="207">
        <v>9.375</v>
      </c>
      <c r="D632" s="207">
        <v>5.37</v>
      </c>
      <c r="E632" s="207">
        <v>5.0339999999999998</v>
      </c>
      <c r="F632" s="207">
        <v>0.65900000000000003</v>
      </c>
      <c r="G632" s="207">
        <v>1.508</v>
      </c>
      <c r="H632" s="207">
        <v>5.8239999999999998</v>
      </c>
      <c r="I632" s="207">
        <v>4.5640000000000001</v>
      </c>
      <c r="J632" s="207">
        <v>2.35</v>
      </c>
      <c r="K632" s="207">
        <v>3.0230000000000001</v>
      </c>
      <c r="M632" s="206" t="s">
        <v>105</v>
      </c>
      <c r="N632" s="207">
        <v>781.50379879486502</v>
      </c>
      <c r="O632" s="207">
        <v>439.25333333333299</v>
      </c>
      <c r="P632" s="207">
        <v>429.42271880819402</v>
      </c>
      <c r="Q632" s="207">
        <v>522.05005959475602</v>
      </c>
      <c r="R632" s="207">
        <v>1321.6995447648001</v>
      </c>
      <c r="S632" s="207">
        <v>1285.8090185676399</v>
      </c>
      <c r="T632" s="207">
        <v>1227.67857142857</v>
      </c>
      <c r="U632" s="207">
        <v>1111.7440841367199</v>
      </c>
      <c r="V632" s="207">
        <v>946.38297872340399</v>
      </c>
      <c r="W632" s="207">
        <v>841.87892821700302</v>
      </c>
    </row>
    <row r="633" spans="1:23" ht="17.100000000000001" customHeight="1">
      <c r="A633" s="206" t="s">
        <v>108</v>
      </c>
      <c r="B633" s="207">
        <v>0</v>
      </c>
      <c r="C633" s="207">
        <v>0</v>
      </c>
      <c r="D633" s="207">
        <v>0</v>
      </c>
      <c r="E633" s="207">
        <v>0</v>
      </c>
      <c r="F633" s="207">
        <v>0</v>
      </c>
      <c r="G633" s="207">
        <v>0</v>
      </c>
      <c r="H633" s="207">
        <v>1.234</v>
      </c>
      <c r="I633" s="207">
        <v>0</v>
      </c>
      <c r="J633" s="207">
        <v>0</v>
      </c>
      <c r="K633" s="207">
        <v>0.504</v>
      </c>
      <c r="M633" s="206" t="s">
        <v>108</v>
      </c>
      <c r="N633" s="207">
        <v>0</v>
      </c>
      <c r="O633" s="207">
        <v>0</v>
      </c>
      <c r="P633" s="207">
        <v>0</v>
      </c>
      <c r="Q633" s="207">
        <v>0</v>
      </c>
      <c r="R633" s="207">
        <v>0</v>
      </c>
      <c r="S633" s="207">
        <v>0</v>
      </c>
      <c r="T633" s="207">
        <v>440.03241491085902</v>
      </c>
      <c r="U633" s="207">
        <v>0</v>
      </c>
      <c r="V633" s="207">
        <v>0</v>
      </c>
      <c r="W633" s="207">
        <v>468.25396825396803</v>
      </c>
    </row>
    <row r="634" spans="1:23" ht="17.100000000000001" customHeight="1">
      <c r="A634" s="206" t="s">
        <v>116</v>
      </c>
      <c r="B634" s="207">
        <v>0</v>
      </c>
      <c r="C634" s="207">
        <v>0</v>
      </c>
      <c r="D634" s="207">
        <v>0</v>
      </c>
      <c r="E634" s="207">
        <v>1.5109999999999999</v>
      </c>
      <c r="F634" s="207">
        <v>3.2090000000000001</v>
      </c>
      <c r="G634" s="207">
        <v>28.908000000000001</v>
      </c>
      <c r="H634" s="207">
        <v>103.538</v>
      </c>
      <c r="I634" s="207">
        <v>139.059</v>
      </c>
      <c r="J634" s="207">
        <v>171.75399999999999</v>
      </c>
      <c r="K634" s="207">
        <v>325.95600000000002</v>
      </c>
      <c r="M634" s="206" t="s">
        <v>116</v>
      </c>
      <c r="N634" s="207">
        <v>0</v>
      </c>
      <c r="O634" s="207">
        <v>0</v>
      </c>
      <c r="P634" s="207">
        <v>0</v>
      </c>
      <c r="Q634" s="207">
        <v>1781.6015883520799</v>
      </c>
      <c r="R634" s="207">
        <v>1738.5478342162701</v>
      </c>
      <c r="S634" s="207">
        <v>1688.77127438771</v>
      </c>
      <c r="T634" s="207">
        <v>1657.85508702119</v>
      </c>
      <c r="U634" s="207">
        <v>1717.4580573713299</v>
      </c>
      <c r="V634" s="207">
        <v>1815.0086751982501</v>
      </c>
      <c r="W634" s="207">
        <v>1738.9893114408101</v>
      </c>
    </row>
    <row r="635" spans="1:23" ht="17.100000000000001" customHeight="1">
      <c r="A635" s="206" t="s">
        <v>117</v>
      </c>
      <c r="B635" s="207">
        <v>7.7149999999999999</v>
      </c>
      <c r="C635" s="207">
        <v>5.3</v>
      </c>
      <c r="D635" s="207">
        <v>0</v>
      </c>
      <c r="E635" s="207">
        <v>0</v>
      </c>
      <c r="F635" s="207">
        <v>4.3049999999999997</v>
      </c>
      <c r="G635" s="207">
        <v>0</v>
      </c>
      <c r="H635" s="207">
        <v>0</v>
      </c>
      <c r="I635" s="207">
        <v>0.5</v>
      </c>
      <c r="J635" s="207">
        <v>0.26400000000000001</v>
      </c>
      <c r="K635" s="207">
        <v>0</v>
      </c>
      <c r="M635" s="206" t="s">
        <v>117</v>
      </c>
      <c r="N635" s="207">
        <v>638.23720025923501</v>
      </c>
      <c r="O635" s="207">
        <v>450</v>
      </c>
      <c r="P635" s="207">
        <v>0</v>
      </c>
      <c r="Q635" s="207">
        <v>0</v>
      </c>
      <c r="R635" s="207">
        <v>469.68641114982597</v>
      </c>
      <c r="S635" s="207">
        <v>0</v>
      </c>
      <c r="T635" s="207">
        <v>0</v>
      </c>
      <c r="U635" s="207">
        <v>454</v>
      </c>
      <c r="V635" s="207">
        <v>1700.7575757575801</v>
      </c>
      <c r="W635" s="207">
        <v>0</v>
      </c>
    </row>
    <row r="636" spans="1:23" ht="17.100000000000001" customHeight="1">
      <c r="A636" s="204" t="s">
        <v>44</v>
      </c>
      <c r="B636" s="205">
        <v>387.23399999999998</v>
      </c>
      <c r="C636" s="205">
        <v>386.41</v>
      </c>
      <c r="D636" s="205">
        <v>2202.8330000000001</v>
      </c>
      <c r="E636" s="205">
        <v>5123.71</v>
      </c>
      <c r="F636" s="205">
        <v>8557.4</v>
      </c>
      <c r="G636" s="205">
        <v>19990.831999999999</v>
      </c>
      <c r="H636" s="205">
        <v>22960.953000000001</v>
      </c>
      <c r="I636" s="205">
        <v>25096.733</v>
      </c>
      <c r="J636" s="205">
        <v>34999.43</v>
      </c>
      <c r="K636" s="205">
        <v>29793.317999999999</v>
      </c>
      <c r="M636" s="204" t="s">
        <v>44</v>
      </c>
      <c r="N636" s="205">
        <v>153.739082828471</v>
      </c>
      <c r="O636" s="205">
        <v>160.06832121321901</v>
      </c>
      <c r="P636" s="205">
        <v>100.162835766488</v>
      </c>
      <c r="Q636" s="205">
        <v>117.256050791321</v>
      </c>
      <c r="R636" s="205">
        <v>121.993128754061</v>
      </c>
      <c r="S636" s="205">
        <v>112.512175581286</v>
      </c>
      <c r="T636" s="205">
        <v>101.24244407451199</v>
      </c>
      <c r="U636" s="205">
        <v>108.627405806166</v>
      </c>
      <c r="V636" s="205">
        <v>112.240085052814</v>
      </c>
      <c r="W636" s="205">
        <v>110.062867116714</v>
      </c>
    </row>
    <row r="637" spans="1:23" ht="17.100000000000001" customHeight="1">
      <c r="A637" s="206" t="s">
        <v>73</v>
      </c>
      <c r="B637" s="207">
        <v>116.44199999999999</v>
      </c>
      <c r="C637" s="207">
        <v>91.168000000000006</v>
      </c>
      <c r="D637" s="207">
        <v>1681.4359999999999</v>
      </c>
      <c r="E637" s="207">
        <v>4627.6279999999997</v>
      </c>
      <c r="F637" s="207">
        <v>8079.42</v>
      </c>
      <c r="G637" s="207">
        <v>19562.921999999999</v>
      </c>
      <c r="H637" s="207">
        <v>22556.483</v>
      </c>
      <c r="I637" s="207">
        <v>24541.823</v>
      </c>
      <c r="J637" s="207">
        <v>34270.964</v>
      </c>
      <c r="K637" s="207">
        <v>29115.027999999998</v>
      </c>
      <c r="M637" s="206" t="s">
        <v>73</v>
      </c>
      <c r="N637" s="207">
        <v>94.158465158619805</v>
      </c>
      <c r="O637" s="207">
        <v>91.907248157248105</v>
      </c>
      <c r="P637" s="207">
        <v>81.125894770898199</v>
      </c>
      <c r="Q637" s="207">
        <v>109.532356533412</v>
      </c>
      <c r="R637" s="207">
        <v>117.242326800686</v>
      </c>
      <c r="S637" s="207">
        <v>110.538548382496</v>
      </c>
      <c r="T637" s="207">
        <v>99.476190503634797</v>
      </c>
      <c r="U637" s="207">
        <v>106.607198658388</v>
      </c>
      <c r="V637" s="207">
        <v>109.572990126569</v>
      </c>
      <c r="W637" s="207">
        <v>107.867043782338</v>
      </c>
    </row>
    <row r="638" spans="1:23" ht="17.100000000000001" customHeight="1">
      <c r="A638" s="206" t="s">
        <v>118</v>
      </c>
      <c r="B638" s="207">
        <v>0.99</v>
      </c>
      <c r="C638" s="207">
        <v>0</v>
      </c>
      <c r="D638" s="207">
        <v>20.18</v>
      </c>
      <c r="E638" s="207">
        <v>60.47</v>
      </c>
      <c r="F638" s="207">
        <v>40.32</v>
      </c>
      <c r="G638" s="207">
        <v>0</v>
      </c>
      <c r="H638" s="207">
        <v>0.99</v>
      </c>
      <c r="I638" s="207">
        <v>2.25</v>
      </c>
      <c r="J638" s="207">
        <v>4.59</v>
      </c>
      <c r="K638" s="207">
        <v>4.05</v>
      </c>
      <c r="M638" s="206" t="s">
        <v>118</v>
      </c>
      <c r="N638" s="207">
        <v>227.272727272727</v>
      </c>
      <c r="O638" s="207">
        <v>0</v>
      </c>
      <c r="P638" s="207">
        <v>88.057482656095104</v>
      </c>
      <c r="Q638" s="207">
        <v>116.107160575492</v>
      </c>
      <c r="R638" s="207">
        <v>129.43948412698401</v>
      </c>
      <c r="S638" s="207">
        <v>0</v>
      </c>
      <c r="T638" s="207">
        <v>280.808080808081</v>
      </c>
      <c r="U638" s="207">
        <v>229.777777777778</v>
      </c>
      <c r="V638" s="207">
        <v>257.51633986928101</v>
      </c>
      <c r="W638" s="207">
        <v>232.83950617284</v>
      </c>
    </row>
    <row r="639" spans="1:23" ht="17.100000000000001" customHeight="1">
      <c r="A639" s="206" t="s">
        <v>106</v>
      </c>
      <c r="B639" s="207">
        <v>0</v>
      </c>
      <c r="C639" s="207">
        <v>0</v>
      </c>
      <c r="D639" s="207">
        <v>0</v>
      </c>
      <c r="E639" s="207">
        <v>0.76600000000000001</v>
      </c>
      <c r="F639" s="207">
        <v>0</v>
      </c>
      <c r="G639" s="207">
        <v>0</v>
      </c>
      <c r="H639" s="207">
        <v>0</v>
      </c>
      <c r="I639" s="207">
        <v>0</v>
      </c>
      <c r="J639" s="207">
        <v>0</v>
      </c>
      <c r="K639" s="207">
        <v>0</v>
      </c>
      <c r="M639" s="206" t="s">
        <v>106</v>
      </c>
      <c r="N639" s="207">
        <v>0</v>
      </c>
      <c r="O639" s="207">
        <v>0</v>
      </c>
      <c r="P639" s="207">
        <v>0</v>
      </c>
      <c r="Q639" s="207">
        <v>349.869451697128</v>
      </c>
      <c r="R639" s="207">
        <v>0</v>
      </c>
      <c r="S639" s="207">
        <v>0</v>
      </c>
      <c r="T639" s="207">
        <v>0</v>
      </c>
      <c r="U639" s="207">
        <v>0</v>
      </c>
      <c r="V639" s="207">
        <v>0</v>
      </c>
      <c r="W639" s="207">
        <v>0</v>
      </c>
    </row>
    <row r="640" spans="1:23" ht="17.100000000000001" customHeight="1">
      <c r="A640" s="206" t="s">
        <v>121</v>
      </c>
      <c r="B640" s="207">
        <v>0</v>
      </c>
      <c r="C640" s="207">
        <v>2.5659999999999998</v>
      </c>
      <c r="D640" s="207">
        <v>0</v>
      </c>
      <c r="E640" s="207">
        <v>0</v>
      </c>
      <c r="F640" s="207">
        <v>0</v>
      </c>
      <c r="G640" s="207">
        <v>0</v>
      </c>
      <c r="H640" s="207">
        <v>0</v>
      </c>
      <c r="I640" s="207">
        <v>0</v>
      </c>
      <c r="J640" s="207">
        <v>0</v>
      </c>
      <c r="K640" s="207">
        <v>0</v>
      </c>
      <c r="M640" s="206" t="s">
        <v>121</v>
      </c>
      <c r="N640" s="207">
        <v>0</v>
      </c>
      <c r="O640" s="207">
        <v>171.86282151208101</v>
      </c>
      <c r="P640" s="207">
        <v>0</v>
      </c>
      <c r="Q640" s="207">
        <v>0</v>
      </c>
      <c r="R640" s="207">
        <v>0</v>
      </c>
      <c r="S640" s="207">
        <v>0</v>
      </c>
      <c r="T640" s="207">
        <v>0</v>
      </c>
      <c r="U640" s="207">
        <v>0</v>
      </c>
      <c r="V640" s="207">
        <v>0</v>
      </c>
      <c r="W640" s="207">
        <v>0</v>
      </c>
    </row>
    <row r="641" spans="1:23" ht="17.100000000000001" customHeight="1">
      <c r="A641" s="206" t="s">
        <v>91</v>
      </c>
      <c r="B641" s="207">
        <v>12.82</v>
      </c>
      <c r="C641" s="207">
        <v>0</v>
      </c>
      <c r="D641" s="207">
        <v>0</v>
      </c>
      <c r="E641" s="207">
        <v>0</v>
      </c>
      <c r="F641" s="207">
        <v>0</v>
      </c>
      <c r="G641" s="207">
        <v>0</v>
      </c>
      <c r="H641" s="207">
        <v>0</v>
      </c>
      <c r="I641" s="207">
        <v>0</v>
      </c>
      <c r="J641" s="207">
        <v>0</v>
      </c>
      <c r="K641" s="207">
        <v>0</v>
      </c>
      <c r="M641" s="206" t="s">
        <v>91</v>
      </c>
      <c r="N641" s="207">
        <v>191.73166926677101</v>
      </c>
      <c r="O641" s="207">
        <v>0</v>
      </c>
      <c r="P641" s="207">
        <v>0</v>
      </c>
      <c r="Q641" s="207">
        <v>0</v>
      </c>
      <c r="R641" s="207">
        <v>0</v>
      </c>
      <c r="S641" s="207">
        <v>0</v>
      </c>
      <c r="T641" s="207">
        <v>0</v>
      </c>
      <c r="U641" s="207">
        <v>0</v>
      </c>
      <c r="V641" s="207">
        <v>0</v>
      </c>
      <c r="W641" s="207">
        <v>0</v>
      </c>
    </row>
    <row r="642" spans="1:23" ht="17.100000000000001" customHeight="1">
      <c r="A642" s="206" t="s">
        <v>116</v>
      </c>
      <c r="B642" s="207">
        <v>3</v>
      </c>
      <c r="C642" s="207">
        <v>20</v>
      </c>
      <c r="D642" s="207">
        <v>0</v>
      </c>
      <c r="E642" s="207">
        <v>0</v>
      </c>
      <c r="F642" s="207">
        <v>0</v>
      </c>
      <c r="G642" s="207">
        <v>0</v>
      </c>
      <c r="H642" s="207">
        <v>0</v>
      </c>
      <c r="I642" s="207">
        <v>0</v>
      </c>
      <c r="J642" s="207">
        <v>0</v>
      </c>
      <c r="K642" s="207">
        <v>0</v>
      </c>
      <c r="M642" s="206" t="s">
        <v>116</v>
      </c>
      <c r="N642" s="207">
        <v>193</v>
      </c>
      <c r="O642" s="207">
        <v>197.05</v>
      </c>
      <c r="P642" s="207">
        <v>0</v>
      </c>
      <c r="Q642" s="207">
        <v>0</v>
      </c>
      <c r="R642" s="207">
        <v>0</v>
      </c>
      <c r="S642" s="207">
        <v>0</v>
      </c>
      <c r="T642" s="207">
        <v>0</v>
      </c>
      <c r="U642" s="207">
        <v>0</v>
      </c>
      <c r="V642" s="207">
        <v>0</v>
      </c>
      <c r="W642" s="207">
        <v>0</v>
      </c>
    </row>
    <row r="643" spans="1:23" ht="17.100000000000001" customHeight="1">
      <c r="A643" s="206" t="s">
        <v>124</v>
      </c>
      <c r="B643" s="207">
        <v>253.982</v>
      </c>
      <c r="C643" s="207">
        <v>272.67599999999999</v>
      </c>
      <c r="D643" s="207">
        <v>501.21699999999998</v>
      </c>
      <c r="E643" s="207">
        <v>434.846</v>
      </c>
      <c r="F643" s="207">
        <v>437.66</v>
      </c>
      <c r="G643" s="207">
        <v>427.91</v>
      </c>
      <c r="H643" s="207">
        <v>403.48</v>
      </c>
      <c r="I643" s="207">
        <v>552.66</v>
      </c>
      <c r="J643" s="207">
        <v>723.87599999999998</v>
      </c>
      <c r="K643" s="207">
        <v>674.24</v>
      </c>
      <c r="M643" s="206" t="s">
        <v>124</v>
      </c>
      <c r="N643" s="207">
        <v>178.386657322172</v>
      </c>
      <c r="O643" s="207">
        <v>180.03417975912799</v>
      </c>
      <c r="P643" s="207">
        <v>164.51357396097899</v>
      </c>
      <c r="Q643" s="207">
        <v>199.201556413075</v>
      </c>
      <c r="R643" s="207">
        <v>209.009276607412</v>
      </c>
      <c r="S643" s="207">
        <v>202.74123063261001</v>
      </c>
      <c r="T643" s="207">
        <v>199.54396748289901</v>
      </c>
      <c r="U643" s="207">
        <v>197.844967973076</v>
      </c>
      <c r="V643" s="207">
        <v>237.58903458603399</v>
      </c>
      <c r="W643" s="207">
        <v>204.14540816326499</v>
      </c>
    </row>
    <row r="644" spans="1:23" ht="17.100000000000001" customHeight="1">
      <c r="A644" s="204" t="s">
        <v>58</v>
      </c>
      <c r="B644" s="205">
        <v>0</v>
      </c>
      <c r="C644" s="205">
        <v>3.8170000000000002</v>
      </c>
      <c r="D644" s="205">
        <v>7.18</v>
      </c>
      <c r="E644" s="205">
        <v>6.94</v>
      </c>
      <c r="F644" s="205">
        <v>3.98</v>
      </c>
      <c r="G644" s="205">
        <v>0</v>
      </c>
      <c r="H644" s="205">
        <v>0</v>
      </c>
      <c r="I644" s="205">
        <v>0</v>
      </c>
      <c r="J644" s="205">
        <v>0</v>
      </c>
      <c r="K644" s="205">
        <v>0</v>
      </c>
      <c r="M644" s="204" t="s">
        <v>58</v>
      </c>
      <c r="N644" s="205">
        <v>0</v>
      </c>
      <c r="O644" s="205">
        <v>1232.6434372543899</v>
      </c>
      <c r="P644" s="205">
        <v>628.83008356545997</v>
      </c>
      <c r="Q644" s="205">
        <v>725.64841498559099</v>
      </c>
      <c r="R644" s="205">
        <v>791.95979899497502</v>
      </c>
      <c r="S644" s="205">
        <v>0</v>
      </c>
      <c r="T644" s="205">
        <v>0</v>
      </c>
      <c r="U644" s="205">
        <v>0</v>
      </c>
      <c r="V644" s="205">
        <v>0</v>
      </c>
      <c r="W644" s="205">
        <v>0</v>
      </c>
    </row>
    <row r="645" spans="1:23" ht="17.100000000000001" customHeight="1">
      <c r="A645" s="206" t="s">
        <v>136</v>
      </c>
      <c r="B645" s="207">
        <v>0</v>
      </c>
      <c r="C645" s="207">
        <v>3.8170000000000002</v>
      </c>
      <c r="D645" s="207">
        <v>7.18</v>
      </c>
      <c r="E645" s="207">
        <v>6.94</v>
      </c>
      <c r="F645" s="207">
        <v>3.98</v>
      </c>
      <c r="G645" s="207">
        <v>0</v>
      </c>
      <c r="H645" s="207">
        <v>0</v>
      </c>
      <c r="I645" s="207">
        <v>0</v>
      </c>
      <c r="J645" s="207">
        <v>0</v>
      </c>
      <c r="K645" s="207">
        <v>0</v>
      </c>
      <c r="M645" s="206" t="s">
        <v>136</v>
      </c>
      <c r="N645" s="207">
        <v>0</v>
      </c>
      <c r="O645" s="207">
        <v>1177.36442232119</v>
      </c>
      <c r="P645" s="207">
        <v>628.83008356545997</v>
      </c>
      <c r="Q645" s="207">
        <v>725.64841498559099</v>
      </c>
      <c r="R645" s="207">
        <v>791.95979899497502</v>
      </c>
      <c r="S645" s="207">
        <v>0</v>
      </c>
      <c r="T645" s="207">
        <v>0</v>
      </c>
      <c r="U645" s="207">
        <v>0</v>
      </c>
      <c r="V645" s="207">
        <v>0</v>
      </c>
      <c r="W645" s="207">
        <v>0</v>
      </c>
    </row>
    <row r="646" spans="1:23" ht="17.100000000000001" customHeight="1">
      <c r="A646" s="204" t="s">
        <v>60</v>
      </c>
      <c r="B646" s="205">
        <v>0.42</v>
      </c>
      <c r="C646" s="205">
        <v>0</v>
      </c>
      <c r="D646" s="205">
        <v>1.6479999999999999</v>
      </c>
      <c r="E646" s="205">
        <v>0.216</v>
      </c>
      <c r="F646" s="205">
        <v>3.8380000000000001</v>
      </c>
      <c r="G646" s="205">
        <v>2.17</v>
      </c>
      <c r="H646" s="205">
        <v>0.69099999999999995</v>
      </c>
      <c r="I646" s="205">
        <v>0.437</v>
      </c>
      <c r="J646" s="205">
        <v>0.23</v>
      </c>
      <c r="K646" s="205">
        <v>0.252</v>
      </c>
      <c r="M646" s="204" t="s">
        <v>60</v>
      </c>
      <c r="N646" s="205">
        <v>485.71428571428601</v>
      </c>
      <c r="O646" s="205">
        <v>0</v>
      </c>
      <c r="P646" s="205">
        <v>440.53398058252401</v>
      </c>
      <c r="Q646" s="205">
        <v>1819.44444444444</v>
      </c>
      <c r="R646" s="205">
        <v>485.66961959353802</v>
      </c>
      <c r="S646" s="205">
        <v>570.04608294930904</v>
      </c>
      <c r="T646" s="205">
        <v>1397.97395079595</v>
      </c>
      <c r="U646" s="205">
        <v>1540.04576659039</v>
      </c>
      <c r="V646" s="205">
        <v>2004.3478260869599</v>
      </c>
      <c r="W646" s="205">
        <v>1980.1587301587299</v>
      </c>
    </row>
    <row r="647" spans="1:23" ht="17.100000000000001" customHeight="1">
      <c r="A647" s="206" t="s">
        <v>93</v>
      </c>
      <c r="B647" s="207">
        <v>0.42</v>
      </c>
      <c r="C647" s="207">
        <v>0</v>
      </c>
      <c r="D647" s="207">
        <v>1.468</v>
      </c>
      <c r="E647" s="207">
        <v>0</v>
      </c>
      <c r="F647" s="207">
        <v>3.6219999999999999</v>
      </c>
      <c r="G647" s="207">
        <v>1.954</v>
      </c>
      <c r="H647" s="207">
        <v>0.28699999999999998</v>
      </c>
      <c r="I647" s="207">
        <v>0.221</v>
      </c>
      <c r="J647" s="207">
        <v>0</v>
      </c>
      <c r="K647" s="207">
        <v>0</v>
      </c>
      <c r="M647" s="206" t="s">
        <v>93</v>
      </c>
      <c r="N647" s="207">
        <v>485.71428571428601</v>
      </c>
      <c r="O647" s="207">
        <v>0</v>
      </c>
      <c r="P647" s="207">
        <v>322.20708446866502</v>
      </c>
      <c r="Q647" s="207">
        <v>0</v>
      </c>
      <c r="R647" s="207">
        <v>399.22694643843198</v>
      </c>
      <c r="S647" s="207">
        <v>424.25793244626402</v>
      </c>
      <c r="T647" s="207">
        <v>871.08013937282203</v>
      </c>
      <c r="U647" s="207">
        <v>1099.54751131222</v>
      </c>
      <c r="V647" s="207">
        <v>0</v>
      </c>
      <c r="W647" s="207">
        <v>0</v>
      </c>
    </row>
    <row r="648" spans="1:23" ht="17.100000000000001" customHeight="1">
      <c r="A648" s="206" t="s">
        <v>137</v>
      </c>
      <c r="B648" s="207">
        <v>0</v>
      </c>
      <c r="C648" s="207">
        <v>0</v>
      </c>
      <c r="D648" s="207">
        <v>0.18</v>
      </c>
      <c r="E648" s="207">
        <v>0.216</v>
      </c>
      <c r="F648" s="207">
        <v>0.216</v>
      </c>
      <c r="G648" s="207">
        <v>0.216</v>
      </c>
      <c r="H648" s="207">
        <v>0.40400000000000003</v>
      </c>
      <c r="I648" s="207">
        <v>0.216</v>
      </c>
      <c r="J648" s="207">
        <v>0.23</v>
      </c>
      <c r="K648" s="207">
        <v>0.252</v>
      </c>
      <c r="M648" s="206" t="s">
        <v>137</v>
      </c>
      <c r="N648" s="207">
        <v>0</v>
      </c>
      <c r="O648" s="207">
        <v>0</v>
      </c>
      <c r="P648" s="207">
        <v>1405.55555555556</v>
      </c>
      <c r="Q648" s="207">
        <v>1819.44444444444</v>
      </c>
      <c r="R648" s="207">
        <v>1935.18518518519</v>
      </c>
      <c r="S648" s="207">
        <v>1888.8888888888901</v>
      </c>
      <c r="T648" s="207">
        <v>1772.27722772277</v>
      </c>
      <c r="U648" s="207">
        <v>1990.74074074074</v>
      </c>
      <c r="V648" s="207">
        <v>2004.3478260869599</v>
      </c>
      <c r="W648" s="207">
        <v>1980.1587301587299</v>
      </c>
    </row>
    <row r="649" spans="1:23" ht="17.100000000000001" customHeight="1">
      <c r="A649" s="204" t="s">
        <v>63</v>
      </c>
      <c r="B649" s="205">
        <v>1788.4469999999999</v>
      </c>
      <c r="C649" s="205">
        <v>2211.7640000000001</v>
      </c>
      <c r="D649" s="205">
        <v>1757.895</v>
      </c>
      <c r="E649" s="205">
        <v>1920.655</v>
      </c>
      <c r="F649" s="205">
        <v>1794.1410000000001</v>
      </c>
      <c r="G649" s="205">
        <v>2131.4349999999999</v>
      </c>
      <c r="H649" s="205">
        <v>2411.547</v>
      </c>
      <c r="I649" s="205">
        <v>2412.8490000000002</v>
      </c>
      <c r="J649" s="205">
        <v>2145.3330000000001</v>
      </c>
      <c r="K649" s="205">
        <v>2444.5929999999998</v>
      </c>
      <c r="M649" s="204" t="s">
        <v>63</v>
      </c>
      <c r="N649" s="205">
        <v>136.79577868396399</v>
      </c>
      <c r="O649" s="205">
        <v>124.749747260558</v>
      </c>
      <c r="P649" s="205">
        <v>114.895372021651</v>
      </c>
      <c r="Q649" s="205">
        <v>142.288958714605</v>
      </c>
      <c r="R649" s="205">
        <v>150.305355041772</v>
      </c>
      <c r="S649" s="205">
        <v>136.090005090467</v>
      </c>
      <c r="T649" s="205">
        <v>119.670070705651</v>
      </c>
      <c r="U649" s="205">
        <v>130.470244926226</v>
      </c>
      <c r="V649" s="205">
        <v>141.94999098042101</v>
      </c>
      <c r="W649" s="205">
        <v>128.667225996311</v>
      </c>
    </row>
    <row r="650" spans="1:23" ht="17.100000000000001" customHeight="1">
      <c r="A650" s="206" t="s">
        <v>140</v>
      </c>
      <c r="B650" s="207">
        <v>1788.4469999999999</v>
      </c>
      <c r="C650" s="207">
        <v>2211.7640000000001</v>
      </c>
      <c r="D650" s="207">
        <v>1757.895</v>
      </c>
      <c r="E650" s="207">
        <v>1920.655</v>
      </c>
      <c r="F650" s="207">
        <v>1794.1410000000001</v>
      </c>
      <c r="G650" s="207">
        <v>2131.4349999999999</v>
      </c>
      <c r="H650" s="207">
        <v>2411.547</v>
      </c>
      <c r="I650" s="207">
        <v>2410.8490000000002</v>
      </c>
      <c r="J650" s="207">
        <v>2137.2330000000002</v>
      </c>
      <c r="K650" s="207">
        <v>2438.703</v>
      </c>
      <c r="M650" s="206" t="s">
        <v>140</v>
      </c>
      <c r="N650" s="207">
        <v>136.79577868396399</v>
      </c>
      <c r="O650" s="207">
        <v>124.749747260558</v>
      </c>
      <c r="P650" s="207">
        <v>114.895372021651</v>
      </c>
      <c r="Q650" s="207">
        <v>142.288958714605</v>
      </c>
      <c r="R650" s="207">
        <v>150.305355041772</v>
      </c>
      <c r="S650" s="207">
        <v>136.090005090467</v>
      </c>
      <c r="T650" s="207">
        <v>119.670070705651</v>
      </c>
      <c r="U650" s="207">
        <v>128.77621120194601</v>
      </c>
      <c r="V650" s="207">
        <v>133.80104087855599</v>
      </c>
      <c r="W650" s="207">
        <v>123.915048285913</v>
      </c>
    </row>
    <row r="651" spans="1:23" ht="17.100000000000001" customHeight="1">
      <c r="A651" s="206" t="s">
        <v>143</v>
      </c>
      <c r="B651" s="207">
        <v>0</v>
      </c>
      <c r="C651" s="207">
        <v>0</v>
      </c>
      <c r="D651" s="207">
        <v>0</v>
      </c>
      <c r="E651" s="207">
        <v>0</v>
      </c>
      <c r="F651" s="207">
        <v>0</v>
      </c>
      <c r="G651" s="207">
        <v>0</v>
      </c>
      <c r="H651" s="207">
        <v>0</v>
      </c>
      <c r="I651" s="207">
        <v>2</v>
      </c>
      <c r="J651" s="207">
        <v>8.1</v>
      </c>
      <c r="K651" s="207">
        <v>5.65</v>
      </c>
      <c r="M651" s="206" t="s">
        <v>143</v>
      </c>
      <c r="N651" s="207">
        <v>0</v>
      </c>
      <c r="O651" s="207">
        <v>0</v>
      </c>
      <c r="P651" s="207">
        <v>0</v>
      </c>
      <c r="Q651" s="207">
        <v>0</v>
      </c>
      <c r="R651" s="207">
        <v>0</v>
      </c>
      <c r="S651" s="207">
        <v>0</v>
      </c>
      <c r="T651" s="207">
        <v>0</v>
      </c>
      <c r="U651" s="207">
        <v>2172.5</v>
      </c>
      <c r="V651" s="207">
        <v>2292.0987654321002</v>
      </c>
      <c r="W651" s="207">
        <v>2092.0353982300899</v>
      </c>
    </row>
    <row r="652" spans="1:23" ht="17.100000000000001" customHeight="1">
      <c r="A652" s="206" t="s">
        <v>144</v>
      </c>
      <c r="B652" s="207">
        <v>0</v>
      </c>
      <c r="C652" s="207">
        <v>0</v>
      </c>
      <c r="D652" s="207">
        <v>0</v>
      </c>
      <c r="E652" s="207">
        <v>0</v>
      </c>
      <c r="F652" s="207">
        <v>0</v>
      </c>
      <c r="G652" s="207">
        <v>0</v>
      </c>
      <c r="H652" s="207">
        <v>0</v>
      </c>
      <c r="I652" s="207">
        <v>0</v>
      </c>
      <c r="J652" s="207">
        <v>0</v>
      </c>
      <c r="K652" s="207">
        <v>0.24</v>
      </c>
      <c r="M652" s="206" t="s">
        <v>144</v>
      </c>
      <c r="N652" s="207">
        <v>0</v>
      </c>
      <c r="O652" s="207">
        <v>0</v>
      </c>
      <c r="P652" s="207">
        <v>0</v>
      </c>
      <c r="Q652" s="207">
        <v>0</v>
      </c>
      <c r="R652" s="207">
        <v>0</v>
      </c>
      <c r="S652" s="207">
        <v>0</v>
      </c>
      <c r="T652" s="207">
        <v>0</v>
      </c>
      <c r="U652" s="207">
        <v>0</v>
      </c>
      <c r="V652" s="207">
        <v>0</v>
      </c>
      <c r="W652" s="207">
        <v>2195.8333333333298</v>
      </c>
    </row>
    <row r="653" spans="1:23" ht="17.100000000000001" customHeight="1">
      <c r="A653" s="204" t="s">
        <v>64</v>
      </c>
      <c r="B653" s="205">
        <v>1528.1510000000001</v>
      </c>
      <c r="C653" s="205">
        <v>1498.837</v>
      </c>
      <c r="D653" s="205">
        <v>1378.6959999999999</v>
      </c>
      <c r="E653" s="205">
        <v>705.33399999999995</v>
      </c>
      <c r="F653" s="205">
        <v>833.255</v>
      </c>
      <c r="G653" s="205">
        <v>954.19100000000003</v>
      </c>
      <c r="H653" s="205">
        <v>1056.3989999999999</v>
      </c>
      <c r="I653" s="205">
        <v>1328.0889999999999</v>
      </c>
      <c r="J653" s="205">
        <v>1278.527</v>
      </c>
      <c r="K653" s="205">
        <v>1480.759</v>
      </c>
      <c r="M653" s="204" t="s">
        <v>64</v>
      </c>
      <c r="N653" s="205">
        <v>322.11541922231498</v>
      </c>
      <c r="O653" s="205">
        <v>316.20116130039497</v>
      </c>
      <c r="P653" s="205">
        <v>255.838125301009</v>
      </c>
      <c r="Q653" s="205">
        <v>381.854554012709</v>
      </c>
      <c r="R653" s="205">
        <v>417.56965154724497</v>
      </c>
      <c r="S653" s="205">
        <v>365.46561432669102</v>
      </c>
      <c r="T653" s="205">
        <v>328.37213969342997</v>
      </c>
      <c r="U653" s="205">
        <v>312.32696001548101</v>
      </c>
      <c r="V653" s="205">
        <v>311.91597830941402</v>
      </c>
      <c r="W653" s="205">
        <v>304.443194334797</v>
      </c>
    </row>
    <row r="654" spans="1:23" ht="17.100000000000001" customHeight="1">
      <c r="A654" s="206" t="s">
        <v>73</v>
      </c>
      <c r="B654" s="207">
        <v>198.45</v>
      </c>
      <c r="C654" s="207">
        <v>170.85</v>
      </c>
      <c r="D654" s="207">
        <v>157.27500000000001</v>
      </c>
      <c r="E654" s="207">
        <v>285.67500000000001</v>
      </c>
      <c r="F654" s="207">
        <v>303.75</v>
      </c>
      <c r="G654" s="207">
        <v>492.255</v>
      </c>
      <c r="H654" s="207">
        <v>508.71</v>
      </c>
      <c r="I654" s="207">
        <v>588.31500000000005</v>
      </c>
      <c r="J654" s="207">
        <v>494.43</v>
      </c>
      <c r="K654" s="207">
        <v>571.51499999999999</v>
      </c>
      <c r="M654" s="206" t="s">
        <v>73</v>
      </c>
      <c r="N654" s="207">
        <v>237.873519778282</v>
      </c>
      <c r="O654" s="207">
        <v>234.41030143400599</v>
      </c>
      <c r="P654" s="207">
        <v>218.15291686536301</v>
      </c>
      <c r="Q654" s="207">
        <v>293.51885884309098</v>
      </c>
      <c r="R654" s="207">
        <v>310.834567901235</v>
      </c>
      <c r="S654" s="207">
        <v>297.21181095164098</v>
      </c>
      <c r="T654" s="207">
        <v>266.15950148414601</v>
      </c>
      <c r="U654" s="207">
        <v>282.30454773378199</v>
      </c>
      <c r="V654" s="207">
        <v>291.10288615172999</v>
      </c>
      <c r="W654" s="207">
        <v>290.38607910553498</v>
      </c>
    </row>
    <row r="655" spans="1:23" ht="17.100000000000001" customHeight="1">
      <c r="A655" s="206" t="s">
        <v>146</v>
      </c>
      <c r="B655" s="207">
        <v>0</v>
      </c>
      <c r="C655" s="207">
        <v>0</v>
      </c>
      <c r="D655" s="207">
        <v>19.866</v>
      </c>
      <c r="E655" s="207">
        <v>0</v>
      </c>
      <c r="F655" s="207">
        <v>0</v>
      </c>
      <c r="G655" s="207">
        <v>0</v>
      </c>
      <c r="H655" s="207">
        <v>0</v>
      </c>
      <c r="I655" s="207">
        <v>105.383</v>
      </c>
      <c r="J655" s="207">
        <v>84.593999999999994</v>
      </c>
      <c r="K655" s="207">
        <v>94.84</v>
      </c>
      <c r="M655" s="206" t="s">
        <v>146</v>
      </c>
      <c r="N655" s="207">
        <v>0</v>
      </c>
      <c r="O655" s="207">
        <v>0</v>
      </c>
      <c r="P655" s="207">
        <v>101.88261351052</v>
      </c>
      <c r="Q655" s="207">
        <v>0</v>
      </c>
      <c r="R655" s="207">
        <v>0</v>
      </c>
      <c r="S655" s="207">
        <v>0</v>
      </c>
      <c r="T655" s="207">
        <v>0</v>
      </c>
      <c r="U655" s="207">
        <v>160.044789007715</v>
      </c>
      <c r="V655" s="207">
        <v>134.749509421472</v>
      </c>
      <c r="W655" s="207">
        <v>129.41796710248801</v>
      </c>
    </row>
    <row r="656" spans="1:23" ht="17.100000000000001" customHeight="1">
      <c r="A656" s="206" t="s">
        <v>94</v>
      </c>
      <c r="B656" s="207">
        <v>0</v>
      </c>
      <c r="C656" s="207">
        <v>0</v>
      </c>
      <c r="D656" s="207">
        <v>0</v>
      </c>
      <c r="E656" s="207">
        <v>0</v>
      </c>
      <c r="F656" s="207">
        <v>0</v>
      </c>
      <c r="G656" s="207">
        <v>0</v>
      </c>
      <c r="H656" s="207">
        <v>1</v>
      </c>
      <c r="I656" s="207">
        <v>0</v>
      </c>
      <c r="J656" s="207">
        <v>0</v>
      </c>
      <c r="K656" s="207">
        <v>0</v>
      </c>
      <c r="M656" s="206" t="s">
        <v>94</v>
      </c>
      <c r="N656" s="207">
        <v>0</v>
      </c>
      <c r="O656" s="207">
        <v>0</v>
      </c>
      <c r="P656" s="207">
        <v>0</v>
      </c>
      <c r="Q656" s="207">
        <v>0</v>
      </c>
      <c r="R656" s="207">
        <v>0</v>
      </c>
      <c r="S656" s="207">
        <v>0</v>
      </c>
      <c r="T656" s="207">
        <v>271</v>
      </c>
      <c r="U656" s="207">
        <v>0</v>
      </c>
      <c r="V656" s="207">
        <v>0</v>
      </c>
      <c r="W656" s="207">
        <v>0</v>
      </c>
    </row>
    <row r="657" spans="1:23" ht="17.100000000000001" customHeight="1">
      <c r="A657" s="206" t="s">
        <v>149</v>
      </c>
      <c r="B657" s="207">
        <v>0</v>
      </c>
      <c r="C657" s="207">
        <v>16</v>
      </c>
      <c r="D657" s="207">
        <v>16</v>
      </c>
      <c r="E657" s="207">
        <v>0</v>
      </c>
      <c r="F657" s="207">
        <v>0</v>
      </c>
      <c r="G657" s="207">
        <v>0</v>
      </c>
      <c r="H657" s="207">
        <v>0</v>
      </c>
      <c r="I657" s="207">
        <v>0</v>
      </c>
      <c r="J657" s="207">
        <v>0</v>
      </c>
      <c r="K657" s="207">
        <v>0</v>
      </c>
      <c r="M657" s="206" t="s">
        <v>149</v>
      </c>
      <c r="N657" s="207">
        <v>0</v>
      </c>
      <c r="O657" s="207">
        <v>256.4375</v>
      </c>
      <c r="P657" s="207">
        <v>235</v>
      </c>
      <c r="Q657" s="207">
        <v>0</v>
      </c>
      <c r="R657" s="207">
        <v>0</v>
      </c>
      <c r="S657" s="207">
        <v>0</v>
      </c>
      <c r="T657" s="207">
        <v>0</v>
      </c>
      <c r="U657" s="207">
        <v>0</v>
      </c>
      <c r="V657" s="207">
        <v>0</v>
      </c>
      <c r="W657" s="207">
        <v>0</v>
      </c>
    </row>
    <row r="658" spans="1:23" ht="17.100000000000001" customHeight="1">
      <c r="A658" s="206" t="s">
        <v>151</v>
      </c>
      <c r="B658" s="207">
        <v>22.376000000000001</v>
      </c>
      <c r="C658" s="207">
        <v>69.248000000000005</v>
      </c>
      <c r="D658" s="207">
        <v>34.11</v>
      </c>
      <c r="E658" s="207">
        <v>23.224</v>
      </c>
      <c r="F658" s="207">
        <v>79.284000000000006</v>
      </c>
      <c r="G658" s="207">
        <v>20.861999999999998</v>
      </c>
      <c r="H658" s="207">
        <v>47.701999999999998</v>
      </c>
      <c r="I658" s="207">
        <v>26.22</v>
      </c>
      <c r="J658" s="207">
        <v>72.364000000000004</v>
      </c>
      <c r="K658" s="207">
        <v>92.17</v>
      </c>
      <c r="M658" s="206" t="s">
        <v>151</v>
      </c>
      <c r="N658" s="207">
        <v>345.63818376832302</v>
      </c>
      <c r="O658" s="207">
        <v>354.55175600739398</v>
      </c>
      <c r="P658" s="207">
        <v>322.95514511873398</v>
      </c>
      <c r="Q658" s="207">
        <v>396.35721667240801</v>
      </c>
      <c r="R658" s="207">
        <v>389.06967357852801</v>
      </c>
      <c r="S658" s="207">
        <v>308.50349918512097</v>
      </c>
      <c r="T658" s="207">
        <v>298.60383212443901</v>
      </c>
      <c r="U658" s="207">
        <v>183.714721586575</v>
      </c>
      <c r="V658" s="207">
        <v>253.55148969100699</v>
      </c>
      <c r="W658" s="207">
        <v>213.062818704568</v>
      </c>
    </row>
    <row r="659" spans="1:23" ht="17.100000000000001" customHeight="1">
      <c r="A659" s="206" t="s">
        <v>155</v>
      </c>
      <c r="B659" s="207">
        <v>6.1459999999999999</v>
      </c>
      <c r="C659" s="207">
        <v>6.2859999999999996</v>
      </c>
      <c r="D659" s="207">
        <v>6.2439999999999998</v>
      </c>
      <c r="E659" s="207">
        <v>6.3840000000000003</v>
      </c>
      <c r="F659" s="207">
        <v>9.1419999999999995</v>
      </c>
      <c r="G659" s="207">
        <v>6.1459999999999999</v>
      </c>
      <c r="H659" s="207">
        <v>10.653</v>
      </c>
      <c r="I659" s="207">
        <v>6.202</v>
      </c>
      <c r="J659" s="207">
        <v>32.061999999999998</v>
      </c>
      <c r="K659" s="207">
        <v>6.88</v>
      </c>
      <c r="M659" s="206" t="s">
        <v>155</v>
      </c>
      <c r="N659" s="207">
        <v>240.96973641392799</v>
      </c>
      <c r="O659" s="207">
        <v>227.012408526885</v>
      </c>
      <c r="P659" s="207">
        <v>227.258167841128</v>
      </c>
      <c r="Q659" s="207">
        <v>283.36466165413498</v>
      </c>
      <c r="R659" s="207">
        <v>305.95055786479998</v>
      </c>
      <c r="S659" s="207">
        <v>297.75463716238198</v>
      </c>
      <c r="T659" s="207">
        <v>360.08636064958199</v>
      </c>
      <c r="U659" s="207">
        <v>304.41792970009698</v>
      </c>
      <c r="V659" s="207">
        <v>489.67625226124397</v>
      </c>
      <c r="W659" s="207">
        <v>313.22674418604601</v>
      </c>
    </row>
    <row r="660" spans="1:23" ht="17.100000000000001" customHeight="1">
      <c r="A660" s="206" t="s">
        <v>158</v>
      </c>
      <c r="B660" s="207">
        <v>0</v>
      </c>
      <c r="C660" s="207">
        <v>0</v>
      </c>
      <c r="D660" s="207">
        <v>23.215</v>
      </c>
      <c r="E660" s="207">
        <v>6.71</v>
      </c>
      <c r="F660" s="207">
        <v>7.048</v>
      </c>
      <c r="G660" s="207">
        <v>5.1669999999999998</v>
      </c>
      <c r="H660" s="207">
        <v>0</v>
      </c>
      <c r="I660" s="207">
        <v>2.9950000000000001</v>
      </c>
      <c r="J660" s="207">
        <v>3.0720000000000001</v>
      </c>
      <c r="K660" s="207">
        <v>1.151</v>
      </c>
      <c r="M660" s="206" t="s">
        <v>158</v>
      </c>
      <c r="N660" s="207">
        <v>0</v>
      </c>
      <c r="O660" s="207">
        <v>0</v>
      </c>
      <c r="P660" s="207">
        <v>589.14494938617304</v>
      </c>
      <c r="Q660" s="207">
        <v>728.31594634873295</v>
      </c>
      <c r="R660" s="207">
        <v>875</v>
      </c>
      <c r="S660" s="207">
        <v>821.94697116315103</v>
      </c>
      <c r="T660" s="207">
        <v>0</v>
      </c>
      <c r="U660" s="207">
        <v>790.65108514190297</v>
      </c>
      <c r="V660" s="207">
        <v>822.265625</v>
      </c>
      <c r="W660" s="207">
        <v>772.37185056472595</v>
      </c>
    </row>
    <row r="661" spans="1:23" ht="17.100000000000001" customHeight="1">
      <c r="A661" s="206" t="s">
        <v>159</v>
      </c>
      <c r="B661" s="207">
        <v>550</v>
      </c>
      <c r="C661" s="207">
        <v>506</v>
      </c>
      <c r="D661" s="207">
        <v>607.20000000000005</v>
      </c>
      <c r="E661" s="207">
        <v>0</v>
      </c>
      <c r="F661" s="207">
        <v>0</v>
      </c>
      <c r="G661" s="207">
        <v>0</v>
      </c>
      <c r="H661" s="207">
        <v>0</v>
      </c>
      <c r="I661" s="207">
        <v>0</v>
      </c>
      <c r="J661" s="207">
        <v>0</v>
      </c>
      <c r="K661" s="207">
        <v>0</v>
      </c>
      <c r="M661" s="206" t="s">
        <v>159</v>
      </c>
      <c r="N661" s="207">
        <v>170.84909090909099</v>
      </c>
      <c r="O661" s="207">
        <v>156.58893280632401</v>
      </c>
      <c r="P661" s="207">
        <v>144.45981554677201</v>
      </c>
      <c r="Q661" s="207">
        <v>0</v>
      </c>
      <c r="R661" s="207">
        <v>0</v>
      </c>
      <c r="S661" s="207">
        <v>0</v>
      </c>
      <c r="T661" s="207">
        <v>0</v>
      </c>
      <c r="U661" s="207">
        <v>0</v>
      </c>
      <c r="V661" s="207">
        <v>0</v>
      </c>
      <c r="W661" s="207">
        <v>0</v>
      </c>
    </row>
    <row r="662" spans="1:23" ht="17.100000000000001" customHeight="1">
      <c r="A662" s="206" t="s">
        <v>160</v>
      </c>
      <c r="B662" s="207">
        <v>543.35400000000004</v>
      </c>
      <c r="C662" s="207">
        <v>641.44000000000005</v>
      </c>
      <c r="D662" s="207">
        <v>376.66</v>
      </c>
      <c r="E662" s="207">
        <v>197.92</v>
      </c>
      <c r="F662" s="207">
        <v>189.1</v>
      </c>
      <c r="G662" s="207">
        <v>120</v>
      </c>
      <c r="H662" s="207">
        <v>144.69999999999999</v>
      </c>
      <c r="I662" s="207">
        <v>140</v>
      </c>
      <c r="J662" s="207">
        <v>120.45</v>
      </c>
      <c r="K662" s="207">
        <v>136</v>
      </c>
      <c r="M662" s="206" t="s">
        <v>160</v>
      </c>
      <c r="N662" s="207">
        <v>463.19158412379397</v>
      </c>
      <c r="O662" s="207">
        <v>436.21071339486201</v>
      </c>
      <c r="P662" s="207">
        <v>382.11649763712597</v>
      </c>
      <c r="Q662" s="207">
        <v>425.76798706548101</v>
      </c>
      <c r="R662" s="207">
        <v>519.13273400317303</v>
      </c>
      <c r="S662" s="207">
        <v>502.40833333333302</v>
      </c>
      <c r="T662" s="207">
        <v>456.323427781617</v>
      </c>
      <c r="U662" s="207">
        <v>463.12142857142902</v>
      </c>
      <c r="V662" s="207">
        <v>484.21751764217498</v>
      </c>
      <c r="W662" s="207">
        <v>478.79411764705901</v>
      </c>
    </row>
    <row r="663" spans="1:23" ht="17.100000000000001" customHeight="1">
      <c r="A663" s="206" t="s">
        <v>161</v>
      </c>
      <c r="B663" s="207">
        <v>207.82499999999999</v>
      </c>
      <c r="C663" s="207">
        <v>89.013000000000005</v>
      </c>
      <c r="D663" s="207">
        <v>138.126</v>
      </c>
      <c r="E663" s="207">
        <v>185.42099999999999</v>
      </c>
      <c r="F663" s="207">
        <v>244.93100000000001</v>
      </c>
      <c r="G663" s="207">
        <v>309.76100000000002</v>
      </c>
      <c r="H663" s="207">
        <v>343.63400000000001</v>
      </c>
      <c r="I663" s="207">
        <v>458.97399999999999</v>
      </c>
      <c r="J663" s="207">
        <v>471.55500000000001</v>
      </c>
      <c r="K663" s="207">
        <v>578.20299999999997</v>
      </c>
      <c r="M663" s="206" t="s">
        <v>161</v>
      </c>
      <c r="N663" s="207">
        <v>433.90352460002401</v>
      </c>
      <c r="O663" s="207">
        <v>502.91530450608298</v>
      </c>
      <c r="P663" s="207">
        <v>397.26771208896201</v>
      </c>
      <c r="Q663" s="207">
        <v>460.11508944510098</v>
      </c>
      <c r="R663" s="207">
        <v>471.75326928808499</v>
      </c>
      <c r="S663" s="207">
        <v>418.44518838717602</v>
      </c>
      <c r="T663" s="207">
        <v>369.908099896983</v>
      </c>
      <c r="U663" s="207">
        <v>344.11099539407502</v>
      </c>
      <c r="V663" s="207">
        <v>315.05550784107902</v>
      </c>
      <c r="W663" s="207">
        <v>319.56769508286902</v>
      </c>
    </row>
    <row r="664" spans="1:23" ht="17.100000000000001" customHeight="1">
      <c r="A664" s="214" t="s">
        <v>164</v>
      </c>
      <c r="B664" s="215">
        <v>9303.1550000000007</v>
      </c>
      <c r="C664" s="215">
        <v>10210.602999999999</v>
      </c>
      <c r="D664" s="215">
        <v>13410.108</v>
      </c>
      <c r="E664" s="215">
        <v>14731.871999999999</v>
      </c>
      <c r="F664" s="215">
        <v>17635.536</v>
      </c>
      <c r="G664" s="215">
        <v>29468.205000000002</v>
      </c>
      <c r="H664" s="215">
        <v>33085.821000000004</v>
      </c>
      <c r="I664" s="215">
        <v>35217.171000000002</v>
      </c>
      <c r="J664" s="215">
        <v>44957.292999999998</v>
      </c>
      <c r="K664" s="215">
        <v>39433.383000000002</v>
      </c>
      <c r="M664" s="214" t="s">
        <v>164</v>
      </c>
      <c r="N664" s="215">
        <v>349.30408017495103</v>
      </c>
      <c r="O664" s="215">
        <v>342.47281967578198</v>
      </c>
      <c r="P664" s="215">
        <v>308.66910244123301</v>
      </c>
      <c r="Q664" s="215">
        <v>329.736302351799</v>
      </c>
      <c r="R664" s="215">
        <v>274.614675731999</v>
      </c>
      <c r="S664" s="215">
        <v>211.18123754059701</v>
      </c>
      <c r="T664" s="215">
        <v>187.78566806608799</v>
      </c>
      <c r="U664" s="215">
        <v>193.86205098643501</v>
      </c>
      <c r="V664" s="215">
        <v>184.75258285680101</v>
      </c>
      <c r="W664" s="215">
        <v>184.787848407528</v>
      </c>
    </row>
    <row r="665" spans="1:23" ht="17.100000000000001" customHeight="1">
      <c r="A665" s="198" t="s">
        <v>68</v>
      </c>
      <c r="B665" s="198"/>
      <c r="C665" s="198"/>
      <c r="D665" s="198"/>
      <c r="E665" s="198"/>
      <c r="F665" s="198"/>
      <c r="G665" s="198"/>
      <c r="H665" s="198"/>
      <c r="I665" s="198"/>
      <c r="J665" s="198"/>
      <c r="K665" s="198"/>
      <c r="M665" s="198" t="s">
        <v>68</v>
      </c>
      <c r="N665" s="198"/>
      <c r="O665" s="198"/>
      <c r="P665" s="198"/>
      <c r="Q665" s="198"/>
      <c r="R665" s="198"/>
      <c r="S665" s="198"/>
      <c r="T665" s="198"/>
      <c r="U665" s="198"/>
      <c r="V665" s="198"/>
      <c r="W665" s="198"/>
    </row>
    <row r="666" spans="1:23" ht="17.100000000000001" customHeight="1"/>
    <row r="667" spans="1:23" ht="17.100000000000001" customHeight="1">
      <c r="B667" s="198"/>
      <c r="C667" s="198"/>
      <c r="D667" s="198"/>
      <c r="E667" s="198"/>
      <c r="F667" s="198"/>
      <c r="G667" s="198"/>
      <c r="H667" s="198"/>
      <c r="I667" s="217"/>
      <c r="J667" s="217"/>
      <c r="K667" s="217"/>
      <c r="N667" s="198"/>
      <c r="O667" s="198"/>
      <c r="P667" s="198"/>
      <c r="Q667" s="198"/>
      <c r="R667" s="198"/>
      <c r="S667" s="198"/>
      <c r="T667" s="198"/>
      <c r="U667" s="198"/>
      <c r="V667" s="217"/>
      <c r="W667" s="217"/>
    </row>
    <row r="668" spans="1:23" ht="17.100000000000001" customHeight="1">
      <c r="A668" s="12" t="s">
        <v>391</v>
      </c>
      <c r="B668" s="198"/>
      <c r="C668" s="198"/>
      <c r="D668" s="198"/>
      <c r="E668" s="198"/>
      <c r="F668" s="198"/>
      <c r="G668" s="198"/>
      <c r="H668" s="198"/>
      <c r="I668" s="198"/>
      <c r="J668" s="198"/>
      <c r="K668" s="358" t="s">
        <v>0</v>
      </c>
      <c r="M668" s="12" t="s">
        <v>392</v>
      </c>
      <c r="N668" s="198"/>
      <c r="O668" s="198"/>
      <c r="P668" s="198"/>
      <c r="Q668" s="198"/>
      <c r="R668" s="198"/>
      <c r="S668" s="198"/>
      <c r="T668" s="198"/>
      <c r="U668" s="198"/>
      <c r="V668" s="198"/>
      <c r="W668" s="15" t="s">
        <v>170</v>
      </c>
    </row>
    <row r="669" spans="1:23" ht="17.100000000000001" customHeight="1">
      <c r="A669" s="218"/>
      <c r="B669" s="203" t="s">
        <v>2</v>
      </c>
      <c r="C669" s="203" t="s">
        <v>3</v>
      </c>
      <c r="D669" s="203" t="s">
        <v>4</v>
      </c>
      <c r="E669" s="203" t="s">
        <v>5</v>
      </c>
      <c r="F669" s="203" t="s">
        <v>6</v>
      </c>
      <c r="G669" s="203" t="s">
        <v>7</v>
      </c>
      <c r="H669" s="203" t="s">
        <v>8</v>
      </c>
      <c r="I669" s="203" t="s">
        <v>9</v>
      </c>
      <c r="J669" s="203" t="s">
        <v>372</v>
      </c>
      <c r="K669" s="203" t="s">
        <v>373</v>
      </c>
      <c r="M669" s="218"/>
      <c r="N669" s="203" t="s">
        <v>2</v>
      </c>
      <c r="O669" s="203" t="s">
        <v>3</v>
      </c>
      <c r="P669" s="203" t="s">
        <v>4</v>
      </c>
      <c r="Q669" s="203" t="s">
        <v>5</v>
      </c>
      <c r="R669" s="203" t="s">
        <v>6</v>
      </c>
      <c r="S669" s="203" t="s">
        <v>7</v>
      </c>
      <c r="T669" s="203" t="s">
        <v>8</v>
      </c>
      <c r="U669" s="203" t="s">
        <v>9</v>
      </c>
      <c r="V669" s="203" t="s">
        <v>372</v>
      </c>
      <c r="W669" s="203" t="s">
        <v>373</v>
      </c>
    </row>
    <row r="670" spans="1:23" ht="20.100000000000001" customHeight="1">
      <c r="A670" s="204" t="s">
        <v>27</v>
      </c>
      <c r="B670" s="205">
        <v>334.02</v>
      </c>
      <c r="C670" s="205">
        <v>408.94</v>
      </c>
      <c r="D670" s="205">
        <v>378.774</v>
      </c>
      <c r="E670" s="205">
        <v>367.60300000000001</v>
      </c>
      <c r="F670" s="205">
        <v>365.63900000000001</v>
      </c>
      <c r="G670" s="205">
        <v>348.11700000000002</v>
      </c>
      <c r="H670" s="205">
        <v>286.45699999999999</v>
      </c>
      <c r="I670" s="205">
        <v>258.96699999999998</v>
      </c>
      <c r="J670" s="205">
        <v>246.83199999999999</v>
      </c>
      <c r="K670" s="205">
        <v>236.78200000000001</v>
      </c>
      <c r="M670" s="204" t="s">
        <v>27</v>
      </c>
      <c r="N670" s="205">
        <v>491.25202083707597</v>
      </c>
      <c r="O670" s="205">
        <v>518.48681958233499</v>
      </c>
      <c r="P670" s="205">
        <v>508.88920570049697</v>
      </c>
      <c r="Q670" s="205">
        <v>583.60241891388296</v>
      </c>
      <c r="R670" s="205">
        <v>614.12212592201604</v>
      </c>
      <c r="S670" s="205">
        <v>607.26709698176205</v>
      </c>
      <c r="T670" s="205">
        <v>549.34248421228995</v>
      </c>
      <c r="U670" s="205">
        <v>583.48747137666203</v>
      </c>
      <c r="V670" s="205">
        <v>631.60368185648497</v>
      </c>
      <c r="W670" s="205">
        <v>570.90488297252296</v>
      </c>
    </row>
    <row r="671" spans="1:23" ht="20.100000000000001" customHeight="1">
      <c r="A671" s="206" t="s">
        <v>79</v>
      </c>
      <c r="B671" s="207">
        <v>66.278999999999996</v>
      </c>
      <c r="C671" s="207">
        <v>148.22999999999999</v>
      </c>
      <c r="D671" s="207">
        <v>106.762</v>
      </c>
      <c r="E671" s="207">
        <v>88.564999999999998</v>
      </c>
      <c r="F671" s="207">
        <v>111.80500000000001</v>
      </c>
      <c r="G671" s="207">
        <v>110.51</v>
      </c>
      <c r="H671" s="207">
        <v>89.03</v>
      </c>
      <c r="I671" s="207">
        <v>64.944999999999993</v>
      </c>
      <c r="J671" s="207">
        <v>47.15</v>
      </c>
      <c r="K671" s="207">
        <v>46.094999999999999</v>
      </c>
      <c r="M671" s="206" t="s">
        <v>79</v>
      </c>
      <c r="N671" s="207">
        <v>467.38786040827398</v>
      </c>
      <c r="O671" s="207">
        <v>515.29380017540302</v>
      </c>
      <c r="P671" s="207">
        <v>492.65656319664299</v>
      </c>
      <c r="Q671" s="207">
        <v>571.83989160503597</v>
      </c>
      <c r="R671" s="207">
        <v>578.99020616251505</v>
      </c>
      <c r="S671" s="207">
        <v>566.87177630983604</v>
      </c>
      <c r="T671" s="207">
        <v>547.98382567673798</v>
      </c>
      <c r="U671" s="207">
        <v>573.19270151666797</v>
      </c>
      <c r="V671" s="207">
        <v>598.76988335100702</v>
      </c>
      <c r="W671" s="207">
        <v>610.71699750515199</v>
      </c>
    </row>
    <row r="672" spans="1:23" ht="20.100000000000001" customHeight="1">
      <c r="A672" s="206" t="s">
        <v>81</v>
      </c>
      <c r="B672" s="207">
        <v>0</v>
      </c>
      <c r="C672" s="207">
        <v>4.516</v>
      </c>
      <c r="D672" s="207">
        <v>6.9320000000000004</v>
      </c>
      <c r="E672" s="207">
        <v>8.9320000000000004</v>
      </c>
      <c r="F672" s="207">
        <v>16.167999999999999</v>
      </c>
      <c r="G672" s="207">
        <v>9.2959999999999994</v>
      </c>
      <c r="H672" s="207">
        <v>9.1519999999999992</v>
      </c>
      <c r="I672" s="207">
        <v>19.768000000000001</v>
      </c>
      <c r="J672" s="207">
        <v>38.171999999999997</v>
      </c>
      <c r="K672" s="207">
        <v>26.98</v>
      </c>
      <c r="M672" s="206" t="s">
        <v>81</v>
      </c>
      <c r="N672" s="207">
        <v>0</v>
      </c>
      <c r="O672" s="207">
        <v>661.86891054030104</v>
      </c>
      <c r="P672" s="207">
        <v>628.39007501442597</v>
      </c>
      <c r="Q672" s="207">
        <v>664.80071652485401</v>
      </c>
      <c r="R672" s="207">
        <v>687.09797130133597</v>
      </c>
      <c r="S672" s="207">
        <v>610.80034423407903</v>
      </c>
      <c r="T672" s="207">
        <v>752.62237762237805</v>
      </c>
      <c r="U672" s="207">
        <v>673.15864022662902</v>
      </c>
      <c r="V672" s="207">
        <v>724.92926752593496</v>
      </c>
      <c r="W672" s="207">
        <v>652.55744996293595</v>
      </c>
    </row>
    <row r="673" spans="1:23" ht="20.100000000000001" customHeight="1">
      <c r="A673" s="206" t="s">
        <v>86</v>
      </c>
      <c r="B673" s="207">
        <v>229.33600000000001</v>
      </c>
      <c r="C673" s="207">
        <v>229.119</v>
      </c>
      <c r="D673" s="207">
        <v>237.83500000000001</v>
      </c>
      <c r="E673" s="207">
        <v>238.84100000000001</v>
      </c>
      <c r="F673" s="207">
        <v>211.316</v>
      </c>
      <c r="G673" s="207">
        <v>191.95699999999999</v>
      </c>
      <c r="H673" s="207">
        <v>160.4</v>
      </c>
      <c r="I673" s="207">
        <v>140.68700000000001</v>
      </c>
      <c r="J673" s="207">
        <v>132.84</v>
      </c>
      <c r="K673" s="207">
        <v>118.322</v>
      </c>
      <c r="M673" s="206" t="s">
        <v>86</v>
      </c>
      <c r="N673" s="207">
        <v>507.29061289984998</v>
      </c>
      <c r="O673" s="207">
        <v>528.60304034148203</v>
      </c>
      <c r="P673" s="207">
        <v>522.07622931864501</v>
      </c>
      <c r="Q673" s="207">
        <v>594.085605067806</v>
      </c>
      <c r="R673" s="207">
        <v>635.3234019194</v>
      </c>
      <c r="S673" s="207">
        <v>635.07452189813398</v>
      </c>
      <c r="T673" s="207">
        <v>559.56359102244403</v>
      </c>
      <c r="U673" s="207">
        <v>600.24024963216198</v>
      </c>
      <c r="V673" s="207">
        <v>650.70009033423696</v>
      </c>
      <c r="W673" s="207">
        <v>587.52387552610696</v>
      </c>
    </row>
    <row r="674" spans="1:23" ht="20.100000000000001" customHeight="1">
      <c r="A674" s="206" t="s">
        <v>87</v>
      </c>
      <c r="B674" s="207">
        <v>0</v>
      </c>
      <c r="C674" s="207">
        <v>0</v>
      </c>
      <c r="D674" s="207">
        <v>0</v>
      </c>
      <c r="E674" s="207">
        <v>0</v>
      </c>
      <c r="F674" s="207">
        <v>0</v>
      </c>
      <c r="G674" s="207">
        <v>5.6609999999999996</v>
      </c>
      <c r="H674" s="207">
        <v>0</v>
      </c>
      <c r="I674" s="207">
        <v>0</v>
      </c>
      <c r="J674" s="207">
        <v>0</v>
      </c>
      <c r="K674" s="207">
        <v>0</v>
      </c>
      <c r="M674" s="206" t="s">
        <v>87</v>
      </c>
      <c r="N674" s="207">
        <v>0</v>
      </c>
      <c r="O674" s="207">
        <v>0</v>
      </c>
      <c r="P674" s="207">
        <v>0</v>
      </c>
      <c r="Q674" s="207">
        <v>0</v>
      </c>
      <c r="R674" s="207">
        <v>0</v>
      </c>
      <c r="S674" s="207">
        <v>1051.5809927574601</v>
      </c>
      <c r="T674" s="207">
        <v>0</v>
      </c>
      <c r="U674" s="207">
        <v>0</v>
      </c>
      <c r="V674" s="207">
        <v>0</v>
      </c>
      <c r="W674" s="207">
        <v>0</v>
      </c>
    </row>
    <row r="675" spans="1:23" ht="20.100000000000001" customHeight="1">
      <c r="A675" s="206" t="s">
        <v>92</v>
      </c>
      <c r="B675" s="207">
        <v>38</v>
      </c>
      <c r="C675" s="207">
        <v>27.074999999999999</v>
      </c>
      <c r="D675" s="207">
        <v>27.245000000000001</v>
      </c>
      <c r="E675" s="207">
        <v>31.265000000000001</v>
      </c>
      <c r="F675" s="207">
        <v>26.35</v>
      </c>
      <c r="G675" s="207">
        <v>30.693000000000001</v>
      </c>
      <c r="H675" s="207">
        <v>27.875</v>
      </c>
      <c r="I675" s="207">
        <v>33.241999999999997</v>
      </c>
      <c r="J675" s="207">
        <v>28.67</v>
      </c>
      <c r="K675" s="207">
        <v>45.384999999999998</v>
      </c>
      <c r="M675" s="206" t="s">
        <v>92</v>
      </c>
      <c r="N675" s="207">
        <v>425.57894736842098</v>
      </c>
      <c r="O675" s="207">
        <v>426.44506001846702</v>
      </c>
      <c r="P675" s="207">
        <v>426.97742705083499</v>
      </c>
      <c r="Q675" s="207">
        <v>513.64145210299102</v>
      </c>
      <c r="R675" s="207">
        <v>548.38709677419399</v>
      </c>
      <c r="S675" s="207">
        <v>495.78079692438001</v>
      </c>
      <c r="T675" s="207">
        <v>428.12556053811699</v>
      </c>
      <c r="U675" s="207">
        <v>472.11359123999802</v>
      </c>
      <c r="V675" s="207">
        <v>472.86362050924299</v>
      </c>
      <c r="W675" s="207">
        <v>438.60306268590898</v>
      </c>
    </row>
    <row r="676" spans="1:23" ht="20.100000000000001" customHeight="1">
      <c r="A676" s="206" t="s">
        <v>97</v>
      </c>
      <c r="B676" s="207">
        <v>0.40500000000000003</v>
      </c>
      <c r="C676" s="207">
        <v>0</v>
      </c>
      <c r="D676" s="207">
        <v>0</v>
      </c>
      <c r="E676" s="207">
        <v>0</v>
      </c>
      <c r="F676" s="207">
        <v>0</v>
      </c>
      <c r="G676" s="207">
        <v>0</v>
      </c>
      <c r="H676" s="207">
        <v>0</v>
      </c>
      <c r="I676" s="207">
        <v>0.32500000000000001</v>
      </c>
      <c r="J676" s="207">
        <v>0</v>
      </c>
      <c r="K676" s="207">
        <v>0</v>
      </c>
      <c r="M676" s="206" t="s">
        <v>97</v>
      </c>
      <c r="N676" s="207">
        <v>1476.54320987654</v>
      </c>
      <c r="O676" s="207">
        <v>0</v>
      </c>
      <c r="P676" s="207">
        <v>0</v>
      </c>
      <c r="Q676" s="207">
        <v>0</v>
      </c>
      <c r="R676" s="207">
        <v>0</v>
      </c>
      <c r="S676" s="207">
        <v>0</v>
      </c>
      <c r="T676" s="207">
        <v>0</v>
      </c>
      <c r="U676" s="207">
        <v>1326.1538461538501</v>
      </c>
      <c r="V676" s="207">
        <v>0</v>
      </c>
      <c r="W676" s="207">
        <v>0</v>
      </c>
    </row>
    <row r="677" spans="1:23" ht="20.100000000000001" customHeight="1">
      <c r="A677" s="204" t="s">
        <v>44</v>
      </c>
      <c r="B677" s="205">
        <v>15551.04</v>
      </c>
      <c r="C677" s="205">
        <v>15714.338</v>
      </c>
      <c r="D677" s="205">
        <v>16188.406000000001</v>
      </c>
      <c r="E677" s="205">
        <v>19285.256000000001</v>
      </c>
      <c r="F677" s="205">
        <v>18849.86</v>
      </c>
      <c r="G677" s="205">
        <v>36445.809000000001</v>
      </c>
      <c r="H677" s="205">
        <v>29861.003000000001</v>
      </c>
      <c r="I677" s="205">
        <v>36120.332999999999</v>
      </c>
      <c r="J677" s="205">
        <v>34506.031000000003</v>
      </c>
      <c r="K677" s="205">
        <v>34104.737000000001</v>
      </c>
      <c r="M677" s="204" t="s">
        <v>44</v>
      </c>
      <c r="N677" s="205">
        <v>102.16782928987401</v>
      </c>
      <c r="O677" s="205">
        <v>109.43394497432899</v>
      </c>
      <c r="P677" s="205">
        <v>94.9759970191012</v>
      </c>
      <c r="Q677" s="205">
        <v>127.314929083648</v>
      </c>
      <c r="R677" s="205">
        <v>135.34291501369199</v>
      </c>
      <c r="S677" s="205">
        <v>131.404134834817</v>
      </c>
      <c r="T677" s="205">
        <v>113.876449495015</v>
      </c>
      <c r="U677" s="205">
        <v>121.680495027551</v>
      </c>
      <c r="V677" s="205">
        <v>121.653371261389</v>
      </c>
      <c r="W677" s="205">
        <v>123.10219545161701</v>
      </c>
    </row>
    <row r="678" spans="1:23" ht="20.100000000000001" customHeight="1">
      <c r="A678" s="206" t="s">
        <v>73</v>
      </c>
      <c r="B678" s="207">
        <v>15288.521000000001</v>
      </c>
      <c r="C678" s="207">
        <v>15294.635</v>
      </c>
      <c r="D678" s="207">
        <v>14495.924999999999</v>
      </c>
      <c r="E678" s="207">
        <v>17314.210999999999</v>
      </c>
      <c r="F678" s="207">
        <v>16865.078000000001</v>
      </c>
      <c r="G678" s="207">
        <v>34032.101999999999</v>
      </c>
      <c r="H678" s="207">
        <v>27263.328000000001</v>
      </c>
      <c r="I678" s="207">
        <v>32971.427000000003</v>
      </c>
      <c r="J678" s="207">
        <v>30645.198</v>
      </c>
      <c r="K678" s="207">
        <v>29804.557000000001</v>
      </c>
      <c r="M678" s="206" t="s">
        <v>73</v>
      </c>
      <c r="N678" s="207">
        <v>100.572252868672</v>
      </c>
      <c r="O678" s="207">
        <v>108.499091348045</v>
      </c>
      <c r="P678" s="207">
        <v>91.255163088936996</v>
      </c>
      <c r="Q678" s="207">
        <v>123.608289167782</v>
      </c>
      <c r="R678" s="207">
        <v>128.46178357431799</v>
      </c>
      <c r="S678" s="207">
        <v>128.14154118367401</v>
      </c>
      <c r="T678" s="207">
        <v>110.472096436649</v>
      </c>
      <c r="U678" s="207">
        <v>118.15891377707101</v>
      </c>
      <c r="V678" s="207">
        <v>117.851710405004</v>
      </c>
      <c r="W678" s="207">
        <v>119.25005293653599</v>
      </c>
    </row>
    <row r="679" spans="1:23" ht="20.100000000000001" customHeight="1">
      <c r="A679" s="206" t="s">
        <v>94</v>
      </c>
      <c r="B679" s="207">
        <v>0</v>
      </c>
      <c r="C679" s="207">
        <v>0</v>
      </c>
      <c r="D679" s="207">
        <v>32.03</v>
      </c>
      <c r="E679" s="207">
        <v>1.08</v>
      </c>
      <c r="F679" s="207">
        <v>6.72</v>
      </c>
      <c r="G679" s="207">
        <v>9.39</v>
      </c>
      <c r="H679" s="207">
        <v>36.229999999999997</v>
      </c>
      <c r="I679" s="207">
        <v>66.72</v>
      </c>
      <c r="J679" s="207">
        <v>65.900000000000006</v>
      </c>
      <c r="K679" s="207">
        <v>54.05</v>
      </c>
      <c r="M679" s="206" t="s">
        <v>94</v>
      </c>
      <c r="N679" s="207">
        <v>0</v>
      </c>
      <c r="O679" s="207">
        <v>0</v>
      </c>
      <c r="P679" s="207">
        <v>107.99250702466399</v>
      </c>
      <c r="Q679" s="207">
        <v>231.48148148148101</v>
      </c>
      <c r="R679" s="207">
        <v>249.107142857143</v>
      </c>
      <c r="S679" s="207">
        <v>214.164004259851</v>
      </c>
      <c r="T679" s="207">
        <v>125.50372619376201</v>
      </c>
      <c r="U679" s="207">
        <v>144.07973621103099</v>
      </c>
      <c r="V679" s="207">
        <v>155.64491654021199</v>
      </c>
      <c r="W679" s="207">
        <v>145.97594819611501</v>
      </c>
    </row>
    <row r="680" spans="1:23" ht="20.100000000000001" customHeight="1">
      <c r="A680" s="206" t="s">
        <v>118</v>
      </c>
      <c r="B680" s="207">
        <v>0</v>
      </c>
      <c r="C680" s="207">
        <v>49.2</v>
      </c>
      <c r="D680" s="207">
        <v>903.38</v>
      </c>
      <c r="E680" s="207">
        <v>357.05</v>
      </c>
      <c r="F680" s="207">
        <v>352.08</v>
      </c>
      <c r="G680" s="207">
        <v>760.65</v>
      </c>
      <c r="H680" s="207">
        <v>710.14</v>
      </c>
      <c r="I680" s="207">
        <v>776.31</v>
      </c>
      <c r="J680" s="207">
        <v>1143.9390000000001</v>
      </c>
      <c r="K680" s="207">
        <v>1227.06</v>
      </c>
      <c r="M680" s="206" t="s">
        <v>118</v>
      </c>
      <c r="N680" s="207">
        <v>0</v>
      </c>
      <c r="O680" s="207">
        <v>103.94308943089401</v>
      </c>
      <c r="P680" s="207">
        <v>103.494653412739</v>
      </c>
      <c r="Q680" s="207">
        <v>126.67693600336101</v>
      </c>
      <c r="R680" s="207">
        <v>129.12974324017301</v>
      </c>
      <c r="S680" s="207">
        <v>120.922894892526</v>
      </c>
      <c r="T680" s="207">
        <v>118.56253696454201</v>
      </c>
      <c r="U680" s="207">
        <v>126.38378998080699</v>
      </c>
      <c r="V680" s="207">
        <v>122.73818796282001</v>
      </c>
      <c r="W680" s="207">
        <v>116.691115348883</v>
      </c>
    </row>
    <row r="681" spans="1:23" ht="20.100000000000001" customHeight="1">
      <c r="A681" s="206" t="s">
        <v>120</v>
      </c>
      <c r="B681" s="207">
        <v>0</v>
      </c>
      <c r="C681" s="207">
        <v>0</v>
      </c>
      <c r="D681" s="207">
        <v>13.2</v>
      </c>
      <c r="E681" s="207">
        <v>0</v>
      </c>
      <c r="F681" s="207">
        <v>0</v>
      </c>
      <c r="G681" s="207">
        <v>0</v>
      </c>
      <c r="H681" s="207">
        <v>0</v>
      </c>
      <c r="I681" s="207">
        <v>0</v>
      </c>
      <c r="J681" s="207">
        <v>0</v>
      </c>
      <c r="K681" s="207">
        <v>0</v>
      </c>
      <c r="M681" s="206" t="s">
        <v>120</v>
      </c>
      <c r="N681" s="207">
        <v>0</v>
      </c>
      <c r="O681" s="207">
        <v>0</v>
      </c>
      <c r="P681" s="207">
        <v>140.37878787878799</v>
      </c>
      <c r="Q681" s="207">
        <v>0</v>
      </c>
      <c r="R681" s="207">
        <v>0</v>
      </c>
      <c r="S681" s="207">
        <v>0</v>
      </c>
      <c r="T681" s="207">
        <v>0</v>
      </c>
      <c r="U681" s="207">
        <v>0</v>
      </c>
      <c r="V681" s="207">
        <v>0</v>
      </c>
      <c r="W681" s="207">
        <v>0</v>
      </c>
    </row>
    <row r="682" spans="1:23" ht="20.100000000000001" customHeight="1">
      <c r="A682" s="206" t="s">
        <v>106</v>
      </c>
      <c r="B682" s="207">
        <v>8</v>
      </c>
      <c r="C682" s="207">
        <v>14.42</v>
      </c>
      <c r="D682" s="207">
        <v>30.2</v>
      </c>
      <c r="E682" s="207">
        <v>27.74</v>
      </c>
      <c r="F682" s="207">
        <v>4.72</v>
      </c>
      <c r="G682" s="207">
        <v>15.75</v>
      </c>
      <c r="H682" s="207">
        <v>10.08</v>
      </c>
      <c r="I682" s="207">
        <v>66.253</v>
      </c>
      <c r="J682" s="207">
        <v>374.61399999999998</v>
      </c>
      <c r="K682" s="207">
        <v>38.628</v>
      </c>
      <c r="M682" s="206" t="s">
        <v>106</v>
      </c>
      <c r="N682" s="207">
        <v>90.75</v>
      </c>
      <c r="O682" s="207">
        <v>118.30790568654599</v>
      </c>
      <c r="P682" s="207">
        <v>87.682119205297994</v>
      </c>
      <c r="Q682" s="207">
        <v>110.165825522711</v>
      </c>
      <c r="R682" s="207">
        <v>135.805084745763</v>
      </c>
      <c r="S682" s="207">
        <v>116.571428571429</v>
      </c>
      <c r="T682" s="207">
        <v>95.337301587301596</v>
      </c>
      <c r="U682" s="207">
        <v>163.31335939504601</v>
      </c>
      <c r="V682" s="207">
        <v>162.16959323463601</v>
      </c>
      <c r="W682" s="207">
        <v>182.691312001657</v>
      </c>
    </row>
    <row r="683" spans="1:23" ht="20.100000000000001" customHeight="1">
      <c r="A683" s="206" t="s">
        <v>107</v>
      </c>
      <c r="B683" s="207">
        <v>0</v>
      </c>
      <c r="C683" s="207">
        <v>0</v>
      </c>
      <c r="D683" s="207">
        <v>6.72</v>
      </c>
      <c r="E683" s="207">
        <v>0</v>
      </c>
      <c r="F683" s="207">
        <v>10.119999999999999</v>
      </c>
      <c r="G683" s="207">
        <v>2.88</v>
      </c>
      <c r="H683" s="207">
        <v>0</v>
      </c>
      <c r="I683" s="207">
        <v>50.55</v>
      </c>
      <c r="J683" s="207">
        <v>33.450000000000003</v>
      </c>
      <c r="K683" s="207">
        <v>59.6</v>
      </c>
      <c r="M683" s="206" t="s">
        <v>107</v>
      </c>
      <c r="N683" s="207">
        <v>0</v>
      </c>
      <c r="O683" s="207">
        <v>0</v>
      </c>
      <c r="P683" s="207">
        <v>204.91071428571399</v>
      </c>
      <c r="Q683" s="207">
        <v>0</v>
      </c>
      <c r="R683" s="207">
        <v>264.22924901185797</v>
      </c>
      <c r="S683" s="207">
        <v>281.25</v>
      </c>
      <c r="T683" s="207">
        <v>0</v>
      </c>
      <c r="U683" s="207">
        <v>152.56181998021799</v>
      </c>
      <c r="V683" s="207">
        <v>159.521674140508</v>
      </c>
      <c r="W683" s="207">
        <v>149.04362416107401</v>
      </c>
    </row>
    <row r="684" spans="1:23" ht="20.100000000000001" customHeight="1">
      <c r="A684" s="206" t="s">
        <v>121</v>
      </c>
      <c r="B684" s="207">
        <v>0</v>
      </c>
      <c r="C684" s="207">
        <v>11.141</v>
      </c>
      <c r="D684" s="207">
        <v>119.065</v>
      </c>
      <c r="E684" s="207">
        <v>853.64599999999996</v>
      </c>
      <c r="F684" s="207">
        <v>888.44200000000001</v>
      </c>
      <c r="G684" s="207">
        <v>973.05200000000002</v>
      </c>
      <c r="H684" s="207">
        <v>1101.8330000000001</v>
      </c>
      <c r="I684" s="207">
        <v>1253.461</v>
      </c>
      <c r="J684" s="207">
        <v>1257.94</v>
      </c>
      <c r="K684" s="207">
        <v>1165.4269999999999</v>
      </c>
      <c r="M684" s="206" t="s">
        <v>121</v>
      </c>
      <c r="N684" s="207">
        <v>0</v>
      </c>
      <c r="O684" s="207">
        <v>95.862130867965206</v>
      </c>
      <c r="P684" s="207">
        <v>101.625162726242</v>
      </c>
      <c r="Q684" s="207">
        <v>176.65988009080999</v>
      </c>
      <c r="R684" s="207">
        <v>193.82131866796001</v>
      </c>
      <c r="S684" s="207">
        <v>197.58039652557099</v>
      </c>
      <c r="T684" s="207">
        <v>163.20985122064801</v>
      </c>
      <c r="U684" s="207">
        <v>157.433697578146</v>
      </c>
      <c r="V684" s="207">
        <v>140.41130737555</v>
      </c>
      <c r="W684" s="207">
        <v>134.92393774985501</v>
      </c>
    </row>
    <row r="685" spans="1:23" ht="20.100000000000001" customHeight="1">
      <c r="A685" s="206" t="s">
        <v>91</v>
      </c>
      <c r="B685" s="207">
        <v>5.3</v>
      </c>
      <c r="C685" s="207">
        <v>0</v>
      </c>
      <c r="D685" s="207">
        <v>0</v>
      </c>
      <c r="E685" s="207">
        <v>0</v>
      </c>
      <c r="F685" s="207">
        <v>0</v>
      </c>
      <c r="G685" s="207">
        <v>0</v>
      </c>
      <c r="H685" s="207">
        <v>0</v>
      </c>
      <c r="I685" s="207">
        <v>0</v>
      </c>
      <c r="J685" s="207">
        <v>0</v>
      </c>
      <c r="K685" s="207">
        <v>0</v>
      </c>
      <c r="M685" s="206" t="s">
        <v>91</v>
      </c>
      <c r="N685" s="207">
        <v>632.64150943396203</v>
      </c>
      <c r="O685" s="207">
        <v>0</v>
      </c>
      <c r="P685" s="207">
        <v>0</v>
      </c>
      <c r="Q685" s="207">
        <v>0</v>
      </c>
      <c r="R685" s="207">
        <v>0</v>
      </c>
      <c r="S685" s="207">
        <v>0</v>
      </c>
      <c r="T685" s="207">
        <v>0</v>
      </c>
      <c r="U685" s="207">
        <v>0</v>
      </c>
      <c r="V685" s="207">
        <v>0</v>
      </c>
      <c r="W685" s="207">
        <v>0</v>
      </c>
    </row>
    <row r="686" spans="1:23" ht="20.100000000000001" customHeight="1">
      <c r="A686" s="206" t="s">
        <v>82</v>
      </c>
      <c r="B686" s="207">
        <v>0</v>
      </c>
      <c r="C686" s="207">
        <v>0</v>
      </c>
      <c r="D686" s="207">
        <v>0</v>
      </c>
      <c r="E686" s="207">
        <v>0</v>
      </c>
      <c r="F686" s="207">
        <v>0</v>
      </c>
      <c r="G686" s="207">
        <v>0</v>
      </c>
      <c r="H686" s="207">
        <v>0</v>
      </c>
      <c r="I686" s="207">
        <v>0</v>
      </c>
      <c r="J686" s="207">
        <v>21.638999999999999</v>
      </c>
      <c r="K686" s="207">
        <v>120.10299999999999</v>
      </c>
      <c r="M686" s="206" t="s">
        <v>82</v>
      </c>
      <c r="N686" s="207">
        <v>0</v>
      </c>
      <c r="O686" s="207">
        <v>0</v>
      </c>
      <c r="P686" s="207">
        <v>0</v>
      </c>
      <c r="Q686" s="207">
        <v>0</v>
      </c>
      <c r="R686" s="207">
        <v>0</v>
      </c>
      <c r="S686" s="207">
        <v>0</v>
      </c>
      <c r="T686" s="207">
        <v>0</v>
      </c>
      <c r="U686" s="207">
        <v>0</v>
      </c>
      <c r="V686" s="207">
        <v>277.55441563843101</v>
      </c>
      <c r="W686" s="207">
        <v>288.88537338784198</v>
      </c>
    </row>
    <row r="687" spans="1:23" ht="20.100000000000001" customHeight="1">
      <c r="A687" s="206" t="s">
        <v>116</v>
      </c>
      <c r="B687" s="207">
        <v>0</v>
      </c>
      <c r="C687" s="207">
        <v>0</v>
      </c>
      <c r="D687" s="207">
        <v>0</v>
      </c>
      <c r="E687" s="207">
        <v>0</v>
      </c>
      <c r="F687" s="207">
        <v>0</v>
      </c>
      <c r="G687" s="207">
        <v>0.5</v>
      </c>
      <c r="H687" s="207">
        <v>0.5</v>
      </c>
      <c r="I687" s="207">
        <v>0</v>
      </c>
      <c r="J687" s="207">
        <v>0</v>
      </c>
      <c r="K687" s="207">
        <v>84.24</v>
      </c>
      <c r="M687" s="206" t="s">
        <v>116</v>
      </c>
      <c r="N687" s="207">
        <v>0</v>
      </c>
      <c r="O687" s="207">
        <v>0</v>
      </c>
      <c r="P687" s="207">
        <v>0</v>
      </c>
      <c r="Q687" s="207">
        <v>0</v>
      </c>
      <c r="R687" s="207">
        <v>0</v>
      </c>
      <c r="S687" s="207">
        <v>408</v>
      </c>
      <c r="T687" s="207">
        <v>422</v>
      </c>
      <c r="U687" s="207">
        <v>0</v>
      </c>
      <c r="V687" s="207">
        <v>0</v>
      </c>
      <c r="W687" s="207">
        <v>179.40408357075</v>
      </c>
    </row>
    <row r="688" spans="1:23" ht="20.100000000000001" customHeight="1">
      <c r="A688" s="206" t="s">
        <v>124</v>
      </c>
      <c r="B688" s="207">
        <v>249.21899999999999</v>
      </c>
      <c r="C688" s="207">
        <v>344.94200000000001</v>
      </c>
      <c r="D688" s="207">
        <v>587.88599999999997</v>
      </c>
      <c r="E688" s="207">
        <v>731.529</v>
      </c>
      <c r="F688" s="207">
        <v>722.7</v>
      </c>
      <c r="G688" s="207">
        <v>651.48500000000001</v>
      </c>
      <c r="H688" s="207">
        <v>738.89200000000005</v>
      </c>
      <c r="I688" s="207">
        <v>935.61199999999997</v>
      </c>
      <c r="J688" s="207">
        <v>963.351</v>
      </c>
      <c r="K688" s="207">
        <v>1551.0719999999999</v>
      </c>
      <c r="M688" s="206" t="s">
        <v>124</v>
      </c>
      <c r="N688" s="207">
        <v>189.13485729418699</v>
      </c>
      <c r="O688" s="207">
        <v>151.73565410996599</v>
      </c>
      <c r="P688" s="207">
        <v>169.67575346240599</v>
      </c>
      <c r="Q688" s="207">
        <v>158.27123736721299</v>
      </c>
      <c r="R688" s="207">
        <v>224.19399474194</v>
      </c>
      <c r="S688" s="207">
        <v>213.522951411007</v>
      </c>
      <c r="T688" s="207">
        <v>160.893608267514</v>
      </c>
      <c r="U688" s="207">
        <v>187.76693757668801</v>
      </c>
      <c r="V688" s="207">
        <v>193.908554618202</v>
      </c>
      <c r="W688" s="207">
        <v>174.13956283138401</v>
      </c>
    </row>
    <row r="689" spans="1:23" ht="20.100000000000001" customHeight="1">
      <c r="A689" s="204" t="s">
        <v>58</v>
      </c>
      <c r="B689" s="205">
        <v>0</v>
      </c>
      <c r="C689" s="205">
        <v>0</v>
      </c>
      <c r="D689" s="205">
        <v>11.25</v>
      </c>
      <c r="E689" s="205">
        <v>0</v>
      </c>
      <c r="F689" s="205">
        <v>0.05</v>
      </c>
      <c r="G689" s="205">
        <v>0</v>
      </c>
      <c r="H689" s="205">
        <v>0</v>
      </c>
      <c r="I689" s="205">
        <v>0</v>
      </c>
      <c r="J689" s="205">
        <v>0</v>
      </c>
      <c r="K689" s="205">
        <v>0</v>
      </c>
      <c r="M689" s="204" t="s">
        <v>58</v>
      </c>
      <c r="N689" s="205">
        <v>0</v>
      </c>
      <c r="O689" s="205">
        <v>0</v>
      </c>
      <c r="P689" s="205">
        <v>31.288888888888899</v>
      </c>
      <c r="Q689" s="205">
        <v>0</v>
      </c>
      <c r="R689" s="205">
        <v>11340</v>
      </c>
      <c r="S689" s="205">
        <v>0</v>
      </c>
      <c r="T689" s="205">
        <v>0</v>
      </c>
      <c r="U689" s="205">
        <v>0</v>
      </c>
      <c r="V689" s="205">
        <v>0</v>
      </c>
      <c r="W689" s="205">
        <v>0</v>
      </c>
    </row>
    <row r="690" spans="1:23" ht="20.100000000000001" customHeight="1">
      <c r="A690" s="206" t="s">
        <v>186</v>
      </c>
      <c r="B690" s="207">
        <v>0</v>
      </c>
      <c r="C690" s="207">
        <v>0</v>
      </c>
      <c r="D690" s="207">
        <v>11.25</v>
      </c>
      <c r="E690" s="207">
        <v>0</v>
      </c>
      <c r="F690" s="207">
        <v>0</v>
      </c>
      <c r="G690" s="207">
        <v>0</v>
      </c>
      <c r="H690" s="207">
        <v>0</v>
      </c>
      <c r="I690" s="207">
        <v>0</v>
      </c>
      <c r="J690" s="207">
        <v>0</v>
      </c>
      <c r="K690" s="207">
        <v>0</v>
      </c>
      <c r="M690" s="206" t="s">
        <v>186</v>
      </c>
      <c r="N690" s="207">
        <v>0</v>
      </c>
      <c r="O690" s="207">
        <v>0</v>
      </c>
      <c r="P690" s="207">
        <v>31.288888888888899</v>
      </c>
      <c r="Q690" s="207">
        <v>0</v>
      </c>
      <c r="R690" s="207">
        <v>0</v>
      </c>
      <c r="S690" s="207">
        <v>0</v>
      </c>
      <c r="T690" s="207">
        <v>0</v>
      </c>
      <c r="U690" s="207">
        <v>0</v>
      </c>
      <c r="V690" s="207">
        <v>0</v>
      </c>
      <c r="W690" s="207">
        <v>0</v>
      </c>
    </row>
    <row r="691" spans="1:23" ht="20.100000000000001" customHeight="1">
      <c r="A691" s="206" t="s">
        <v>136</v>
      </c>
      <c r="B691" s="207">
        <v>0</v>
      </c>
      <c r="C691" s="207">
        <v>0</v>
      </c>
      <c r="D691" s="207">
        <v>0</v>
      </c>
      <c r="E691" s="207">
        <v>0</v>
      </c>
      <c r="F691" s="207">
        <v>0.05</v>
      </c>
      <c r="G691" s="207">
        <v>0</v>
      </c>
      <c r="H691" s="207">
        <v>0</v>
      </c>
      <c r="I691" s="207">
        <v>0</v>
      </c>
      <c r="J691" s="207">
        <v>0</v>
      </c>
      <c r="K691" s="207">
        <v>0</v>
      </c>
      <c r="M691" s="206" t="s">
        <v>136</v>
      </c>
      <c r="N691" s="207">
        <v>0</v>
      </c>
      <c r="O691" s="207">
        <v>0</v>
      </c>
      <c r="P691" s="207">
        <v>0</v>
      </c>
      <c r="Q691" s="207">
        <v>0</v>
      </c>
      <c r="R691" s="207">
        <v>11340</v>
      </c>
      <c r="S691" s="207">
        <v>0</v>
      </c>
      <c r="T691" s="207">
        <v>0</v>
      </c>
      <c r="U691" s="207">
        <v>0</v>
      </c>
      <c r="V691" s="207">
        <v>0</v>
      </c>
      <c r="W691" s="207">
        <v>0</v>
      </c>
    </row>
    <row r="692" spans="1:23" ht="20.100000000000001" customHeight="1">
      <c r="A692" s="204" t="s">
        <v>63</v>
      </c>
      <c r="B692" s="205">
        <v>0</v>
      </c>
      <c r="C692" s="205">
        <v>0.13300000000000001</v>
      </c>
      <c r="D692" s="205">
        <v>9.9000000000000005E-2</v>
      </c>
      <c r="E692" s="205">
        <v>0.105</v>
      </c>
      <c r="F692" s="205">
        <v>0</v>
      </c>
      <c r="G692" s="205">
        <v>0</v>
      </c>
      <c r="H692" s="205">
        <v>8.7999999999999995E-2</v>
      </c>
      <c r="I692" s="205">
        <v>0.126</v>
      </c>
      <c r="J692" s="205">
        <v>0</v>
      </c>
      <c r="K692" s="205">
        <v>0</v>
      </c>
      <c r="M692" s="204" t="s">
        <v>63</v>
      </c>
      <c r="N692" s="205">
        <v>0</v>
      </c>
      <c r="O692" s="205">
        <v>1894.7368421052599</v>
      </c>
      <c r="P692" s="205">
        <v>2151.5151515151501</v>
      </c>
      <c r="Q692" s="205">
        <v>2685.7142857142899</v>
      </c>
      <c r="R692" s="205">
        <v>0</v>
      </c>
      <c r="S692" s="205">
        <v>0</v>
      </c>
      <c r="T692" s="205">
        <v>2340.9090909090901</v>
      </c>
      <c r="U692" s="205">
        <v>2912.6984126984098</v>
      </c>
      <c r="V692" s="205">
        <v>0</v>
      </c>
      <c r="W692" s="205">
        <v>0</v>
      </c>
    </row>
    <row r="693" spans="1:23" ht="20.100000000000001" customHeight="1">
      <c r="A693" s="206" t="s">
        <v>144</v>
      </c>
      <c r="B693" s="207">
        <v>0</v>
      </c>
      <c r="C693" s="207">
        <v>0.13300000000000001</v>
      </c>
      <c r="D693" s="207">
        <v>9.9000000000000005E-2</v>
      </c>
      <c r="E693" s="207">
        <v>0.105</v>
      </c>
      <c r="F693" s="207">
        <v>0</v>
      </c>
      <c r="G693" s="207">
        <v>0</v>
      </c>
      <c r="H693" s="207">
        <v>8.7999999999999995E-2</v>
      </c>
      <c r="I693" s="207">
        <v>0.126</v>
      </c>
      <c r="J693" s="207">
        <v>0</v>
      </c>
      <c r="K693" s="207">
        <v>0</v>
      </c>
      <c r="M693" s="206" t="s">
        <v>144</v>
      </c>
      <c r="N693" s="207">
        <v>0</v>
      </c>
      <c r="O693" s="207">
        <v>1894.7368421052599</v>
      </c>
      <c r="P693" s="207">
        <v>2151.5151515151501</v>
      </c>
      <c r="Q693" s="207">
        <v>2685.7142857142899</v>
      </c>
      <c r="R693" s="207">
        <v>0</v>
      </c>
      <c r="S693" s="207">
        <v>0</v>
      </c>
      <c r="T693" s="207">
        <v>2340.9090909090901</v>
      </c>
      <c r="U693" s="207">
        <v>2912.6984126984098</v>
      </c>
      <c r="V693" s="207">
        <v>0</v>
      </c>
      <c r="W693" s="207">
        <v>0</v>
      </c>
    </row>
    <row r="694" spans="1:23" ht="20.100000000000001" customHeight="1">
      <c r="A694" s="204" t="s">
        <v>64</v>
      </c>
      <c r="B694" s="205">
        <v>98.921999999999997</v>
      </c>
      <c r="C694" s="205">
        <v>132.20500000000001</v>
      </c>
      <c r="D694" s="205">
        <v>172.999</v>
      </c>
      <c r="E694" s="205">
        <v>559.03</v>
      </c>
      <c r="F694" s="205">
        <v>57.631999999999998</v>
      </c>
      <c r="G694" s="205">
        <v>49.244999999999997</v>
      </c>
      <c r="H694" s="205">
        <v>35.929000000000002</v>
      </c>
      <c r="I694" s="205">
        <v>37.154000000000003</v>
      </c>
      <c r="J694" s="205">
        <v>173.04900000000001</v>
      </c>
      <c r="K694" s="205">
        <v>46.996000000000002</v>
      </c>
      <c r="M694" s="204" t="s">
        <v>64</v>
      </c>
      <c r="N694" s="205">
        <v>371.100462991043</v>
      </c>
      <c r="O694" s="205">
        <v>383.84327370371801</v>
      </c>
      <c r="P694" s="205">
        <v>349.38930282834002</v>
      </c>
      <c r="Q694" s="205">
        <v>166.76743645242701</v>
      </c>
      <c r="R694" s="205">
        <v>502.411854525264</v>
      </c>
      <c r="S694" s="205">
        <v>559.69133922225603</v>
      </c>
      <c r="T694" s="205">
        <v>443.81975562915699</v>
      </c>
      <c r="U694" s="205">
        <v>650.29337352640403</v>
      </c>
      <c r="V694" s="205">
        <v>278.61472762050101</v>
      </c>
      <c r="W694" s="205">
        <v>464.67784492297199</v>
      </c>
    </row>
    <row r="695" spans="1:23" ht="20.100000000000001" customHeight="1">
      <c r="A695" s="206" t="s">
        <v>73</v>
      </c>
      <c r="B695" s="207">
        <v>0</v>
      </c>
      <c r="C695" s="207">
        <v>7.1909999999999998</v>
      </c>
      <c r="D695" s="207">
        <v>19.605</v>
      </c>
      <c r="E695" s="207">
        <v>307.36200000000002</v>
      </c>
      <c r="F695" s="207">
        <v>0</v>
      </c>
      <c r="G695" s="207">
        <v>1.08</v>
      </c>
      <c r="H695" s="207">
        <v>0</v>
      </c>
      <c r="I695" s="207">
        <v>0</v>
      </c>
      <c r="J695" s="207">
        <v>126.88</v>
      </c>
      <c r="K695" s="207">
        <v>0.88</v>
      </c>
      <c r="M695" s="206" t="s">
        <v>73</v>
      </c>
      <c r="N695" s="207">
        <v>0</v>
      </c>
      <c r="O695" s="207">
        <v>719.788624669726</v>
      </c>
      <c r="P695" s="207">
        <v>138.077021168069</v>
      </c>
      <c r="Q695" s="207">
        <v>125.796292319805</v>
      </c>
      <c r="R695" s="207">
        <v>0</v>
      </c>
      <c r="S695" s="207">
        <v>966.66666666666595</v>
      </c>
      <c r="T695" s="207">
        <v>0</v>
      </c>
      <c r="U695" s="207">
        <v>0</v>
      </c>
      <c r="V695" s="207">
        <v>158.95334174022699</v>
      </c>
      <c r="W695" s="207">
        <v>1214.77272727273</v>
      </c>
    </row>
    <row r="696" spans="1:23" ht="20.100000000000001" customHeight="1">
      <c r="A696" s="206" t="s">
        <v>149</v>
      </c>
      <c r="B696" s="207">
        <v>0</v>
      </c>
      <c r="C696" s="207">
        <v>1.1100000000000001</v>
      </c>
      <c r="D696" s="207">
        <v>48.917999999999999</v>
      </c>
      <c r="E696" s="207">
        <v>0</v>
      </c>
      <c r="F696" s="207">
        <v>0</v>
      </c>
      <c r="G696" s="207">
        <v>0</v>
      </c>
      <c r="H696" s="207">
        <v>0</v>
      </c>
      <c r="I696" s="207">
        <v>0</v>
      </c>
      <c r="J696" s="207">
        <v>0</v>
      </c>
      <c r="K696" s="207">
        <v>0</v>
      </c>
      <c r="M696" s="206" t="s">
        <v>149</v>
      </c>
      <c r="N696" s="207">
        <v>0</v>
      </c>
      <c r="O696" s="207">
        <v>516.21621621621603</v>
      </c>
      <c r="P696" s="207">
        <v>411.03479291876198</v>
      </c>
      <c r="Q696" s="207">
        <v>0</v>
      </c>
      <c r="R696" s="207">
        <v>0</v>
      </c>
      <c r="S696" s="207">
        <v>0</v>
      </c>
      <c r="T696" s="207">
        <v>0</v>
      </c>
      <c r="U696" s="207">
        <v>0</v>
      </c>
      <c r="V696" s="207">
        <v>0</v>
      </c>
      <c r="W696" s="207">
        <v>0</v>
      </c>
    </row>
    <row r="697" spans="1:23" ht="20.100000000000001" customHeight="1">
      <c r="A697" s="206" t="s">
        <v>155</v>
      </c>
      <c r="B697" s="207">
        <v>60.268000000000001</v>
      </c>
      <c r="C697" s="207">
        <v>64.608999999999995</v>
      </c>
      <c r="D697" s="207">
        <v>64.548000000000002</v>
      </c>
      <c r="E697" s="207">
        <v>3.5070000000000001</v>
      </c>
      <c r="F697" s="207">
        <v>8.3309999999999995</v>
      </c>
      <c r="G697" s="207">
        <v>7.915</v>
      </c>
      <c r="H697" s="207">
        <v>3.2839999999999998</v>
      </c>
      <c r="I697" s="207">
        <v>5.0759999999999996</v>
      </c>
      <c r="J697" s="207">
        <v>21.969000000000001</v>
      </c>
      <c r="K697" s="207">
        <v>4.8620000000000001</v>
      </c>
      <c r="M697" s="206" t="s">
        <v>155</v>
      </c>
      <c r="N697" s="207">
        <v>399.16705382624298</v>
      </c>
      <c r="O697" s="207">
        <v>408.89040226593801</v>
      </c>
      <c r="P697" s="207">
        <v>389.32267459874799</v>
      </c>
      <c r="Q697" s="207">
        <v>983.461648132307</v>
      </c>
      <c r="R697" s="207">
        <v>947.18521185932104</v>
      </c>
      <c r="S697" s="207">
        <v>915.47694251421399</v>
      </c>
      <c r="T697" s="207">
        <v>765.225334957369</v>
      </c>
      <c r="U697" s="207">
        <v>1109.14105594957</v>
      </c>
      <c r="V697" s="207">
        <v>754.69980426965299</v>
      </c>
      <c r="W697" s="207">
        <v>1535.1707116412999</v>
      </c>
    </row>
    <row r="698" spans="1:23" ht="20.100000000000001" customHeight="1">
      <c r="A698" s="206" t="s">
        <v>156</v>
      </c>
      <c r="B698" s="207">
        <v>36.813000000000002</v>
      </c>
      <c r="C698" s="207">
        <v>57.997</v>
      </c>
      <c r="D698" s="207">
        <v>39.927999999999997</v>
      </c>
      <c r="E698" s="207">
        <v>63.348999999999997</v>
      </c>
      <c r="F698" s="207">
        <v>45.158999999999999</v>
      </c>
      <c r="G698" s="207">
        <v>39.520000000000003</v>
      </c>
      <c r="H698" s="207">
        <v>30.425000000000001</v>
      </c>
      <c r="I698" s="207">
        <v>31.942</v>
      </c>
      <c r="J698" s="207">
        <v>23.5</v>
      </c>
      <c r="K698" s="207">
        <v>41.253999999999998</v>
      </c>
      <c r="M698" s="206" t="s">
        <v>156</v>
      </c>
      <c r="N698" s="207">
        <v>327.92763425963699</v>
      </c>
      <c r="O698" s="207">
        <v>312.25753056192599</v>
      </c>
      <c r="P698" s="207">
        <v>313.063514325786</v>
      </c>
      <c r="Q698" s="207">
        <v>428.07305561255902</v>
      </c>
      <c r="R698" s="207">
        <v>426.02803427888102</v>
      </c>
      <c r="S698" s="207">
        <v>468.64878542510098</v>
      </c>
      <c r="T698" s="207">
        <v>395.628594905505</v>
      </c>
      <c r="U698" s="207">
        <v>572.47511113893904</v>
      </c>
      <c r="V698" s="207">
        <v>467.787234042553</v>
      </c>
      <c r="W698" s="207">
        <v>322.51418044310799</v>
      </c>
    </row>
    <row r="699" spans="1:23" ht="20.100000000000001" customHeight="1">
      <c r="A699" s="206" t="s">
        <v>161</v>
      </c>
      <c r="B699" s="207">
        <v>1.841</v>
      </c>
      <c r="C699" s="207">
        <v>1.298</v>
      </c>
      <c r="D699" s="207">
        <v>0</v>
      </c>
      <c r="E699" s="207">
        <v>184.81200000000001</v>
      </c>
      <c r="F699" s="207">
        <v>4.1420000000000003</v>
      </c>
      <c r="G699" s="207">
        <v>0.73</v>
      </c>
      <c r="H699" s="207">
        <v>2.2200000000000002</v>
      </c>
      <c r="I699" s="207">
        <v>0.13600000000000001</v>
      </c>
      <c r="J699" s="207">
        <v>0.7</v>
      </c>
      <c r="K699" s="207">
        <v>0</v>
      </c>
      <c r="M699" s="206" t="s">
        <v>161</v>
      </c>
      <c r="N699" s="207">
        <v>315.58935361216697</v>
      </c>
      <c r="O699" s="207">
        <v>361.32511556240399</v>
      </c>
      <c r="P699" s="207">
        <v>0</v>
      </c>
      <c r="Q699" s="207">
        <v>129.840053676168</v>
      </c>
      <c r="R699" s="207">
        <v>440.60840173829098</v>
      </c>
      <c r="S699" s="207">
        <v>1028.7671232876701</v>
      </c>
      <c r="T699" s="207">
        <v>628.82882882882905</v>
      </c>
      <c r="U699" s="207">
        <v>1801.4705882352901</v>
      </c>
      <c r="V699" s="207">
        <v>675.71428571428601</v>
      </c>
      <c r="W699" s="207">
        <v>0</v>
      </c>
    </row>
    <row r="700" spans="1:23" ht="20.100000000000001" customHeight="1">
      <c r="A700" s="214" t="s">
        <v>164</v>
      </c>
      <c r="B700" s="215">
        <v>15983.982</v>
      </c>
      <c r="C700" s="215">
        <v>16255.616</v>
      </c>
      <c r="D700" s="215">
        <v>16751.527999999998</v>
      </c>
      <c r="E700" s="215">
        <v>20211.993999999999</v>
      </c>
      <c r="F700" s="215">
        <v>19273.181</v>
      </c>
      <c r="G700" s="215">
        <v>36843.171000000002</v>
      </c>
      <c r="H700" s="215">
        <v>30183.476999999999</v>
      </c>
      <c r="I700" s="215">
        <v>36416.58</v>
      </c>
      <c r="J700" s="215">
        <v>34925.911999999997</v>
      </c>
      <c r="K700" s="215">
        <v>34388.514999999999</v>
      </c>
      <c r="M700" s="214" t="s">
        <v>164</v>
      </c>
      <c r="N700" s="215">
        <v>111.962963922257</v>
      </c>
      <c r="O700" s="215">
        <v>121.970769978818</v>
      </c>
      <c r="P700" s="215">
        <v>106.93191689737201</v>
      </c>
      <c r="Q700" s="215">
        <v>136.71807937405899</v>
      </c>
      <c r="R700" s="215">
        <v>145.55272427525099</v>
      </c>
      <c r="S700" s="215">
        <v>136.47283508794601</v>
      </c>
      <c r="T700" s="215">
        <v>118.40849216940801</v>
      </c>
      <c r="U700" s="215">
        <v>125.51348863622</v>
      </c>
      <c r="V700" s="215">
        <v>126.035048132745</v>
      </c>
      <c r="W700" s="215">
        <v>126.65234308605601</v>
      </c>
    </row>
    <row r="701" spans="1:23" ht="20.100000000000001" customHeight="1">
      <c r="A701" s="198" t="s">
        <v>68</v>
      </c>
      <c r="M701" s="198" t="s">
        <v>68</v>
      </c>
    </row>
    <row r="702" spans="1:23" ht="18.75" customHeight="1">
      <c r="B702" s="198"/>
      <c r="C702" s="198"/>
      <c r="D702" s="198"/>
      <c r="E702" s="198"/>
      <c r="F702" s="198"/>
      <c r="G702" s="198"/>
      <c r="H702" s="198"/>
      <c r="I702" s="198"/>
      <c r="J702" s="198"/>
      <c r="K702" s="198"/>
      <c r="N702" s="198"/>
      <c r="O702" s="198"/>
      <c r="P702" s="198"/>
      <c r="Q702" s="198"/>
      <c r="R702" s="198"/>
      <c r="S702" s="198"/>
      <c r="T702" s="198"/>
      <c r="U702" s="198"/>
      <c r="V702" s="198"/>
      <c r="W702" s="198"/>
    </row>
    <row r="703" spans="1:23" ht="18.75" customHeight="1">
      <c r="B703" s="198"/>
      <c r="C703" s="198"/>
      <c r="D703" s="198"/>
      <c r="E703" s="198"/>
      <c r="F703" s="198"/>
      <c r="G703" s="198"/>
      <c r="H703" s="198"/>
      <c r="I703" s="217"/>
      <c r="J703" s="217"/>
      <c r="K703" s="217"/>
      <c r="N703" s="198"/>
      <c r="O703" s="198"/>
      <c r="P703" s="198"/>
      <c r="Q703" s="198"/>
      <c r="R703" s="198"/>
      <c r="S703" s="198"/>
      <c r="T703" s="198"/>
      <c r="U703" s="198"/>
      <c r="V703" s="217"/>
      <c r="W703" s="217"/>
    </row>
    <row r="704" spans="1:23" ht="18.75" customHeight="1">
      <c r="A704" s="12" t="s">
        <v>393</v>
      </c>
      <c r="B704" s="198"/>
      <c r="C704" s="198"/>
      <c r="D704" s="198"/>
      <c r="E704" s="198"/>
      <c r="F704" s="198"/>
      <c r="G704" s="198"/>
      <c r="H704" s="198"/>
      <c r="I704" s="198"/>
      <c r="J704" s="198"/>
      <c r="K704" s="358" t="s">
        <v>0</v>
      </c>
      <c r="M704" s="12" t="s">
        <v>394</v>
      </c>
      <c r="N704" s="198"/>
      <c r="O704" s="198"/>
      <c r="P704" s="198"/>
      <c r="Q704" s="198"/>
      <c r="R704" s="198"/>
      <c r="S704" s="198"/>
      <c r="T704" s="198"/>
      <c r="U704" s="198"/>
      <c r="V704" s="198"/>
      <c r="W704" s="15" t="s">
        <v>170</v>
      </c>
    </row>
    <row r="705" spans="1:23" ht="18" customHeight="1">
      <c r="A705" s="218"/>
      <c r="B705" s="203" t="s">
        <v>2</v>
      </c>
      <c r="C705" s="203" t="s">
        <v>3</v>
      </c>
      <c r="D705" s="203" t="s">
        <v>4</v>
      </c>
      <c r="E705" s="203" t="s">
        <v>5</v>
      </c>
      <c r="F705" s="203" t="s">
        <v>6</v>
      </c>
      <c r="G705" s="203" t="s">
        <v>7</v>
      </c>
      <c r="H705" s="203" t="s">
        <v>8</v>
      </c>
      <c r="I705" s="203" t="s">
        <v>9</v>
      </c>
      <c r="J705" s="203" t="s">
        <v>372</v>
      </c>
      <c r="K705" s="203" t="s">
        <v>373</v>
      </c>
      <c r="M705" s="218"/>
      <c r="N705" s="203" t="s">
        <v>2</v>
      </c>
      <c r="O705" s="203" t="s">
        <v>3</v>
      </c>
      <c r="P705" s="203" t="s">
        <v>4</v>
      </c>
      <c r="Q705" s="203" t="s">
        <v>5</v>
      </c>
      <c r="R705" s="203" t="s">
        <v>6</v>
      </c>
      <c r="S705" s="203" t="s">
        <v>7</v>
      </c>
      <c r="T705" s="203" t="s">
        <v>8</v>
      </c>
      <c r="U705" s="203" t="s">
        <v>9</v>
      </c>
      <c r="V705" s="203" t="s">
        <v>372</v>
      </c>
      <c r="W705" s="203" t="s">
        <v>373</v>
      </c>
    </row>
    <row r="706" spans="1:23" ht="18" customHeight="1">
      <c r="A706" s="204" t="s">
        <v>27</v>
      </c>
      <c r="B706" s="205">
        <v>824.88499999999999</v>
      </c>
      <c r="C706" s="205">
        <v>379.03399999999999</v>
      </c>
      <c r="D706" s="205">
        <v>455.37900000000002</v>
      </c>
      <c r="E706" s="205">
        <v>432.57499999999999</v>
      </c>
      <c r="F706" s="205">
        <v>3551.58</v>
      </c>
      <c r="G706" s="205">
        <v>2001.05</v>
      </c>
      <c r="H706" s="205">
        <v>2213.31</v>
      </c>
      <c r="I706" s="205">
        <v>3921.0729999999999</v>
      </c>
      <c r="J706" s="205">
        <v>8077.7830000000004</v>
      </c>
      <c r="K706" s="205">
        <v>2690.703</v>
      </c>
      <c r="M706" s="204" t="s">
        <v>27</v>
      </c>
      <c r="N706" s="205">
        <v>296.89593094794998</v>
      </c>
      <c r="O706" s="205">
        <v>278.15182806819399</v>
      </c>
      <c r="P706" s="205">
        <v>206.30727372145</v>
      </c>
      <c r="Q706" s="205">
        <v>279.44518291625701</v>
      </c>
      <c r="R706" s="205">
        <v>64.4265369215954</v>
      </c>
      <c r="S706" s="205">
        <v>111.074186052323</v>
      </c>
      <c r="T706" s="205">
        <v>115.825166831578</v>
      </c>
      <c r="U706" s="205">
        <v>68.414436558564404</v>
      </c>
      <c r="V706" s="205">
        <v>69.076626594202907</v>
      </c>
      <c r="W706" s="205">
        <v>134.86809952640601</v>
      </c>
    </row>
    <row r="707" spans="1:23" ht="18" customHeight="1">
      <c r="A707" s="206" t="s">
        <v>75</v>
      </c>
      <c r="B707" s="207">
        <v>0</v>
      </c>
      <c r="C707" s="207">
        <v>0</v>
      </c>
      <c r="D707" s="207">
        <v>0</v>
      </c>
      <c r="E707" s="207">
        <v>0</v>
      </c>
      <c r="F707" s="207">
        <v>0</v>
      </c>
      <c r="G707" s="207">
        <v>40</v>
      </c>
      <c r="H707" s="207">
        <v>0</v>
      </c>
      <c r="I707" s="207">
        <v>0</v>
      </c>
      <c r="J707" s="207">
        <v>0</v>
      </c>
      <c r="K707" s="207">
        <v>0</v>
      </c>
      <c r="M707" s="206" t="s">
        <v>75</v>
      </c>
      <c r="N707" s="207">
        <v>0</v>
      </c>
      <c r="O707" s="207">
        <v>0</v>
      </c>
      <c r="P707" s="207">
        <v>0</v>
      </c>
      <c r="Q707" s="207">
        <v>0</v>
      </c>
      <c r="R707" s="207">
        <v>0</v>
      </c>
      <c r="S707" s="207">
        <v>61.024999999999999</v>
      </c>
      <c r="T707" s="207">
        <v>0</v>
      </c>
      <c r="U707" s="207">
        <v>0</v>
      </c>
      <c r="V707" s="207">
        <v>0</v>
      </c>
      <c r="W707" s="207">
        <v>0</v>
      </c>
    </row>
    <row r="708" spans="1:23" ht="18" customHeight="1">
      <c r="A708" s="206" t="s">
        <v>76</v>
      </c>
      <c r="B708" s="207">
        <v>3.6</v>
      </c>
      <c r="C708" s="207">
        <v>8.5</v>
      </c>
      <c r="D708" s="207">
        <v>14.5</v>
      </c>
      <c r="E708" s="207">
        <v>6</v>
      </c>
      <c r="F708" s="207">
        <v>9</v>
      </c>
      <c r="G708" s="207">
        <v>10</v>
      </c>
      <c r="H708" s="207">
        <v>10.5</v>
      </c>
      <c r="I708" s="207">
        <v>5</v>
      </c>
      <c r="J708" s="207">
        <v>11.66</v>
      </c>
      <c r="K708" s="207">
        <v>25.417999999999999</v>
      </c>
      <c r="M708" s="206" t="s">
        <v>76</v>
      </c>
      <c r="N708" s="207">
        <v>193.333333333333</v>
      </c>
      <c r="O708" s="207">
        <v>235.529411764706</v>
      </c>
      <c r="P708" s="207">
        <v>232</v>
      </c>
      <c r="Q708" s="207">
        <v>292.66666666666703</v>
      </c>
      <c r="R708" s="207">
        <v>351.777777777778</v>
      </c>
      <c r="S708" s="207">
        <v>433.2</v>
      </c>
      <c r="T708" s="207">
        <v>348.47619047619003</v>
      </c>
      <c r="U708" s="207">
        <v>357.4</v>
      </c>
      <c r="V708" s="207">
        <v>368.01029159519697</v>
      </c>
      <c r="W708" s="207">
        <v>451.68778031316401</v>
      </c>
    </row>
    <row r="709" spans="1:23" ht="18" customHeight="1">
      <c r="A709" s="206" t="s">
        <v>78</v>
      </c>
      <c r="B709" s="207">
        <v>0</v>
      </c>
      <c r="C709" s="207">
        <v>0</v>
      </c>
      <c r="D709" s="207">
        <v>24.08</v>
      </c>
      <c r="E709" s="207">
        <v>216.54499999999999</v>
      </c>
      <c r="F709" s="207">
        <v>194.28</v>
      </c>
      <c r="G709" s="207">
        <v>42.8</v>
      </c>
      <c r="H709" s="207">
        <v>35.872999999999998</v>
      </c>
      <c r="I709" s="207">
        <v>16.010000000000002</v>
      </c>
      <c r="J709" s="207">
        <v>22.736000000000001</v>
      </c>
      <c r="K709" s="207">
        <v>5.6870000000000003</v>
      </c>
      <c r="M709" s="206" t="s">
        <v>78</v>
      </c>
      <c r="N709" s="207">
        <v>0</v>
      </c>
      <c r="O709" s="207">
        <v>0</v>
      </c>
      <c r="P709" s="207">
        <v>80.855481727574798</v>
      </c>
      <c r="Q709" s="207">
        <v>100.676533745873</v>
      </c>
      <c r="R709" s="207">
        <v>105.28103767757899</v>
      </c>
      <c r="S709" s="207">
        <v>110.981308411215</v>
      </c>
      <c r="T709" s="207">
        <v>106.598277255875</v>
      </c>
      <c r="U709" s="207">
        <v>112.67957526545899</v>
      </c>
      <c r="V709" s="207">
        <v>115.719563687544</v>
      </c>
      <c r="W709" s="207">
        <v>83.347986636187798</v>
      </c>
    </row>
    <row r="710" spans="1:23" ht="18" customHeight="1">
      <c r="A710" s="206" t="s">
        <v>80</v>
      </c>
      <c r="B710" s="207">
        <v>3.8039999999999998</v>
      </c>
      <c r="C710" s="207">
        <v>0</v>
      </c>
      <c r="D710" s="207">
        <v>0</v>
      </c>
      <c r="E710" s="207">
        <v>0</v>
      </c>
      <c r="F710" s="207">
        <v>0</v>
      </c>
      <c r="G710" s="207">
        <v>0</v>
      </c>
      <c r="H710" s="207">
        <v>0</v>
      </c>
      <c r="I710" s="207">
        <v>0</v>
      </c>
      <c r="J710" s="207">
        <v>0</v>
      </c>
      <c r="K710" s="207">
        <v>0</v>
      </c>
      <c r="M710" s="206" t="s">
        <v>80</v>
      </c>
      <c r="N710" s="207">
        <v>90.431125131440595</v>
      </c>
      <c r="O710" s="207">
        <v>0</v>
      </c>
      <c r="P710" s="207">
        <v>0</v>
      </c>
      <c r="Q710" s="207">
        <v>0</v>
      </c>
      <c r="R710" s="207">
        <v>0</v>
      </c>
      <c r="S710" s="207">
        <v>0</v>
      </c>
      <c r="T710" s="207">
        <v>0</v>
      </c>
      <c r="U710" s="207">
        <v>0</v>
      </c>
      <c r="V710" s="207">
        <v>0</v>
      </c>
      <c r="W710" s="207">
        <v>0</v>
      </c>
    </row>
    <row r="711" spans="1:23" ht="18" customHeight="1">
      <c r="A711" s="206" t="s">
        <v>171</v>
      </c>
      <c r="B711" s="207">
        <v>0</v>
      </c>
      <c r="C711" s="207">
        <v>0</v>
      </c>
      <c r="D711" s="207">
        <v>0</v>
      </c>
      <c r="E711" s="207">
        <v>0</v>
      </c>
      <c r="F711" s="207">
        <v>0</v>
      </c>
      <c r="G711" s="207">
        <v>0</v>
      </c>
      <c r="H711" s="207">
        <v>46.875</v>
      </c>
      <c r="I711" s="207">
        <v>904.54499999999996</v>
      </c>
      <c r="J711" s="207">
        <v>3712.0450000000001</v>
      </c>
      <c r="K711" s="207">
        <v>1417.97</v>
      </c>
      <c r="M711" s="206" t="s">
        <v>171</v>
      </c>
      <c r="N711" s="207">
        <v>0</v>
      </c>
      <c r="O711" s="207">
        <v>0</v>
      </c>
      <c r="P711" s="207">
        <v>0</v>
      </c>
      <c r="Q711" s="207">
        <v>0</v>
      </c>
      <c r="R711" s="207">
        <v>0</v>
      </c>
      <c r="S711" s="207">
        <v>0</v>
      </c>
      <c r="T711" s="207">
        <v>49.408000000000001</v>
      </c>
      <c r="U711" s="207">
        <v>45.528967602496301</v>
      </c>
      <c r="V711" s="207">
        <v>40.966367595220397</v>
      </c>
      <c r="W711" s="207">
        <v>42.638419712687899</v>
      </c>
    </row>
    <row r="712" spans="1:23" ht="18" customHeight="1">
      <c r="A712" s="206" t="s">
        <v>88</v>
      </c>
      <c r="B712" s="207">
        <v>75</v>
      </c>
      <c r="C712" s="207">
        <v>162</v>
      </c>
      <c r="D712" s="207">
        <v>239</v>
      </c>
      <c r="E712" s="207">
        <v>10.66</v>
      </c>
      <c r="F712" s="207">
        <v>3213.18</v>
      </c>
      <c r="G712" s="207">
        <v>1672.3</v>
      </c>
      <c r="H712" s="207">
        <v>1840.64</v>
      </c>
      <c r="I712" s="207">
        <v>0</v>
      </c>
      <c r="J712" s="207">
        <v>0</v>
      </c>
      <c r="K712" s="207">
        <v>0</v>
      </c>
      <c r="M712" s="206" t="s">
        <v>88</v>
      </c>
      <c r="N712" s="207">
        <v>37.213333333333303</v>
      </c>
      <c r="O712" s="207">
        <v>35.648148148148103</v>
      </c>
      <c r="P712" s="207">
        <v>28.673640167363999</v>
      </c>
      <c r="Q712" s="207">
        <v>42.307692307692299</v>
      </c>
      <c r="R712" s="207">
        <v>41.909883666648</v>
      </c>
      <c r="S712" s="207">
        <v>42.646654308437498</v>
      </c>
      <c r="T712" s="207">
        <v>52.524665333796897</v>
      </c>
      <c r="U712" s="207">
        <v>0</v>
      </c>
      <c r="V712" s="207">
        <v>0</v>
      </c>
      <c r="W712" s="207">
        <v>0</v>
      </c>
    </row>
    <row r="713" spans="1:23" ht="18" customHeight="1">
      <c r="A713" s="206" t="s">
        <v>89</v>
      </c>
      <c r="B713" s="207">
        <v>0</v>
      </c>
      <c r="C713" s="207">
        <v>0</v>
      </c>
      <c r="D713" s="207">
        <v>0</v>
      </c>
      <c r="E713" s="207">
        <v>0</v>
      </c>
      <c r="F713" s="207">
        <v>0</v>
      </c>
      <c r="G713" s="207">
        <v>0</v>
      </c>
      <c r="H713" s="207">
        <v>0</v>
      </c>
      <c r="I713" s="207">
        <v>2785.48</v>
      </c>
      <c r="J713" s="207">
        <v>4023.76</v>
      </c>
      <c r="K713" s="207">
        <v>818.4</v>
      </c>
      <c r="M713" s="206" t="s">
        <v>89</v>
      </c>
      <c r="N713" s="207">
        <v>0</v>
      </c>
      <c r="O713" s="207">
        <v>0</v>
      </c>
      <c r="P713" s="207">
        <v>0</v>
      </c>
      <c r="Q713" s="207">
        <v>0</v>
      </c>
      <c r="R713" s="207">
        <v>0</v>
      </c>
      <c r="S713" s="207">
        <v>0</v>
      </c>
      <c r="T713" s="207">
        <v>0</v>
      </c>
      <c r="U713" s="207">
        <v>35.8731708718066</v>
      </c>
      <c r="V713" s="207">
        <v>50.665546652881901</v>
      </c>
      <c r="W713" s="207">
        <v>35.153958944281499</v>
      </c>
    </row>
    <row r="714" spans="1:23" ht="18" customHeight="1">
      <c r="A714" s="206" t="s">
        <v>91</v>
      </c>
      <c r="B714" s="207">
        <v>0</v>
      </c>
      <c r="C714" s="207">
        <v>0</v>
      </c>
      <c r="D714" s="207">
        <v>0</v>
      </c>
      <c r="E714" s="207">
        <v>0</v>
      </c>
      <c r="F714" s="207">
        <v>4.7</v>
      </c>
      <c r="G714" s="207">
        <v>0</v>
      </c>
      <c r="H714" s="207">
        <v>0</v>
      </c>
      <c r="I714" s="207">
        <v>0</v>
      </c>
      <c r="J714" s="207">
        <v>6.22</v>
      </c>
      <c r="K714" s="207">
        <v>17.27</v>
      </c>
      <c r="M714" s="206" t="s">
        <v>91</v>
      </c>
      <c r="N714" s="207">
        <v>0</v>
      </c>
      <c r="O714" s="207">
        <v>0</v>
      </c>
      <c r="P714" s="207">
        <v>0</v>
      </c>
      <c r="Q714" s="207">
        <v>0</v>
      </c>
      <c r="R714" s="207">
        <v>66.382978723404193</v>
      </c>
      <c r="S714" s="207">
        <v>0</v>
      </c>
      <c r="T714" s="207">
        <v>0</v>
      </c>
      <c r="U714" s="207">
        <v>0</v>
      </c>
      <c r="V714" s="207">
        <v>72.829581993569093</v>
      </c>
      <c r="W714" s="207">
        <v>74.927620150550098</v>
      </c>
    </row>
    <row r="715" spans="1:23" ht="18" customHeight="1">
      <c r="A715" s="206" t="s">
        <v>94</v>
      </c>
      <c r="B715" s="207">
        <v>627.25599999999997</v>
      </c>
      <c r="C715" s="207">
        <v>33.095999999999997</v>
      </c>
      <c r="D715" s="207">
        <v>16.324000000000002</v>
      </c>
      <c r="E715" s="207">
        <v>16.02</v>
      </c>
      <c r="F715" s="207">
        <v>0</v>
      </c>
      <c r="G715" s="207">
        <v>0</v>
      </c>
      <c r="H715" s="207">
        <v>0</v>
      </c>
      <c r="I715" s="207">
        <v>0</v>
      </c>
      <c r="J715" s="207">
        <v>0</v>
      </c>
      <c r="K715" s="207">
        <v>0</v>
      </c>
      <c r="M715" s="206" t="s">
        <v>94</v>
      </c>
      <c r="N715" s="207">
        <v>285.13557462981601</v>
      </c>
      <c r="O715" s="207">
        <v>226.88542422045001</v>
      </c>
      <c r="P715" s="207">
        <v>307.583925508454</v>
      </c>
      <c r="Q715" s="207">
        <v>350</v>
      </c>
      <c r="R715" s="207">
        <v>0</v>
      </c>
      <c r="S715" s="207">
        <v>0</v>
      </c>
      <c r="T715" s="207">
        <v>0</v>
      </c>
      <c r="U715" s="207">
        <v>0</v>
      </c>
      <c r="V715" s="207">
        <v>0</v>
      </c>
      <c r="W715" s="207">
        <v>0</v>
      </c>
    </row>
    <row r="716" spans="1:23" ht="18" customHeight="1">
      <c r="A716" s="206" t="s">
        <v>120</v>
      </c>
      <c r="B716" s="207">
        <v>12.992000000000001</v>
      </c>
      <c r="C716" s="207">
        <v>0</v>
      </c>
      <c r="D716" s="207">
        <v>0</v>
      </c>
      <c r="E716" s="207">
        <v>0</v>
      </c>
      <c r="F716" s="207">
        <v>0</v>
      </c>
      <c r="G716" s="207">
        <v>0</v>
      </c>
      <c r="H716" s="207">
        <v>0</v>
      </c>
      <c r="I716" s="207">
        <v>0</v>
      </c>
      <c r="J716" s="207">
        <v>0</v>
      </c>
      <c r="K716" s="207">
        <v>0</v>
      </c>
      <c r="M716" s="206" t="s">
        <v>120</v>
      </c>
      <c r="N716" s="207">
        <v>229.06403940886699</v>
      </c>
      <c r="O716" s="207">
        <v>0</v>
      </c>
      <c r="P716" s="207">
        <v>0</v>
      </c>
      <c r="Q716" s="207">
        <v>0</v>
      </c>
      <c r="R716" s="207">
        <v>0</v>
      </c>
      <c r="S716" s="207">
        <v>0</v>
      </c>
      <c r="T716" s="207">
        <v>0</v>
      </c>
      <c r="U716" s="207">
        <v>0</v>
      </c>
      <c r="V716" s="207">
        <v>0</v>
      </c>
      <c r="W716" s="207">
        <v>0</v>
      </c>
    </row>
    <row r="717" spans="1:23" ht="18" customHeight="1">
      <c r="A717" s="206" t="s">
        <v>100</v>
      </c>
      <c r="B717" s="207">
        <v>0</v>
      </c>
      <c r="C717" s="207">
        <v>0</v>
      </c>
      <c r="D717" s="207">
        <v>0</v>
      </c>
      <c r="E717" s="207">
        <v>0.2</v>
      </c>
      <c r="F717" s="207">
        <v>0</v>
      </c>
      <c r="G717" s="207">
        <v>0</v>
      </c>
      <c r="H717" s="207">
        <v>0</v>
      </c>
      <c r="I717" s="207">
        <v>0</v>
      </c>
      <c r="J717" s="207">
        <v>0</v>
      </c>
      <c r="K717" s="207">
        <v>0</v>
      </c>
      <c r="M717" s="206" t="s">
        <v>100</v>
      </c>
      <c r="N717" s="207">
        <v>0</v>
      </c>
      <c r="O717" s="207">
        <v>0</v>
      </c>
      <c r="P717" s="207">
        <v>0</v>
      </c>
      <c r="Q717" s="207">
        <v>1250</v>
      </c>
      <c r="R717" s="207">
        <v>0</v>
      </c>
      <c r="S717" s="207">
        <v>0</v>
      </c>
      <c r="T717" s="207">
        <v>0</v>
      </c>
      <c r="U717" s="207">
        <v>0</v>
      </c>
      <c r="V717" s="207">
        <v>0</v>
      </c>
      <c r="W717" s="207">
        <v>0</v>
      </c>
    </row>
    <row r="718" spans="1:23" ht="18" customHeight="1">
      <c r="A718" s="206" t="s">
        <v>105</v>
      </c>
      <c r="B718" s="207">
        <v>0</v>
      </c>
      <c r="C718" s="207">
        <v>0</v>
      </c>
      <c r="D718" s="207">
        <v>0</v>
      </c>
      <c r="E718" s="207">
        <v>0</v>
      </c>
      <c r="F718" s="207">
        <v>5.5E-2</v>
      </c>
      <c r="G718" s="207">
        <v>0</v>
      </c>
      <c r="H718" s="207">
        <v>0</v>
      </c>
      <c r="I718" s="207">
        <v>0</v>
      </c>
      <c r="J718" s="207">
        <v>0</v>
      </c>
      <c r="K718" s="207">
        <v>0</v>
      </c>
      <c r="M718" s="206" t="s">
        <v>105</v>
      </c>
      <c r="N718" s="207">
        <v>0</v>
      </c>
      <c r="O718" s="207">
        <v>0</v>
      </c>
      <c r="P718" s="207">
        <v>0</v>
      </c>
      <c r="Q718" s="207">
        <v>0</v>
      </c>
      <c r="R718" s="207">
        <v>7163.6363636363603</v>
      </c>
      <c r="S718" s="207">
        <v>0</v>
      </c>
      <c r="T718" s="207">
        <v>0</v>
      </c>
      <c r="U718" s="207">
        <v>0</v>
      </c>
      <c r="V718" s="207">
        <v>0</v>
      </c>
      <c r="W718" s="207">
        <v>0</v>
      </c>
    </row>
    <row r="719" spans="1:23" ht="18" customHeight="1">
      <c r="A719" s="206" t="s">
        <v>165</v>
      </c>
      <c r="B719" s="207">
        <v>102.233</v>
      </c>
      <c r="C719" s="207">
        <v>175.43799999999999</v>
      </c>
      <c r="D719" s="207">
        <v>0</v>
      </c>
      <c r="E719" s="207">
        <v>0</v>
      </c>
      <c r="F719" s="207">
        <v>0</v>
      </c>
      <c r="G719" s="207">
        <v>0</v>
      </c>
      <c r="H719" s="207">
        <v>0</v>
      </c>
      <c r="I719" s="207">
        <v>0</v>
      </c>
      <c r="J719" s="207">
        <v>0</v>
      </c>
      <c r="K719" s="207">
        <v>0</v>
      </c>
      <c r="M719" s="206" t="s">
        <v>165</v>
      </c>
      <c r="N719" s="207">
        <v>579.50955171030898</v>
      </c>
      <c r="O719" s="207">
        <v>513.81684697727997</v>
      </c>
      <c r="P719" s="207">
        <v>0</v>
      </c>
      <c r="Q719" s="207">
        <v>0</v>
      </c>
      <c r="R719" s="207">
        <v>0</v>
      </c>
      <c r="S719" s="207">
        <v>0</v>
      </c>
      <c r="T719" s="207">
        <v>0</v>
      </c>
      <c r="U719" s="207">
        <v>0</v>
      </c>
      <c r="V719" s="207">
        <v>0</v>
      </c>
      <c r="W719" s="207">
        <v>0</v>
      </c>
    </row>
    <row r="720" spans="1:23" ht="18" customHeight="1">
      <c r="A720" s="206" t="s">
        <v>111</v>
      </c>
      <c r="B720" s="207">
        <v>0</v>
      </c>
      <c r="C720" s="207">
        <v>0</v>
      </c>
      <c r="D720" s="207">
        <v>161.47499999999999</v>
      </c>
      <c r="E720" s="207">
        <v>183.15</v>
      </c>
      <c r="F720" s="207">
        <v>130.36500000000001</v>
      </c>
      <c r="G720" s="207">
        <v>235.95</v>
      </c>
      <c r="H720" s="207">
        <v>279.11</v>
      </c>
      <c r="I720" s="207">
        <v>209.82499999999999</v>
      </c>
      <c r="J720" s="207">
        <v>272.47500000000002</v>
      </c>
      <c r="K720" s="207">
        <v>373.42500000000001</v>
      </c>
      <c r="M720" s="206" t="s">
        <v>111</v>
      </c>
      <c r="N720" s="207">
        <v>0</v>
      </c>
      <c r="O720" s="207">
        <v>0</v>
      </c>
      <c r="P720" s="207">
        <v>475.38628270630102</v>
      </c>
      <c r="Q720" s="207">
        <v>496.94785694785702</v>
      </c>
      <c r="R720" s="207">
        <v>535.61922295094496</v>
      </c>
      <c r="S720" s="207">
        <v>590.90485272303397</v>
      </c>
      <c r="T720" s="207">
        <v>534.71749489448598</v>
      </c>
      <c r="U720" s="207">
        <v>586.879542475873</v>
      </c>
      <c r="V720" s="207">
        <v>589.40820258739302</v>
      </c>
      <c r="W720" s="207">
        <v>573.21550512150998</v>
      </c>
    </row>
    <row r="721" spans="1:23" ht="18" customHeight="1">
      <c r="A721" s="206" t="s">
        <v>112</v>
      </c>
      <c r="B721" s="207">
        <v>0</v>
      </c>
      <c r="C721" s="207">
        <v>0</v>
      </c>
      <c r="D721" s="207">
        <v>0</v>
      </c>
      <c r="E721" s="207">
        <v>0</v>
      </c>
      <c r="F721" s="207">
        <v>0</v>
      </c>
      <c r="G721" s="207">
        <v>0</v>
      </c>
      <c r="H721" s="207">
        <v>0</v>
      </c>
      <c r="I721" s="207">
        <v>0</v>
      </c>
      <c r="J721" s="207">
        <v>0</v>
      </c>
      <c r="K721" s="207">
        <v>0.5</v>
      </c>
      <c r="M721" s="206" t="s">
        <v>112</v>
      </c>
      <c r="N721" s="207">
        <v>0</v>
      </c>
      <c r="O721" s="207">
        <v>0</v>
      </c>
      <c r="P721" s="207">
        <v>0</v>
      </c>
      <c r="Q721" s="207">
        <v>0</v>
      </c>
      <c r="R721" s="207">
        <v>0</v>
      </c>
      <c r="S721" s="207">
        <v>0</v>
      </c>
      <c r="T721" s="207">
        <v>0</v>
      </c>
      <c r="U721" s="207">
        <v>0</v>
      </c>
      <c r="V721" s="207">
        <v>0</v>
      </c>
      <c r="W721" s="207">
        <v>742</v>
      </c>
    </row>
    <row r="722" spans="1:23" ht="18" customHeight="1">
      <c r="A722" s="206" t="s">
        <v>117</v>
      </c>
      <c r="B722" s="207">
        <v>0</v>
      </c>
      <c r="C722" s="207">
        <v>0</v>
      </c>
      <c r="D722" s="207">
        <v>0</v>
      </c>
      <c r="E722" s="207">
        <v>0</v>
      </c>
      <c r="F722" s="207">
        <v>0</v>
      </c>
      <c r="G722" s="207">
        <v>0</v>
      </c>
      <c r="H722" s="207">
        <v>0.312</v>
      </c>
      <c r="I722" s="207">
        <v>0.21299999999999999</v>
      </c>
      <c r="J722" s="207">
        <v>28.887</v>
      </c>
      <c r="K722" s="207">
        <v>32.033000000000001</v>
      </c>
      <c r="M722" s="206" t="s">
        <v>117</v>
      </c>
      <c r="N722" s="207">
        <v>0</v>
      </c>
      <c r="O722" s="207">
        <v>0</v>
      </c>
      <c r="P722" s="207">
        <v>0</v>
      </c>
      <c r="Q722" s="207">
        <v>0</v>
      </c>
      <c r="R722" s="207">
        <v>0</v>
      </c>
      <c r="S722" s="207">
        <v>0</v>
      </c>
      <c r="T722" s="207">
        <v>2032.0512820512799</v>
      </c>
      <c r="U722" s="207">
        <v>1962.44131455399</v>
      </c>
      <c r="V722" s="207">
        <v>1179.6655935195799</v>
      </c>
      <c r="W722" s="207">
        <v>1435.6132738113799</v>
      </c>
    </row>
    <row r="723" spans="1:23" ht="18" customHeight="1">
      <c r="A723" s="204" t="s">
        <v>44</v>
      </c>
      <c r="B723" s="205">
        <v>5954.2380000000003</v>
      </c>
      <c r="C723" s="205">
        <v>7246.0720000000001</v>
      </c>
      <c r="D723" s="205">
        <v>8154.223</v>
      </c>
      <c r="E723" s="205">
        <v>9564.0889999999999</v>
      </c>
      <c r="F723" s="205">
        <v>9232.0540000000001</v>
      </c>
      <c r="G723" s="205">
        <v>11963.674000000001</v>
      </c>
      <c r="H723" s="205">
        <v>11606.798000000001</v>
      </c>
      <c r="I723" s="205">
        <v>10717.925999999999</v>
      </c>
      <c r="J723" s="205">
        <v>12927.83</v>
      </c>
      <c r="K723" s="205">
        <v>16423.559000000001</v>
      </c>
      <c r="M723" s="204" t="s">
        <v>44</v>
      </c>
      <c r="N723" s="205">
        <v>182.04495688617101</v>
      </c>
      <c r="O723" s="205">
        <v>182.05919013777401</v>
      </c>
      <c r="P723" s="205">
        <v>193.588156713399</v>
      </c>
      <c r="Q723" s="205">
        <v>240.61559862105</v>
      </c>
      <c r="R723" s="205">
        <v>278.07527988896101</v>
      </c>
      <c r="S723" s="205">
        <v>326.55779487137499</v>
      </c>
      <c r="T723" s="205">
        <v>285.34183157146401</v>
      </c>
      <c r="U723" s="205">
        <v>305.87139713411</v>
      </c>
      <c r="V723" s="205">
        <v>295.105829826042</v>
      </c>
      <c r="W723" s="205">
        <v>287.90130080818699</v>
      </c>
    </row>
    <row r="724" spans="1:23" ht="18" customHeight="1">
      <c r="A724" s="206" t="s">
        <v>73</v>
      </c>
      <c r="B724" s="207">
        <v>127.818</v>
      </c>
      <c r="C724" s="207">
        <v>268.98399999999998</v>
      </c>
      <c r="D724" s="207">
        <v>29.8</v>
      </c>
      <c r="E724" s="207">
        <v>16.704999999999998</v>
      </c>
      <c r="F724" s="207">
        <v>5.04</v>
      </c>
      <c r="G724" s="207">
        <v>15.59</v>
      </c>
      <c r="H724" s="207">
        <v>6.1790000000000003</v>
      </c>
      <c r="I724" s="207">
        <v>6.4130000000000003</v>
      </c>
      <c r="J724" s="207">
        <v>22.204999999999998</v>
      </c>
      <c r="K724" s="207">
        <v>77.572000000000003</v>
      </c>
      <c r="M724" s="206" t="s">
        <v>73</v>
      </c>
      <c r="N724" s="207">
        <v>152.21643274030299</v>
      </c>
      <c r="O724" s="207">
        <v>136.87802991999499</v>
      </c>
      <c r="P724" s="207">
        <v>195.704697986577</v>
      </c>
      <c r="Q724" s="207">
        <v>563.24453756360401</v>
      </c>
      <c r="R724" s="207">
        <v>695.23809523809496</v>
      </c>
      <c r="S724" s="207">
        <v>266.58114175753701</v>
      </c>
      <c r="T724" s="207">
        <v>999.02896908884895</v>
      </c>
      <c r="U724" s="207">
        <v>1227.1947606424401</v>
      </c>
      <c r="V724" s="207">
        <v>938.93267282143597</v>
      </c>
      <c r="W724" s="207">
        <v>578.41747022121399</v>
      </c>
    </row>
    <row r="725" spans="1:23" ht="18" customHeight="1">
      <c r="A725" s="206" t="s">
        <v>118</v>
      </c>
      <c r="B725" s="207">
        <v>34.520000000000003</v>
      </c>
      <c r="C725" s="207">
        <v>1.97</v>
      </c>
      <c r="D725" s="207">
        <v>0</v>
      </c>
      <c r="E725" s="207">
        <v>30.78</v>
      </c>
      <c r="F725" s="207">
        <v>0</v>
      </c>
      <c r="G725" s="207">
        <v>31.46</v>
      </c>
      <c r="H725" s="207">
        <v>39.909999999999997</v>
      </c>
      <c r="I725" s="207">
        <v>237.62</v>
      </c>
      <c r="J725" s="207">
        <v>131.54</v>
      </c>
      <c r="K725" s="207">
        <v>88.49</v>
      </c>
      <c r="M725" s="206" t="s">
        <v>118</v>
      </c>
      <c r="N725" s="207">
        <v>144.582850521437</v>
      </c>
      <c r="O725" s="207">
        <v>145.17766497461901</v>
      </c>
      <c r="P725" s="207">
        <v>0</v>
      </c>
      <c r="Q725" s="207">
        <v>203.02144249512699</v>
      </c>
      <c r="R725" s="207">
        <v>0</v>
      </c>
      <c r="S725" s="207">
        <v>244.055944055944</v>
      </c>
      <c r="T725" s="207">
        <v>234.47757454272099</v>
      </c>
      <c r="U725" s="207">
        <v>241.97878966416999</v>
      </c>
      <c r="V725" s="207">
        <v>210.89402463129099</v>
      </c>
      <c r="W725" s="207">
        <v>232.73816250423801</v>
      </c>
    </row>
    <row r="726" spans="1:23" ht="18" customHeight="1">
      <c r="A726" s="206" t="s">
        <v>119</v>
      </c>
      <c r="B726" s="207">
        <v>90.23</v>
      </c>
      <c r="C726" s="207">
        <v>48</v>
      </c>
      <c r="D726" s="207">
        <v>128.584</v>
      </c>
      <c r="E726" s="207">
        <v>40</v>
      </c>
      <c r="F726" s="207">
        <v>86</v>
      </c>
      <c r="G726" s="207">
        <v>40</v>
      </c>
      <c r="H726" s="207">
        <v>77.400000000000006</v>
      </c>
      <c r="I726" s="207">
        <v>111.33</v>
      </c>
      <c r="J726" s="207">
        <v>196.37799999999999</v>
      </c>
      <c r="K726" s="207">
        <v>316.46800000000002</v>
      </c>
      <c r="M726" s="206" t="s">
        <v>119</v>
      </c>
      <c r="N726" s="207">
        <v>148.17688130333599</v>
      </c>
      <c r="O726" s="207">
        <v>133.729166666667</v>
      </c>
      <c r="P726" s="207">
        <v>132.62147701113699</v>
      </c>
      <c r="Q726" s="207">
        <v>167.82499999999999</v>
      </c>
      <c r="R726" s="207">
        <v>201.88372093023301</v>
      </c>
      <c r="S726" s="207">
        <v>222.3</v>
      </c>
      <c r="T726" s="207">
        <v>183.178294573643</v>
      </c>
      <c r="U726" s="207">
        <v>186.27503817479601</v>
      </c>
      <c r="V726" s="207">
        <v>197.017995905855</v>
      </c>
      <c r="W726" s="207">
        <v>197.23005169558999</v>
      </c>
    </row>
    <row r="727" spans="1:23" ht="18" customHeight="1">
      <c r="A727" s="206" t="s">
        <v>120</v>
      </c>
      <c r="B727" s="207">
        <v>0</v>
      </c>
      <c r="C727" s="207">
        <v>0</v>
      </c>
      <c r="D727" s="207">
        <v>0</v>
      </c>
      <c r="E727" s="207">
        <v>1.8</v>
      </c>
      <c r="F727" s="207">
        <v>2.16</v>
      </c>
      <c r="G727" s="207">
        <v>32.783999999999999</v>
      </c>
      <c r="H727" s="207">
        <v>5.4039999999999999</v>
      </c>
      <c r="I727" s="207">
        <v>4.6619999999999999</v>
      </c>
      <c r="J727" s="207">
        <v>13.827</v>
      </c>
      <c r="K727" s="207">
        <v>24.831</v>
      </c>
      <c r="M727" s="206" t="s">
        <v>120</v>
      </c>
      <c r="N727" s="207">
        <v>0</v>
      </c>
      <c r="O727" s="207">
        <v>0</v>
      </c>
      <c r="P727" s="207">
        <v>0</v>
      </c>
      <c r="Q727" s="207">
        <v>597.77777777777806</v>
      </c>
      <c r="R727" s="207">
        <v>637.96296296296305</v>
      </c>
      <c r="S727" s="207">
        <v>810.48682284041001</v>
      </c>
      <c r="T727" s="207">
        <v>623.427091043671</v>
      </c>
      <c r="U727" s="207">
        <v>604.03260403260401</v>
      </c>
      <c r="V727" s="207">
        <v>679.61235264337904</v>
      </c>
      <c r="W727" s="207">
        <v>717.168056058959</v>
      </c>
    </row>
    <row r="728" spans="1:23" ht="18" customHeight="1">
      <c r="A728" s="206" t="s">
        <v>106</v>
      </c>
      <c r="B728" s="207">
        <v>1483.2539999999999</v>
      </c>
      <c r="C728" s="207">
        <v>1601.9780000000001</v>
      </c>
      <c r="D728" s="207">
        <v>1157.9369999999999</v>
      </c>
      <c r="E728" s="207">
        <v>997.06399999999996</v>
      </c>
      <c r="F728" s="207">
        <v>759.54499999999996</v>
      </c>
      <c r="G728" s="207">
        <v>1162.9860000000001</v>
      </c>
      <c r="H728" s="207">
        <v>511.4</v>
      </c>
      <c r="I728" s="207">
        <v>527.64</v>
      </c>
      <c r="J728" s="207">
        <v>831.24</v>
      </c>
      <c r="K728" s="207">
        <v>475.05399999999997</v>
      </c>
      <c r="M728" s="206" t="s">
        <v>106</v>
      </c>
      <c r="N728" s="207">
        <v>133.31297269382</v>
      </c>
      <c r="O728" s="207">
        <v>128.855702138232</v>
      </c>
      <c r="P728" s="207">
        <v>134.24737269816899</v>
      </c>
      <c r="Q728" s="207">
        <v>169.02826699188799</v>
      </c>
      <c r="R728" s="207">
        <v>190.73787596521601</v>
      </c>
      <c r="S728" s="207">
        <v>232.877265934414</v>
      </c>
      <c r="T728" s="207">
        <v>204.98631208447401</v>
      </c>
      <c r="U728" s="207">
        <v>209.39087256462699</v>
      </c>
      <c r="V728" s="207">
        <v>204.45960252153401</v>
      </c>
      <c r="W728" s="207">
        <v>206.23129160053401</v>
      </c>
    </row>
    <row r="729" spans="1:23" ht="18" customHeight="1">
      <c r="A729" s="206" t="s">
        <v>107</v>
      </c>
      <c r="B729" s="207">
        <v>74.268000000000001</v>
      </c>
      <c r="C729" s="207">
        <v>25.384</v>
      </c>
      <c r="D729" s="207">
        <v>208.47800000000001</v>
      </c>
      <c r="E729" s="207">
        <v>405.52300000000002</v>
      </c>
      <c r="F729" s="207">
        <v>302.86799999999999</v>
      </c>
      <c r="G729" s="207">
        <v>256.22800000000001</v>
      </c>
      <c r="H729" s="207">
        <v>264.81</v>
      </c>
      <c r="I729" s="207">
        <v>264.358</v>
      </c>
      <c r="J729" s="207">
        <v>289.24700000000001</v>
      </c>
      <c r="K729" s="207">
        <v>467.33600000000001</v>
      </c>
      <c r="M729" s="206" t="s">
        <v>107</v>
      </c>
      <c r="N729" s="207">
        <v>120.119028383691</v>
      </c>
      <c r="O729" s="207">
        <v>214.26883075953401</v>
      </c>
      <c r="P729" s="207">
        <v>124.420802194956</v>
      </c>
      <c r="Q729" s="207">
        <v>162.75772274322301</v>
      </c>
      <c r="R729" s="207">
        <v>207.59538808986099</v>
      </c>
      <c r="S729" s="207">
        <v>213.05243767269801</v>
      </c>
      <c r="T729" s="207">
        <v>212.118122427401</v>
      </c>
      <c r="U729" s="207">
        <v>220.549406486658</v>
      </c>
      <c r="V729" s="207">
        <v>288.773954440323</v>
      </c>
      <c r="W729" s="207">
        <v>247.14338291935599</v>
      </c>
    </row>
    <row r="730" spans="1:23" ht="18" customHeight="1">
      <c r="A730" s="206" t="s">
        <v>121</v>
      </c>
      <c r="B730" s="207">
        <v>0</v>
      </c>
      <c r="C730" s="207">
        <v>0</v>
      </c>
      <c r="D730" s="207">
        <v>32.6</v>
      </c>
      <c r="E730" s="207">
        <v>107.1</v>
      </c>
      <c r="F730" s="207">
        <v>293.45999999999998</v>
      </c>
      <c r="G730" s="207">
        <v>999.66700000000003</v>
      </c>
      <c r="H730" s="207">
        <v>810.22799999999995</v>
      </c>
      <c r="I730" s="207">
        <v>790.3</v>
      </c>
      <c r="J730" s="207">
        <v>790.78599999999994</v>
      </c>
      <c r="K730" s="207">
        <v>956.76</v>
      </c>
      <c r="M730" s="206" t="s">
        <v>121</v>
      </c>
      <c r="N730" s="207">
        <v>0</v>
      </c>
      <c r="O730" s="207">
        <v>0</v>
      </c>
      <c r="P730" s="207">
        <v>105.337423312883</v>
      </c>
      <c r="Q730" s="207">
        <v>140.79365079365101</v>
      </c>
      <c r="R730" s="207">
        <v>401.24378109452698</v>
      </c>
      <c r="S730" s="207">
        <v>497.66872368498701</v>
      </c>
      <c r="T730" s="207">
        <v>427.716642722789</v>
      </c>
      <c r="U730" s="207">
        <v>439.51031253954199</v>
      </c>
      <c r="V730" s="207">
        <v>430.53999438533299</v>
      </c>
      <c r="W730" s="207">
        <v>431.09766294577503</v>
      </c>
    </row>
    <row r="731" spans="1:23" ht="18.75" customHeight="1">
      <c r="A731" s="206" t="s">
        <v>110</v>
      </c>
      <c r="B731" s="207">
        <v>10.050000000000001</v>
      </c>
      <c r="C731" s="207">
        <v>9.09</v>
      </c>
      <c r="D731" s="207">
        <v>0</v>
      </c>
      <c r="E731" s="207">
        <v>0</v>
      </c>
      <c r="F731" s="207">
        <v>0</v>
      </c>
      <c r="G731" s="207">
        <v>1.3220000000000001</v>
      </c>
      <c r="H731" s="207">
        <v>36.56</v>
      </c>
      <c r="I731" s="207">
        <v>3.92</v>
      </c>
      <c r="J731" s="207">
        <v>12.16</v>
      </c>
      <c r="K731" s="207">
        <v>47.84</v>
      </c>
      <c r="M731" s="206" t="s">
        <v>110</v>
      </c>
      <c r="N731" s="207">
        <v>199.80099502487599</v>
      </c>
      <c r="O731" s="207">
        <v>284.818481848185</v>
      </c>
      <c r="P731" s="207">
        <v>0</v>
      </c>
      <c r="Q731" s="207">
        <v>0</v>
      </c>
      <c r="R731" s="207">
        <v>0</v>
      </c>
      <c r="S731" s="207">
        <v>627.83661119515898</v>
      </c>
      <c r="T731" s="207">
        <v>276.14879649890599</v>
      </c>
      <c r="U731" s="207">
        <v>321.42857142857099</v>
      </c>
      <c r="V731" s="207">
        <v>172.039473684211</v>
      </c>
      <c r="W731" s="207">
        <v>169.83695652173901</v>
      </c>
    </row>
    <row r="732" spans="1:23" ht="18.75" customHeight="1">
      <c r="A732" s="206" t="s">
        <v>111</v>
      </c>
      <c r="B732" s="207">
        <v>0</v>
      </c>
      <c r="C732" s="207">
        <v>0</v>
      </c>
      <c r="D732" s="207">
        <v>31.33</v>
      </c>
      <c r="E732" s="207">
        <v>23.21</v>
      </c>
      <c r="F732" s="207">
        <v>15.77</v>
      </c>
      <c r="G732" s="207">
        <v>28.93</v>
      </c>
      <c r="H732" s="207">
        <v>24.15</v>
      </c>
      <c r="I732" s="207">
        <v>19.04</v>
      </c>
      <c r="J732" s="207">
        <v>16.899000000000001</v>
      </c>
      <c r="K732" s="207">
        <v>18.100000000000001</v>
      </c>
      <c r="M732" s="206" t="s">
        <v>111</v>
      </c>
      <c r="N732" s="207">
        <v>0</v>
      </c>
      <c r="O732" s="207">
        <v>0</v>
      </c>
      <c r="P732" s="207">
        <v>233.54612192786499</v>
      </c>
      <c r="Q732" s="207">
        <v>285.82507539853498</v>
      </c>
      <c r="R732" s="207">
        <v>296.005072923272</v>
      </c>
      <c r="S732" s="207">
        <v>356.61942620117497</v>
      </c>
      <c r="T732" s="207">
        <v>299.089026915114</v>
      </c>
      <c r="U732" s="207">
        <v>323.89705882352899</v>
      </c>
      <c r="V732" s="207">
        <v>323.628617077934</v>
      </c>
      <c r="W732" s="207">
        <v>318.34254143646399</v>
      </c>
    </row>
    <row r="733" spans="1:23" ht="18.75" customHeight="1">
      <c r="A733" s="206" t="s">
        <v>82</v>
      </c>
      <c r="B733" s="207">
        <v>0</v>
      </c>
      <c r="C733" s="207">
        <v>0</v>
      </c>
      <c r="D733" s="207">
        <v>0</v>
      </c>
      <c r="E733" s="207">
        <v>0</v>
      </c>
      <c r="F733" s="207">
        <v>0</v>
      </c>
      <c r="G733" s="207">
        <v>0</v>
      </c>
      <c r="H733" s="207">
        <v>0</v>
      </c>
      <c r="I733" s="207">
        <v>0</v>
      </c>
      <c r="J733" s="207">
        <v>0</v>
      </c>
      <c r="K733" s="207">
        <v>14.71</v>
      </c>
      <c r="M733" s="206" t="s">
        <v>82</v>
      </c>
      <c r="N733" s="207">
        <v>0</v>
      </c>
      <c r="O733" s="207">
        <v>0</v>
      </c>
      <c r="P733" s="207">
        <v>0</v>
      </c>
      <c r="Q733" s="207">
        <v>0</v>
      </c>
      <c r="R733" s="207">
        <v>0</v>
      </c>
      <c r="S733" s="207">
        <v>0</v>
      </c>
      <c r="T733" s="207">
        <v>0</v>
      </c>
      <c r="U733" s="207">
        <v>0</v>
      </c>
      <c r="V733" s="207">
        <v>0</v>
      </c>
      <c r="W733" s="207">
        <v>164.038069340585</v>
      </c>
    </row>
    <row r="734" spans="1:23" ht="17.100000000000001" customHeight="1">
      <c r="A734" s="206" t="s">
        <v>172</v>
      </c>
      <c r="B734" s="207">
        <v>0</v>
      </c>
      <c r="C734" s="207">
        <v>0</v>
      </c>
      <c r="D734" s="207">
        <v>0</v>
      </c>
      <c r="E734" s="207">
        <v>0</v>
      </c>
      <c r="F734" s="207">
        <v>0</v>
      </c>
      <c r="G734" s="207">
        <v>0.5</v>
      </c>
      <c r="H734" s="207">
        <v>0</v>
      </c>
      <c r="I734" s="207">
        <v>0</v>
      </c>
      <c r="J734" s="207">
        <v>0</v>
      </c>
      <c r="K734" s="207">
        <v>0</v>
      </c>
      <c r="M734" s="206" t="s">
        <v>172</v>
      </c>
      <c r="N734" s="207">
        <v>0</v>
      </c>
      <c r="O734" s="207">
        <v>0</v>
      </c>
      <c r="P734" s="207">
        <v>0</v>
      </c>
      <c r="Q734" s="207">
        <v>0</v>
      </c>
      <c r="R734" s="207">
        <v>0</v>
      </c>
      <c r="S734" s="207">
        <v>620</v>
      </c>
      <c r="T734" s="207">
        <v>0</v>
      </c>
      <c r="U734" s="207">
        <v>0</v>
      </c>
      <c r="V734" s="207">
        <v>0</v>
      </c>
      <c r="W734" s="207">
        <v>0</v>
      </c>
    </row>
    <row r="735" spans="1:23" ht="17.100000000000001" customHeight="1">
      <c r="A735" s="206" t="s">
        <v>123</v>
      </c>
      <c r="B735" s="207">
        <v>0</v>
      </c>
      <c r="C735" s="207">
        <v>0</v>
      </c>
      <c r="D735" s="207">
        <v>0</v>
      </c>
      <c r="E735" s="207">
        <v>1</v>
      </c>
      <c r="F735" s="207">
        <v>3</v>
      </c>
      <c r="G735" s="207">
        <v>3</v>
      </c>
      <c r="H735" s="207">
        <v>11.2</v>
      </c>
      <c r="I735" s="207">
        <v>11</v>
      </c>
      <c r="J735" s="207">
        <v>7.71</v>
      </c>
      <c r="K735" s="207">
        <v>10.183999999999999</v>
      </c>
      <c r="M735" s="206" t="s">
        <v>123</v>
      </c>
      <c r="N735" s="207">
        <v>0</v>
      </c>
      <c r="O735" s="207">
        <v>0</v>
      </c>
      <c r="P735" s="207">
        <v>0</v>
      </c>
      <c r="Q735" s="207">
        <v>409</v>
      </c>
      <c r="R735" s="207">
        <v>416.33333333333297</v>
      </c>
      <c r="S735" s="207">
        <v>507.66666666666703</v>
      </c>
      <c r="T735" s="207">
        <v>450.44642857142901</v>
      </c>
      <c r="U735" s="207">
        <v>490.27272727272702</v>
      </c>
      <c r="V735" s="207">
        <v>560.70038910505798</v>
      </c>
      <c r="W735" s="207">
        <v>614.59151610369202</v>
      </c>
    </row>
    <row r="736" spans="1:23" ht="17.100000000000001" customHeight="1">
      <c r="A736" s="206" t="s">
        <v>124</v>
      </c>
      <c r="B736" s="207">
        <v>4118.2479999999996</v>
      </c>
      <c r="C736" s="207">
        <v>5269.4459999999999</v>
      </c>
      <c r="D736" s="207">
        <v>6565.4939999999997</v>
      </c>
      <c r="E736" s="207">
        <v>7940.9070000000002</v>
      </c>
      <c r="F736" s="207">
        <v>7764.2110000000002</v>
      </c>
      <c r="G736" s="207">
        <v>9391.2070000000003</v>
      </c>
      <c r="H736" s="207">
        <v>9819.5570000000007</v>
      </c>
      <c r="I736" s="207">
        <v>8741.643</v>
      </c>
      <c r="J736" s="207">
        <v>10615.838</v>
      </c>
      <c r="K736" s="207">
        <v>13926.214</v>
      </c>
      <c r="M736" s="206" t="s">
        <v>124</v>
      </c>
      <c r="N736" s="207">
        <v>202.47396465681501</v>
      </c>
      <c r="O736" s="207">
        <v>200.46528610408001</v>
      </c>
      <c r="P736" s="207">
        <v>207.68216374883599</v>
      </c>
      <c r="Q736" s="207">
        <v>254.525836910066</v>
      </c>
      <c r="R736" s="207">
        <v>285.09632208604302</v>
      </c>
      <c r="S736" s="207">
        <v>321.96372628140301</v>
      </c>
      <c r="T736" s="207">
        <v>279.942771349054</v>
      </c>
      <c r="U736" s="207">
        <v>304.34004225521397</v>
      </c>
      <c r="V736" s="207">
        <v>293.20059330219601</v>
      </c>
      <c r="W736" s="207">
        <v>282.50240876666101</v>
      </c>
    </row>
    <row r="737" spans="1:23" ht="17.100000000000001" customHeight="1">
      <c r="A737" s="206" t="s">
        <v>165</v>
      </c>
      <c r="B737" s="207">
        <v>15.85</v>
      </c>
      <c r="C737" s="207">
        <v>21.22</v>
      </c>
      <c r="D737" s="207">
        <v>0</v>
      </c>
      <c r="E737" s="207">
        <v>0</v>
      </c>
      <c r="F737" s="207">
        <v>0</v>
      </c>
      <c r="G737" s="207">
        <v>0</v>
      </c>
      <c r="H737" s="207">
        <v>0</v>
      </c>
      <c r="I737" s="207">
        <v>0</v>
      </c>
      <c r="J737" s="207">
        <v>0</v>
      </c>
      <c r="K737" s="207">
        <v>0</v>
      </c>
      <c r="M737" s="206" t="s">
        <v>165</v>
      </c>
      <c r="N737" s="207">
        <v>228.26498422712899</v>
      </c>
      <c r="O737" s="207">
        <v>230.81998114985899</v>
      </c>
      <c r="P737" s="207">
        <v>0</v>
      </c>
      <c r="Q737" s="207">
        <v>0</v>
      </c>
      <c r="R737" s="207">
        <v>0</v>
      </c>
      <c r="S737" s="207">
        <v>0</v>
      </c>
      <c r="T737" s="207">
        <v>0</v>
      </c>
      <c r="U737" s="207">
        <v>0</v>
      </c>
      <c r="V737" s="207">
        <v>0</v>
      </c>
      <c r="W737" s="207">
        <v>0</v>
      </c>
    </row>
    <row r="738" spans="1:23" ht="17.100000000000001" customHeight="1">
      <c r="A738" s="204" t="s">
        <v>53</v>
      </c>
      <c r="B738" s="205">
        <v>1924.874</v>
      </c>
      <c r="C738" s="205">
        <v>1659.365</v>
      </c>
      <c r="D738" s="205">
        <v>2276.4690000000001</v>
      </c>
      <c r="E738" s="205">
        <v>1974.5239999999999</v>
      </c>
      <c r="F738" s="205">
        <v>2408.598</v>
      </c>
      <c r="G738" s="205">
        <v>2782.1509999999998</v>
      </c>
      <c r="H738" s="205">
        <v>2568.2020000000002</v>
      </c>
      <c r="I738" s="205">
        <v>2702.76</v>
      </c>
      <c r="J738" s="205">
        <v>3009.9830000000002</v>
      </c>
      <c r="K738" s="205">
        <v>2978.7629999999999</v>
      </c>
      <c r="M738" s="204" t="s">
        <v>53</v>
      </c>
      <c r="N738" s="205">
        <v>75.683395380684601</v>
      </c>
      <c r="O738" s="205">
        <v>67.452308563818093</v>
      </c>
      <c r="P738" s="205">
        <v>77.964162920733799</v>
      </c>
      <c r="Q738" s="205">
        <v>93.3526257467622</v>
      </c>
      <c r="R738" s="205">
        <v>104.834015472902</v>
      </c>
      <c r="S738" s="205">
        <v>109.951976007054</v>
      </c>
      <c r="T738" s="205">
        <v>100.33751239193801</v>
      </c>
      <c r="U738" s="205">
        <v>117.48286936317</v>
      </c>
      <c r="V738" s="205">
        <v>115.099985614537</v>
      </c>
      <c r="W738" s="205">
        <v>122.096655558029</v>
      </c>
    </row>
    <row r="739" spans="1:23" ht="17.100000000000001" customHeight="1">
      <c r="A739" s="206" t="s">
        <v>93</v>
      </c>
      <c r="B739" s="207">
        <v>1298.133</v>
      </c>
      <c r="C739" s="207">
        <v>1395.81</v>
      </c>
      <c r="D739" s="207">
        <v>1458.7809999999999</v>
      </c>
      <c r="E739" s="207">
        <v>1687.8</v>
      </c>
      <c r="F739" s="207">
        <v>1745.884</v>
      </c>
      <c r="G739" s="207">
        <v>1931.5150000000001</v>
      </c>
      <c r="H739" s="207">
        <v>1559.722</v>
      </c>
      <c r="I739" s="207">
        <v>1498.82</v>
      </c>
      <c r="J739" s="207">
        <v>1665.1210000000001</v>
      </c>
      <c r="K739" s="207">
        <v>1455.7</v>
      </c>
      <c r="M739" s="206" t="s">
        <v>93</v>
      </c>
      <c r="N739" s="207">
        <v>64.312362446682997</v>
      </c>
      <c r="O739" s="207">
        <v>60.4781453063096</v>
      </c>
      <c r="P739" s="207">
        <v>68.496916260905493</v>
      </c>
      <c r="Q739" s="207">
        <v>89.197772247896694</v>
      </c>
      <c r="R739" s="207">
        <v>98.609644168799306</v>
      </c>
      <c r="S739" s="207">
        <v>97.443716460912796</v>
      </c>
      <c r="T739" s="207">
        <v>87.257216350093103</v>
      </c>
      <c r="U739" s="207">
        <v>89.174817523118193</v>
      </c>
      <c r="V739" s="207">
        <v>95.923959880393099</v>
      </c>
      <c r="W739" s="207">
        <v>96.205262073229406</v>
      </c>
    </row>
    <row r="740" spans="1:23" ht="17.100000000000001" customHeight="1">
      <c r="A740" s="206" t="s">
        <v>125</v>
      </c>
      <c r="B740" s="207">
        <v>0</v>
      </c>
      <c r="C740" s="207">
        <v>0</v>
      </c>
      <c r="D740" s="207">
        <v>8.5</v>
      </c>
      <c r="E740" s="207">
        <v>14.5</v>
      </c>
      <c r="F740" s="207">
        <v>18</v>
      </c>
      <c r="G740" s="207">
        <v>38</v>
      </c>
      <c r="H740" s="207">
        <v>18</v>
      </c>
      <c r="I740" s="207">
        <v>0</v>
      </c>
      <c r="J740" s="207">
        <v>10</v>
      </c>
      <c r="K740" s="207">
        <v>0</v>
      </c>
      <c r="M740" s="206" t="s">
        <v>125</v>
      </c>
      <c r="N740" s="207">
        <v>0</v>
      </c>
      <c r="O740" s="207">
        <v>0</v>
      </c>
      <c r="P740" s="207">
        <v>126.11764705882401</v>
      </c>
      <c r="Q740" s="207">
        <v>160.068965517241</v>
      </c>
      <c r="R740" s="207">
        <v>167</v>
      </c>
      <c r="S740" s="207">
        <v>148.105263157895</v>
      </c>
      <c r="T740" s="207">
        <v>132.611111111111</v>
      </c>
      <c r="U740" s="207">
        <v>0</v>
      </c>
      <c r="V740" s="207">
        <v>154.6</v>
      </c>
      <c r="W740" s="207">
        <v>0</v>
      </c>
    </row>
    <row r="741" spans="1:23" ht="17.100000000000001" customHeight="1">
      <c r="A741" s="206" t="s">
        <v>126</v>
      </c>
      <c r="B741" s="207">
        <v>0</v>
      </c>
      <c r="C741" s="207">
        <v>0</v>
      </c>
      <c r="D741" s="207">
        <v>0</v>
      </c>
      <c r="E741" s="207">
        <v>0</v>
      </c>
      <c r="F741" s="207">
        <v>0</v>
      </c>
      <c r="G741" s="207">
        <v>0</v>
      </c>
      <c r="H741" s="207">
        <v>0</v>
      </c>
      <c r="I741" s="207">
        <v>0</v>
      </c>
      <c r="J741" s="207">
        <v>17.864999999999998</v>
      </c>
      <c r="K741" s="207">
        <v>131.68600000000001</v>
      </c>
      <c r="M741" s="206" t="s">
        <v>126</v>
      </c>
      <c r="N741" s="207">
        <v>0</v>
      </c>
      <c r="O741" s="207">
        <v>0</v>
      </c>
      <c r="P741" s="207">
        <v>0</v>
      </c>
      <c r="Q741" s="207">
        <v>0</v>
      </c>
      <c r="R741" s="207">
        <v>0</v>
      </c>
      <c r="S741" s="207">
        <v>0</v>
      </c>
      <c r="T741" s="207">
        <v>0</v>
      </c>
      <c r="U741" s="207">
        <v>0</v>
      </c>
      <c r="V741" s="207">
        <v>159.585782255807</v>
      </c>
      <c r="W741" s="207">
        <v>168.67396686056199</v>
      </c>
    </row>
    <row r="742" spans="1:23" ht="17.100000000000001" customHeight="1">
      <c r="A742" s="206" t="s">
        <v>98</v>
      </c>
      <c r="B742" s="207">
        <v>0</v>
      </c>
      <c r="C742" s="207">
        <v>0</v>
      </c>
      <c r="D742" s="207">
        <v>0</v>
      </c>
      <c r="E742" s="207">
        <v>3.81</v>
      </c>
      <c r="F742" s="207">
        <v>0</v>
      </c>
      <c r="G742" s="207">
        <v>0</v>
      </c>
      <c r="H742" s="207">
        <v>0</v>
      </c>
      <c r="I742" s="207">
        <v>0</v>
      </c>
      <c r="J742" s="207">
        <v>0</v>
      </c>
      <c r="K742" s="207">
        <v>0</v>
      </c>
      <c r="M742" s="206" t="s">
        <v>98</v>
      </c>
      <c r="N742" s="207">
        <v>0</v>
      </c>
      <c r="O742" s="207">
        <v>0</v>
      </c>
      <c r="P742" s="207">
        <v>0</v>
      </c>
      <c r="Q742" s="207">
        <v>70.078740157480297</v>
      </c>
      <c r="R742" s="207">
        <v>0</v>
      </c>
      <c r="S742" s="207">
        <v>0</v>
      </c>
      <c r="T742" s="207">
        <v>0</v>
      </c>
      <c r="U742" s="207">
        <v>0</v>
      </c>
      <c r="V742" s="207">
        <v>0</v>
      </c>
      <c r="W742" s="207">
        <v>0</v>
      </c>
    </row>
    <row r="743" spans="1:23" ht="17.100000000000001" customHeight="1">
      <c r="A743" s="206" t="s">
        <v>109</v>
      </c>
      <c r="B743" s="207">
        <v>56.738</v>
      </c>
      <c r="C743" s="207">
        <v>39.76</v>
      </c>
      <c r="D743" s="207">
        <v>47.207999999999998</v>
      </c>
      <c r="E743" s="207">
        <v>18.731999999999999</v>
      </c>
      <c r="F743" s="207">
        <v>55.524000000000001</v>
      </c>
      <c r="G743" s="207">
        <v>53.003999999999998</v>
      </c>
      <c r="H743" s="207">
        <v>46.26</v>
      </c>
      <c r="I743" s="207">
        <v>90.305999999999997</v>
      </c>
      <c r="J743" s="207">
        <v>75.335999999999999</v>
      </c>
      <c r="K743" s="207">
        <v>99.4</v>
      </c>
      <c r="M743" s="206" t="s">
        <v>109</v>
      </c>
      <c r="N743" s="207">
        <v>116.28890690542499</v>
      </c>
      <c r="O743" s="207">
        <v>103.269617706237</v>
      </c>
      <c r="P743" s="207">
        <v>102.46144721233701</v>
      </c>
      <c r="Q743" s="207">
        <v>127.64253683536199</v>
      </c>
      <c r="R743" s="207">
        <v>142.74908147828</v>
      </c>
      <c r="S743" s="207">
        <v>164.063089578145</v>
      </c>
      <c r="T743" s="207">
        <v>147.29788153912699</v>
      </c>
      <c r="U743" s="207">
        <v>176.112329191859</v>
      </c>
      <c r="V743" s="207">
        <v>154.65381756398</v>
      </c>
      <c r="W743" s="207">
        <v>170.73440643863199</v>
      </c>
    </row>
    <row r="744" spans="1:23" ht="17.100000000000001" customHeight="1">
      <c r="A744" s="206" t="s">
        <v>113</v>
      </c>
      <c r="B744" s="207">
        <v>150.143</v>
      </c>
      <c r="C744" s="207">
        <v>84.06</v>
      </c>
      <c r="D744" s="207">
        <v>297.18</v>
      </c>
      <c r="E744" s="207">
        <v>13.042</v>
      </c>
      <c r="F744" s="207">
        <v>193.05</v>
      </c>
      <c r="G744" s="207">
        <v>18.5</v>
      </c>
      <c r="H744" s="207">
        <v>297</v>
      </c>
      <c r="I744" s="207">
        <v>595.37699999999995</v>
      </c>
      <c r="J744" s="207">
        <v>494.42</v>
      </c>
      <c r="K744" s="207">
        <v>452.40499999999997</v>
      </c>
      <c r="M744" s="206" t="s">
        <v>113</v>
      </c>
      <c r="N744" s="207">
        <v>107.191144442298</v>
      </c>
      <c r="O744" s="207">
        <v>110.563882940757</v>
      </c>
      <c r="P744" s="207">
        <v>76.071741032370994</v>
      </c>
      <c r="Q744" s="207">
        <v>83.1160864898022</v>
      </c>
      <c r="R744" s="207">
        <v>99.694379694379705</v>
      </c>
      <c r="S744" s="207">
        <v>171.513513513514</v>
      </c>
      <c r="T744" s="207">
        <v>104.430976430976</v>
      </c>
      <c r="U744" s="207">
        <v>153.12986561456</v>
      </c>
      <c r="V744" s="207">
        <v>162.36398203956099</v>
      </c>
      <c r="W744" s="207">
        <v>173.105955946552</v>
      </c>
    </row>
    <row r="745" spans="1:23" ht="17.100000000000001" customHeight="1">
      <c r="A745" s="206" t="s">
        <v>173</v>
      </c>
      <c r="B745" s="207">
        <v>57.28</v>
      </c>
      <c r="C745" s="207">
        <v>28.64</v>
      </c>
      <c r="D745" s="207">
        <v>57.28</v>
      </c>
      <c r="E745" s="207">
        <v>14.32</v>
      </c>
      <c r="F745" s="207">
        <v>28.64</v>
      </c>
      <c r="G745" s="207">
        <v>28.44</v>
      </c>
      <c r="H745" s="207">
        <v>14.32</v>
      </c>
      <c r="I745" s="207">
        <v>28.32</v>
      </c>
      <c r="J745" s="207">
        <v>0</v>
      </c>
      <c r="K745" s="207">
        <v>30.52</v>
      </c>
      <c r="M745" s="206" t="s">
        <v>173</v>
      </c>
      <c r="N745" s="207">
        <v>156.791201117318</v>
      </c>
      <c r="O745" s="207">
        <v>176.53631284916199</v>
      </c>
      <c r="P745" s="207">
        <v>188.05865921787699</v>
      </c>
      <c r="Q745" s="207">
        <v>316.48044692737398</v>
      </c>
      <c r="R745" s="207">
        <v>349.47625698323998</v>
      </c>
      <c r="S745" s="207">
        <v>388.537271448664</v>
      </c>
      <c r="T745" s="207">
        <v>307.96089385474897</v>
      </c>
      <c r="U745" s="207">
        <v>321.00988700565</v>
      </c>
      <c r="V745" s="207">
        <v>0</v>
      </c>
      <c r="W745" s="207">
        <v>311.56618610747</v>
      </c>
    </row>
    <row r="746" spans="1:23" ht="17.100000000000001" customHeight="1">
      <c r="A746" s="206" t="s">
        <v>128</v>
      </c>
      <c r="B746" s="207">
        <v>362.58</v>
      </c>
      <c r="C746" s="207">
        <v>111.095</v>
      </c>
      <c r="D746" s="207">
        <v>407.52</v>
      </c>
      <c r="E746" s="207">
        <v>222.32</v>
      </c>
      <c r="F746" s="207">
        <v>367.5</v>
      </c>
      <c r="G746" s="207">
        <v>712.69200000000001</v>
      </c>
      <c r="H746" s="207">
        <v>632.9</v>
      </c>
      <c r="I746" s="207">
        <v>489.93700000000001</v>
      </c>
      <c r="J746" s="207">
        <v>747.24099999999999</v>
      </c>
      <c r="K746" s="207">
        <v>809.05200000000002</v>
      </c>
      <c r="M746" s="206" t="s">
        <v>128</v>
      </c>
      <c r="N746" s="207">
        <v>84.180043024987597</v>
      </c>
      <c r="O746" s="207">
        <v>81.515819793870094</v>
      </c>
      <c r="P746" s="207">
        <v>93.916862976050197</v>
      </c>
      <c r="Q746" s="207">
        <v>104.282115869018</v>
      </c>
      <c r="R746" s="207">
        <v>109.265306122449</v>
      </c>
      <c r="S746" s="207">
        <v>125.07787375191501</v>
      </c>
      <c r="T746" s="207">
        <v>121.60372886712</v>
      </c>
      <c r="U746" s="207">
        <v>138.19327791124201</v>
      </c>
      <c r="V746" s="207">
        <v>120.978372439414</v>
      </c>
      <c r="W746" s="207">
        <v>119.45462096379499</v>
      </c>
    </row>
    <row r="747" spans="1:23" ht="17.100000000000001" customHeight="1">
      <c r="A747" s="204" t="s">
        <v>58</v>
      </c>
      <c r="B747" s="205">
        <v>72.444000000000003</v>
      </c>
      <c r="C747" s="205">
        <v>85.765000000000001</v>
      </c>
      <c r="D747" s="205">
        <v>58.015999999999998</v>
      </c>
      <c r="E747" s="205">
        <v>117.321</v>
      </c>
      <c r="F747" s="205">
        <v>285.87299999999999</v>
      </c>
      <c r="G747" s="205">
        <v>428.62700000000001</v>
      </c>
      <c r="H747" s="205">
        <v>398.06599999999997</v>
      </c>
      <c r="I747" s="205">
        <v>221.68199999999999</v>
      </c>
      <c r="J747" s="205">
        <v>229.31399999999999</v>
      </c>
      <c r="K747" s="205">
        <v>268.31099999999998</v>
      </c>
      <c r="M747" s="204" t="s">
        <v>58</v>
      </c>
      <c r="N747" s="205">
        <v>1722.1578046491099</v>
      </c>
      <c r="O747" s="205">
        <v>1576.7620824345599</v>
      </c>
      <c r="P747" s="205">
        <v>1530.30198565913</v>
      </c>
      <c r="Q747" s="205">
        <v>1732.9207899693999</v>
      </c>
      <c r="R747" s="205">
        <v>1815.5404672704301</v>
      </c>
      <c r="S747" s="205">
        <v>2065.40651895471</v>
      </c>
      <c r="T747" s="205">
        <v>1810.5464922902199</v>
      </c>
      <c r="U747" s="205">
        <v>1747.1603468030801</v>
      </c>
      <c r="V747" s="205">
        <v>1551.9942088141199</v>
      </c>
      <c r="W747" s="205">
        <v>1803.7873959696001</v>
      </c>
    </row>
    <row r="748" spans="1:23" ht="17.100000000000001" customHeight="1">
      <c r="A748" s="206" t="s">
        <v>102</v>
      </c>
      <c r="B748" s="207">
        <v>0</v>
      </c>
      <c r="C748" s="207">
        <v>0</v>
      </c>
      <c r="D748" s="207">
        <v>0</v>
      </c>
      <c r="E748" s="207">
        <v>0</v>
      </c>
      <c r="F748" s="207">
        <v>0</v>
      </c>
      <c r="G748" s="207">
        <v>0</v>
      </c>
      <c r="H748" s="207">
        <v>0</v>
      </c>
      <c r="I748" s="207">
        <v>0</v>
      </c>
      <c r="J748" s="207">
        <v>4</v>
      </c>
      <c r="K748" s="207">
        <v>2.08</v>
      </c>
      <c r="M748" s="206" t="s">
        <v>102</v>
      </c>
      <c r="N748" s="207">
        <v>0</v>
      </c>
      <c r="O748" s="207">
        <v>0</v>
      </c>
      <c r="P748" s="207">
        <v>0</v>
      </c>
      <c r="Q748" s="207">
        <v>0</v>
      </c>
      <c r="R748" s="207">
        <v>0</v>
      </c>
      <c r="S748" s="207">
        <v>0</v>
      </c>
      <c r="T748" s="207">
        <v>0</v>
      </c>
      <c r="U748" s="207">
        <v>0</v>
      </c>
      <c r="V748" s="207">
        <v>1428.25</v>
      </c>
      <c r="W748" s="207">
        <v>1372.11538461538</v>
      </c>
    </row>
    <row r="749" spans="1:23" ht="17.100000000000001" customHeight="1">
      <c r="A749" s="206" t="s">
        <v>129</v>
      </c>
      <c r="B749" s="207">
        <v>1.02</v>
      </c>
      <c r="C749" s="207">
        <v>7.6520000000000001</v>
      </c>
      <c r="D749" s="207">
        <v>6.1079999999999997</v>
      </c>
      <c r="E749" s="207">
        <v>0</v>
      </c>
      <c r="F749" s="207">
        <v>3.69</v>
      </c>
      <c r="G749" s="207">
        <v>12.99</v>
      </c>
      <c r="H749" s="207">
        <v>1.84</v>
      </c>
      <c r="I749" s="207">
        <v>5.78</v>
      </c>
      <c r="J749" s="207">
        <v>14.35</v>
      </c>
      <c r="K749" s="207">
        <v>6.75</v>
      </c>
      <c r="M749" s="206" t="s">
        <v>129</v>
      </c>
      <c r="N749" s="207">
        <v>772.54901960784298</v>
      </c>
      <c r="O749" s="207">
        <v>524.17668583376906</v>
      </c>
      <c r="P749" s="207">
        <v>644.72822527832398</v>
      </c>
      <c r="Q749" s="207">
        <v>0</v>
      </c>
      <c r="R749" s="207">
        <v>836.04336043360399</v>
      </c>
      <c r="S749" s="207">
        <v>912.24018475750597</v>
      </c>
      <c r="T749" s="207">
        <v>998.36956521739103</v>
      </c>
      <c r="U749" s="207">
        <v>1045.8477508650501</v>
      </c>
      <c r="V749" s="207">
        <v>1008.08362369338</v>
      </c>
      <c r="W749" s="207">
        <v>1123.55555555556</v>
      </c>
    </row>
    <row r="750" spans="1:23" ht="17.100000000000001" customHeight="1">
      <c r="A750" s="206" t="s">
        <v>122</v>
      </c>
      <c r="B750" s="207">
        <v>0.6</v>
      </c>
      <c r="C750" s="207">
        <v>0</v>
      </c>
      <c r="D750" s="207">
        <v>0</v>
      </c>
      <c r="E750" s="207">
        <v>58.74</v>
      </c>
      <c r="F750" s="207">
        <v>201.30500000000001</v>
      </c>
      <c r="G750" s="207">
        <v>327.66000000000003</v>
      </c>
      <c r="H750" s="207">
        <v>232.87</v>
      </c>
      <c r="I750" s="207">
        <v>47.73</v>
      </c>
      <c r="J750" s="207">
        <v>39.6</v>
      </c>
      <c r="K750" s="207">
        <v>72.87</v>
      </c>
      <c r="M750" s="206" t="s">
        <v>122</v>
      </c>
      <c r="N750" s="207">
        <v>1531.6666666666699</v>
      </c>
      <c r="O750" s="207">
        <v>0</v>
      </c>
      <c r="P750" s="207">
        <v>0</v>
      </c>
      <c r="Q750" s="207">
        <v>1540.7388491658201</v>
      </c>
      <c r="R750" s="207">
        <v>1703.61888676387</v>
      </c>
      <c r="S750" s="207">
        <v>2086.1655374473498</v>
      </c>
      <c r="T750" s="207">
        <v>1947.79061278825</v>
      </c>
      <c r="U750" s="207">
        <v>1789.2729939241599</v>
      </c>
      <c r="V750" s="207">
        <v>1705.45454545455</v>
      </c>
      <c r="W750" s="207">
        <v>1631.7002881844401</v>
      </c>
    </row>
    <row r="751" spans="1:23" ht="18.75" customHeight="1">
      <c r="A751" s="206" t="s">
        <v>132</v>
      </c>
      <c r="B751" s="207">
        <v>0</v>
      </c>
      <c r="C751" s="207">
        <v>0</v>
      </c>
      <c r="D751" s="207">
        <v>0</v>
      </c>
      <c r="E751" s="207">
        <v>0</v>
      </c>
      <c r="F751" s="207">
        <v>4.26</v>
      </c>
      <c r="G751" s="207">
        <v>0.38</v>
      </c>
      <c r="H751" s="207">
        <v>0</v>
      </c>
      <c r="I751" s="207">
        <v>0</v>
      </c>
      <c r="J751" s="207">
        <v>0</v>
      </c>
      <c r="K751" s="207">
        <v>0</v>
      </c>
      <c r="M751" s="206" t="s">
        <v>132</v>
      </c>
      <c r="N751" s="207">
        <v>0</v>
      </c>
      <c r="O751" s="207">
        <v>0</v>
      </c>
      <c r="P751" s="207">
        <v>0</v>
      </c>
      <c r="Q751" s="207">
        <v>0</v>
      </c>
      <c r="R751" s="207">
        <v>466.90140845070403</v>
      </c>
      <c r="S751" s="207">
        <v>1436.84210526316</v>
      </c>
      <c r="T751" s="207">
        <v>0</v>
      </c>
      <c r="U751" s="207">
        <v>0</v>
      </c>
      <c r="V751" s="207">
        <v>0</v>
      </c>
      <c r="W751" s="207">
        <v>0</v>
      </c>
    </row>
    <row r="752" spans="1:23" ht="18.75" customHeight="1">
      <c r="A752" s="206" t="s">
        <v>186</v>
      </c>
      <c r="B752" s="207">
        <v>0</v>
      </c>
      <c r="C752" s="207">
        <v>0</v>
      </c>
      <c r="D752" s="207">
        <v>0</v>
      </c>
      <c r="E752" s="207">
        <v>0</v>
      </c>
      <c r="F752" s="207">
        <v>0</v>
      </c>
      <c r="G752" s="207">
        <v>18.760000000000002</v>
      </c>
      <c r="H752" s="207">
        <v>74.2</v>
      </c>
      <c r="I752" s="207">
        <v>86.93</v>
      </c>
      <c r="J752" s="207">
        <v>108.4</v>
      </c>
      <c r="K752" s="207">
        <v>107.05</v>
      </c>
      <c r="M752" s="206" t="s">
        <v>186</v>
      </c>
      <c r="N752" s="207">
        <v>0</v>
      </c>
      <c r="O752" s="207">
        <v>0</v>
      </c>
      <c r="P752" s="207">
        <v>0</v>
      </c>
      <c r="Q752" s="207">
        <v>0</v>
      </c>
      <c r="R752" s="207">
        <v>0</v>
      </c>
      <c r="S752" s="207">
        <v>1377.87846481876</v>
      </c>
      <c r="T752" s="207">
        <v>1236.4150943396201</v>
      </c>
      <c r="U752" s="207">
        <v>1267.5025882894299</v>
      </c>
      <c r="V752" s="207">
        <v>1259.3450184501801</v>
      </c>
      <c r="W752" s="207">
        <v>1230.4343764595999</v>
      </c>
    </row>
    <row r="753" spans="1:23" ht="18.75" customHeight="1">
      <c r="A753" s="206" t="s">
        <v>136</v>
      </c>
      <c r="B753" s="207">
        <v>70.823999999999998</v>
      </c>
      <c r="C753" s="207">
        <v>78.113</v>
      </c>
      <c r="D753" s="207">
        <v>51.908000000000001</v>
      </c>
      <c r="E753" s="207">
        <v>58.581000000000003</v>
      </c>
      <c r="F753" s="207">
        <v>76.617999999999995</v>
      </c>
      <c r="G753" s="207">
        <v>68.837000000000003</v>
      </c>
      <c r="H753" s="207">
        <v>89.156000000000006</v>
      </c>
      <c r="I753" s="207">
        <v>81.242000000000004</v>
      </c>
      <c r="J753" s="207">
        <v>62.963999999999999</v>
      </c>
      <c r="K753" s="207">
        <v>79.561000000000007</v>
      </c>
      <c r="M753" s="206" t="s">
        <v>136</v>
      </c>
      <c r="N753" s="207">
        <v>1737.44775782221</v>
      </c>
      <c r="O753" s="207">
        <v>1679.8740286508</v>
      </c>
      <c r="P753" s="207">
        <v>1634.5072050551</v>
      </c>
      <c r="Q753" s="207">
        <v>1925.6243491917201</v>
      </c>
      <c r="R753" s="207">
        <v>2231.7601607977199</v>
      </c>
      <c r="S753" s="207">
        <v>2375.04539709749</v>
      </c>
      <c r="T753" s="207">
        <v>1946.6553008210301</v>
      </c>
      <c r="U753" s="207">
        <v>2285.55426995889</v>
      </c>
      <c r="V753" s="207">
        <v>2091.13144018804</v>
      </c>
      <c r="W753" s="207">
        <v>2801.8501527130102</v>
      </c>
    </row>
    <row r="754" spans="1:23" ht="17.100000000000001" customHeight="1">
      <c r="A754" s="204" t="s">
        <v>60</v>
      </c>
      <c r="B754" s="205">
        <v>731.90099999999995</v>
      </c>
      <c r="C754" s="205">
        <v>410.53800000000001</v>
      </c>
      <c r="D754" s="205">
        <v>441.53800000000001</v>
      </c>
      <c r="E754" s="205">
        <v>322.74099999999999</v>
      </c>
      <c r="F754" s="205">
        <v>471.17</v>
      </c>
      <c r="G754" s="205">
        <v>336.54599999999999</v>
      </c>
      <c r="H754" s="205">
        <v>384.339</v>
      </c>
      <c r="I754" s="205">
        <v>407.49299999999999</v>
      </c>
      <c r="J754" s="205">
        <v>427.42700000000002</v>
      </c>
      <c r="K754" s="205">
        <v>466.13</v>
      </c>
      <c r="M754" s="204" t="s">
        <v>60</v>
      </c>
      <c r="N754" s="205">
        <v>99.305780426587802</v>
      </c>
      <c r="O754" s="205">
        <v>124.634016826701</v>
      </c>
      <c r="P754" s="205">
        <v>109.954296119473</v>
      </c>
      <c r="Q754" s="205">
        <v>138.40200036561799</v>
      </c>
      <c r="R754" s="205">
        <v>148.24585606044499</v>
      </c>
      <c r="S754" s="205">
        <v>168.38114254812101</v>
      </c>
      <c r="T754" s="205">
        <v>170.669643205608</v>
      </c>
      <c r="U754" s="205">
        <v>183.026456896192</v>
      </c>
      <c r="V754" s="205">
        <v>183.727279746015</v>
      </c>
      <c r="W754" s="205">
        <v>172.803724282925</v>
      </c>
    </row>
    <row r="755" spans="1:23" ht="17.100000000000001" customHeight="1">
      <c r="A755" s="206" t="s">
        <v>93</v>
      </c>
      <c r="B755" s="207">
        <v>96.563000000000002</v>
      </c>
      <c r="C755" s="207">
        <v>35.502000000000002</v>
      </c>
      <c r="D755" s="207">
        <v>96.352000000000004</v>
      </c>
      <c r="E755" s="207">
        <v>59.203000000000003</v>
      </c>
      <c r="F755" s="207">
        <v>147.80199999999999</v>
      </c>
      <c r="G755" s="207">
        <v>58.963000000000001</v>
      </c>
      <c r="H755" s="207">
        <v>130.40299999999999</v>
      </c>
      <c r="I755" s="207">
        <v>167.857</v>
      </c>
      <c r="J755" s="207">
        <v>181.99299999999999</v>
      </c>
      <c r="K755" s="207">
        <v>236.881</v>
      </c>
      <c r="M755" s="206" t="s">
        <v>93</v>
      </c>
      <c r="N755" s="207">
        <v>136.30479583277199</v>
      </c>
      <c r="O755" s="207">
        <v>127.00692918708801</v>
      </c>
      <c r="P755" s="207">
        <v>55.411408170043202</v>
      </c>
      <c r="Q755" s="207">
        <v>126.328057699779</v>
      </c>
      <c r="R755" s="207">
        <v>150.64748785537401</v>
      </c>
      <c r="S755" s="207">
        <v>166.39248342180699</v>
      </c>
      <c r="T755" s="207">
        <v>159.85061693366001</v>
      </c>
      <c r="U755" s="207">
        <v>166.582269431719</v>
      </c>
      <c r="V755" s="207">
        <v>163.79201397855999</v>
      </c>
      <c r="W755" s="207">
        <v>155.65621556815401</v>
      </c>
    </row>
    <row r="756" spans="1:23" ht="17.100000000000001" customHeight="1">
      <c r="A756" s="206" t="s">
        <v>123</v>
      </c>
      <c r="B756" s="207">
        <v>0</v>
      </c>
      <c r="C756" s="207">
        <v>0</v>
      </c>
      <c r="D756" s="207">
        <v>0</v>
      </c>
      <c r="E756" s="207">
        <v>0</v>
      </c>
      <c r="F756" s="207">
        <v>4.9160000000000004</v>
      </c>
      <c r="G756" s="207">
        <v>5.5270000000000001</v>
      </c>
      <c r="H756" s="207">
        <v>0</v>
      </c>
      <c r="I756" s="207">
        <v>0</v>
      </c>
      <c r="J756" s="207">
        <v>0</v>
      </c>
      <c r="K756" s="207">
        <v>0</v>
      </c>
      <c r="M756" s="206" t="s">
        <v>123</v>
      </c>
      <c r="N756" s="207">
        <v>0</v>
      </c>
      <c r="O756" s="207">
        <v>0</v>
      </c>
      <c r="P756" s="207">
        <v>0</v>
      </c>
      <c r="Q756" s="207">
        <v>0</v>
      </c>
      <c r="R756" s="207">
        <v>224.36940602115499</v>
      </c>
      <c r="S756" s="207">
        <v>261.26289126108202</v>
      </c>
      <c r="T756" s="207">
        <v>0</v>
      </c>
      <c r="U756" s="207">
        <v>0</v>
      </c>
      <c r="V756" s="207">
        <v>0</v>
      </c>
      <c r="W756" s="207">
        <v>0</v>
      </c>
    </row>
    <row r="757" spans="1:23" ht="17.100000000000001" customHeight="1">
      <c r="A757" s="206" t="s">
        <v>113</v>
      </c>
      <c r="B757" s="207">
        <v>634.47400000000005</v>
      </c>
      <c r="C757" s="207">
        <v>373.75</v>
      </c>
      <c r="D757" s="207">
        <v>343.45800000000003</v>
      </c>
      <c r="E757" s="207">
        <v>259.60199999999998</v>
      </c>
      <c r="F757" s="207">
        <v>315.95600000000002</v>
      </c>
      <c r="G757" s="207">
        <v>271.096</v>
      </c>
      <c r="H757" s="207">
        <v>252.976</v>
      </c>
      <c r="I757" s="207">
        <v>237.476</v>
      </c>
      <c r="J757" s="207">
        <v>189.512</v>
      </c>
      <c r="K757" s="207">
        <v>203.352</v>
      </c>
      <c r="M757" s="206" t="s">
        <v>113</v>
      </c>
      <c r="N757" s="207">
        <v>93.327701371529798</v>
      </c>
      <c r="O757" s="207">
        <v>123.71103678929801</v>
      </c>
      <c r="P757" s="207">
        <v>124.140360684567</v>
      </c>
      <c r="Q757" s="207">
        <v>137.03669463255301</v>
      </c>
      <c r="R757" s="207">
        <v>143.44718884907999</v>
      </c>
      <c r="S757" s="207">
        <v>165.18871543659799</v>
      </c>
      <c r="T757" s="207">
        <v>174.97311997976101</v>
      </c>
      <c r="U757" s="207">
        <v>193.08477488251401</v>
      </c>
      <c r="V757" s="207">
        <v>191.41268099117701</v>
      </c>
      <c r="W757" s="207">
        <v>189.47932648806</v>
      </c>
    </row>
    <row r="758" spans="1:23" ht="17.100000000000001" customHeight="1">
      <c r="A758" s="206" t="s">
        <v>137</v>
      </c>
      <c r="B758" s="207">
        <v>0.86399999999999999</v>
      </c>
      <c r="C758" s="207">
        <v>1.286</v>
      </c>
      <c r="D758" s="207">
        <v>1.728</v>
      </c>
      <c r="E758" s="207">
        <v>3.9359999999999999</v>
      </c>
      <c r="F758" s="207">
        <v>2.496</v>
      </c>
      <c r="G758" s="207">
        <v>0.96</v>
      </c>
      <c r="H758" s="207">
        <v>0.96</v>
      </c>
      <c r="I758" s="207">
        <v>2.16</v>
      </c>
      <c r="J758" s="207">
        <v>55.921999999999997</v>
      </c>
      <c r="K758" s="207">
        <v>25.896999999999998</v>
      </c>
      <c r="M758" s="206" t="s">
        <v>137</v>
      </c>
      <c r="N758" s="207">
        <v>354.16666666666703</v>
      </c>
      <c r="O758" s="207">
        <v>327.371695178849</v>
      </c>
      <c r="P758" s="207">
        <v>331.597222222222</v>
      </c>
      <c r="Q758" s="207">
        <v>410.06097560975599</v>
      </c>
      <c r="R758" s="207">
        <v>463.54166666666703</v>
      </c>
      <c r="S758" s="207">
        <v>657.29166666666697</v>
      </c>
      <c r="T758" s="207">
        <v>506.25</v>
      </c>
      <c r="U758" s="207">
        <v>355.09259259259301</v>
      </c>
      <c r="V758" s="207">
        <v>222.55999427774401</v>
      </c>
      <c r="W758" s="207">
        <v>198.71027532146601</v>
      </c>
    </row>
    <row r="759" spans="1:23" ht="17.100000000000001" customHeight="1">
      <c r="A759" s="204" t="s">
        <v>63</v>
      </c>
      <c r="B759" s="205">
        <v>0</v>
      </c>
      <c r="C759" s="205">
        <v>2.0259999999999998</v>
      </c>
      <c r="D759" s="205">
        <v>2.7</v>
      </c>
      <c r="E759" s="205">
        <v>16.594999999999999</v>
      </c>
      <c r="F759" s="205">
        <v>4.6130000000000004</v>
      </c>
      <c r="G759" s="205">
        <v>5.2839999999999998</v>
      </c>
      <c r="H759" s="205">
        <v>1.026</v>
      </c>
      <c r="I759" s="205">
        <v>3.1080000000000001</v>
      </c>
      <c r="J759" s="205">
        <v>1.2150000000000001</v>
      </c>
      <c r="K759" s="205">
        <v>1.6739999999999999</v>
      </c>
      <c r="M759" s="204" t="s">
        <v>63</v>
      </c>
      <c r="N759" s="205">
        <v>0</v>
      </c>
      <c r="O759" s="205">
        <v>1256.66337611056</v>
      </c>
      <c r="P759" s="205">
        <v>1045.92592592593</v>
      </c>
      <c r="Q759" s="205">
        <v>1217.0533293160599</v>
      </c>
      <c r="R759" s="205">
        <v>838.06633427270799</v>
      </c>
      <c r="S759" s="205">
        <v>417.86525359576098</v>
      </c>
      <c r="T759" s="205">
        <v>1640.3508771929801</v>
      </c>
      <c r="U759" s="205">
        <v>1597.4903474903499</v>
      </c>
      <c r="V759" s="205">
        <v>1678.18930041152</v>
      </c>
      <c r="W759" s="205">
        <v>1587.8136200716799</v>
      </c>
    </row>
    <row r="760" spans="1:23" ht="17.100000000000001" customHeight="1">
      <c r="A760" s="206" t="s">
        <v>144</v>
      </c>
      <c r="B760" s="207">
        <v>0</v>
      </c>
      <c r="C760" s="207">
        <v>2.0259999999999998</v>
      </c>
      <c r="D760" s="207">
        <v>2.7</v>
      </c>
      <c r="E760" s="207">
        <v>16.594999999999999</v>
      </c>
      <c r="F760" s="207">
        <v>4.6130000000000004</v>
      </c>
      <c r="G760" s="207">
        <v>5.2839999999999998</v>
      </c>
      <c r="H760" s="207">
        <v>1.026</v>
      </c>
      <c r="I760" s="207">
        <v>3.1080000000000001</v>
      </c>
      <c r="J760" s="207">
        <v>1.2150000000000001</v>
      </c>
      <c r="K760" s="207">
        <v>1.6739999999999999</v>
      </c>
      <c r="M760" s="206" t="s">
        <v>144</v>
      </c>
      <c r="N760" s="207">
        <v>0</v>
      </c>
      <c r="O760" s="207">
        <v>1256.66337611056</v>
      </c>
      <c r="P760" s="207">
        <v>1045.92592592593</v>
      </c>
      <c r="Q760" s="207">
        <v>1217.0533293160599</v>
      </c>
      <c r="R760" s="207">
        <v>838.06633427270799</v>
      </c>
      <c r="S760" s="207">
        <v>417.86525359576098</v>
      </c>
      <c r="T760" s="207">
        <v>1640.3508771929801</v>
      </c>
      <c r="U760" s="207">
        <v>1597.4903474903499</v>
      </c>
      <c r="V760" s="207">
        <v>1678.18930041152</v>
      </c>
      <c r="W760" s="207">
        <v>1587.8136200716799</v>
      </c>
    </row>
    <row r="761" spans="1:23" ht="17.100000000000001" customHeight="1">
      <c r="A761" s="204" t="s">
        <v>64</v>
      </c>
      <c r="B761" s="205">
        <v>1723.4949999999999</v>
      </c>
      <c r="C761" s="205">
        <v>2145.6170000000002</v>
      </c>
      <c r="D761" s="205">
        <v>2288.625</v>
      </c>
      <c r="E761" s="205">
        <v>2989.5410000000002</v>
      </c>
      <c r="F761" s="205">
        <v>2014.163</v>
      </c>
      <c r="G761" s="205">
        <v>2060.201</v>
      </c>
      <c r="H761" s="205">
        <v>1769.479</v>
      </c>
      <c r="I761" s="205">
        <v>1310.6020000000001</v>
      </c>
      <c r="J761" s="205">
        <v>1365.425</v>
      </c>
      <c r="K761" s="205">
        <v>1251.011</v>
      </c>
      <c r="M761" s="204" t="s">
        <v>64</v>
      </c>
      <c r="N761" s="205">
        <v>204.81289472844401</v>
      </c>
      <c r="O761" s="205">
        <v>245.26325061742099</v>
      </c>
      <c r="P761" s="205">
        <v>218.30225572123001</v>
      </c>
      <c r="Q761" s="205">
        <v>256.42397946708201</v>
      </c>
      <c r="R761" s="205">
        <v>376.52315130404003</v>
      </c>
      <c r="S761" s="205">
        <v>450.958425901162</v>
      </c>
      <c r="T761" s="205">
        <v>318.406717457512</v>
      </c>
      <c r="U761" s="205">
        <v>373.37116836385098</v>
      </c>
      <c r="V761" s="205">
        <v>400.33030008971599</v>
      </c>
      <c r="W761" s="205">
        <v>432.84511487109199</v>
      </c>
    </row>
    <row r="762" spans="1:23" ht="17.100000000000001" customHeight="1">
      <c r="A762" s="206" t="s">
        <v>73</v>
      </c>
      <c r="B762" s="207">
        <v>0</v>
      </c>
      <c r="C762" s="207">
        <v>18.157</v>
      </c>
      <c r="D762" s="207">
        <v>15.372</v>
      </c>
      <c r="E762" s="207">
        <v>0.9</v>
      </c>
      <c r="F762" s="207">
        <v>0</v>
      </c>
      <c r="G762" s="207">
        <v>0</v>
      </c>
      <c r="H762" s="207">
        <v>0</v>
      </c>
      <c r="I762" s="207">
        <v>0</v>
      </c>
      <c r="J762" s="207">
        <v>0</v>
      </c>
      <c r="K762" s="207">
        <v>0</v>
      </c>
      <c r="M762" s="206" t="s">
        <v>73</v>
      </c>
      <c r="N762" s="207">
        <v>0</v>
      </c>
      <c r="O762" s="207">
        <v>620.69725174863697</v>
      </c>
      <c r="P762" s="207">
        <v>656.19307832422601</v>
      </c>
      <c r="Q762" s="207">
        <v>1210</v>
      </c>
      <c r="R762" s="207">
        <v>0</v>
      </c>
      <c r="S762" s="207">
        <v>0</v>
      </c>
      <c r="T762" s="207">
        <v>0</v>
      </c>
      <c r="U762" s="207">
        <v>0</v>
      </c>
      <c r="V762" s="207">
        <v>0</v>
      </c>
      <c r="W762" s="207">
        <v>0</v>
      </c>
    </row>
    <row r="763" spans="1:23" ht="17.100000000000001" customHeight="1">
      <c r="A763" s="206" t="s">
        <v>94</v>
      </c>
      <c r="B763" s="207">
        <v>0</v>
      </c>
      <c r="C763" s="207">
        <v>0</v>
      </c>
      <c r="D763" s="207">
        <v>0</v>
      </c>
      <c r="E763" s="207">
        <v>0</v>
      </c>
      <c r="F763" s="207">
        <v>0</v>
      </c>
      <c r="G763" s="207">
        <v>0</v>
      </c>
      <c r="H763" s="207">
        <v>0</v>
      </c>
      <c r="I763" s="207">
        <v>0</v>
      </c>
      <c r="J763" s="207">
        <v>8.8119999999999994</v>
      </c>
      <c r="K763" s="207">
        <v>0</v>
      </c>
      <c r="M763" s="206" t="s">
        <v>94</v>
      </c>
      <c r="N763" s="207">
        <v>0</v>
      </c>
      <c r="O763" s="207">
        <v>0</v>
      </c>
      <c r="P763" s="207">
        <v>0</v>
      </c>
      <c r="Q763" s="207">
        <v>0</v>
      </c>
      <c r="R763" s="207">
        <v>0</v>
      </c>
      <c r="S763" s="207">
        <v>0</v>
      </c>
      <c r="T763" s="207">
        <v>0</v>
      </c>
      <c r="U763" s="207">
        <v>0</v>
      </c>
      <c r="V763" s="207">
        <v>665.45619609623202</v>
      </c>
      <c r="W763" s="207">
        <v>0</v>
      </c>
    </row>
    <row r="764" spans="1:23" ht="17.100000000000001" customHeight="1">
      <c r="A764" s="206" t="s">
        <v>107</v>
      </c>
      <c r="B764" s="207">
        <v>40.563000000000002</v>
      </c>
      <c r="C764" s="207">
        <v>122.343</v>
      </c>
      <c r="D764" s="207">
        <v>22.882999999999999</v>
      </c>
      <c r="E764" s="207">
        <v>32.130000000000003</v>
      </c>
      <c r="F764" s="207">
        <v>210.959</v>
      </c>
      <c r="G764" s="207">
        <v>278.476</v>
      </c>
      <c r="H764" s="207">
        <v>31.887</v>
      </c>
      <c r="I764" s="207">
        <v>0</v>
      </c>
      <c r="J764" s="207">
        <v>0</v>
      </c>
      <c r="K764" s="207">
        <v>0</v>
      </c>
      <c r="M764" s="206" t="s">
        <v>107</v>
      </c>
      <c r="N764" s="207">
        <v>74.3781278505041</v>
      </c>
      <c r="O764" s="207">
        <v>77.143767931144396</v>
      </c>
      <c r="P764" s="207">
        <v>76.912992177599094</v>
      </c>
      <c r="Q764" s="207">
        <v>110.675381263617</v>
      </c>
      <c r="R764" s="207">
        <v>1034.82667248138</v>
      </c>
      <c r="S764" s="207">
        <v>1169.1204987144299</v>
      </c>
      <c r="T764" s="207">
        <v>1045.2221908614799</v>
      </c>
      <c r="U764" s="207">
        <v>0</v>
      </c>
      <c r="V764" s="207">
        <v>0</v>
      </c>
      <c r="W764" s="207">
        <v>0</v>
      </c>
    </row>
    <row r="765" spans="1:23" ht="17.100000000000001" customHeight="1">
      <c r="A765" s="206" t="s">
        <v>122</v>
      </c>
      <c r="B765" s="207">
        <v>248.40100000000001</v>
      </c>
      <c r="C765" s="207">
        <v>300.25799999999998</v>
      </c>
      <c r="D765" s="207">
        <v>314.64</v>
      </c>
      <c r="E765" s="207">
        <v>248.4</v>
      </c>
      <c r="F765" s="207">
        <v>310.48399999999998</v>
      </c>
      <c r="G765" s="207">
        <v>274.06799999999998</v>
      </c>
      <c r="H765" s="207">
        <v>344.928</v>
      </c>
      <c r="I765" s="207">
        <v>271.22399999999999</v>
      </c>
      <c r="J765" s="207">
        <v>358.70400000000001</v>
      </c>
      <c r="K765" s="207">
        <v>341.25599999999997</v>
      </c>
      <c r="M765" s="206" t="s">
        <v>122</v>
      </c>
      <c r="N765" s="207">
        <v>126.803032193912</v>
      </c>
      <c r="O765" s="207">
        <v>112.020329183569</v>
      </c>
      <c r="P765" s="207">
        <v>122.136409865243</v>
      </c>
      <c r="Q765" s="207">
        <v>147.74154589372</v>
      </c>
      <c r="R765" s="207">
        <v>175.20709601783</v>
      </c>
      <c r="S765" s="207">
        <v>207.517842287316</v>
      </c>
      <c r="T765" s="207">
        <v>198.69943872344399</v>
      </c>
      <c r="U765" s="207">
        <v>216.116567855352</v>
      </c>
      <c r="V765" s="207">
        <v>216.88913421651301</v>
      </c>
      <c r="W765" s="207">
        <v>207.515765290574</v>
      </c>
    </row>
    <row r="766" spans="1:23" ht="17.100000000000001" customHeight="1">
      <c r="A766" s="206" t="s">
        <v>123</v>
      </c>
      <c r="B766" s="207">
        <v>57.298999999999999</v>
      </c>
      <c r="C766" s="207">
        <v>22.713000000000001</v>
      </c>
      <c r="D766" s="207">
        <v>131.798</v>
      </c>
      <c r="E766" s="207">
        <v>857.99199999999996</v>
      </c>
      <c r="F766" s="207">
        <v>310.55599999999998</v>
      </c>
      <c r="G766" s="207">
        <v>353.87099999999998</v>
      </c>
      <c r="H766" s="207">
        <v>314.31700000000001</v>
      </c>
      <c r="I766" s="207">
        <v>313.94499999999999</v>
      </c>
      <c r="J766" s="207">
        <v>317.88799999999998</v>
      </c>
      <c r="K766" s="207">
        <v>242.36699999999999</v>
      </c>
      <c r="M766" s="206" t="s">
        <v>123</v>
      </c>
      <c r="N766" s="207">
        <v>84.277212516797803</v>
      </c>
      <c r="O766" s="207">
        <v>83.828644388676096</v>
      </c>
      <c r="P766" s="207">
        <v>89.6675215101898</v>
      </c>
      <c r="Q766" s="207">
        <v>117.441654467641</v>
      </c>
      <c r="R766" s="207">
        <v>136.28459923492099</v>
      </c>
      <c r="S766" s="207">
        <v>148.04830008675501</v>
      </c>
      <c r="T766" s="207">
        <v>124.733946938918</v>
      </c>
      <c r="U766" s="207">
        <v>130.09603592985999</v>
      </c>
      <c r="V766" s="207">
        <v>130.60574793638</v>
      </c>
      <c r="W766" s="207">
        <v>128.72214451637399</v>
      </c>
    </row>
    <row r="767" spans="1:23" ht="17.100000000000001" customHeight="1">
      <c r="A767" s="206" t="s">
        <v>149</v>
      </c>
      <c r="B767" s="207">
        <v>837.67499999999995</v>
      </c>
      <c r="C767" s="207">
        <v>748.899</v>
      </c>
      <c r="D767" s="207">
        <v>804.12599999999998</v>
      </c>
      <c r="E767" s="207">
        <v>776.803</v>
      </c>
      <c r="F767" s="207">
        <v>489.48399999999998</v>
      </c>
      <c r="G767" s="207">
        <v>394.33800000000002</v>
      </c>
      <c r="H767" s="207">
        <v>259.40499999999997</v>
      </c>
      <c r="I767" s="207">
        <v>258.46899999999999</v>
      </c>
      <c r="J767" s="207">
        <v>194.79599999999999</v>
      </c>
      <c r="K767" s="207">
        <v>190.423</v>
      </c>
      <c r="M767" s="206" t="s">
        <v>149</v>
      </c>
      <c r="N767" s="207">
        <v>154.23762198943501</v>
      </c>
      <c r="O767" s="207">
        <v>153.36113414492499</v>
      </c>
      <c r="P767" s="207">
        <v>172.99154610098401</v>
      </c>
      <c r="Q767" s="207">
        <v>217.505596657068</v>
      </c>
      <c r="R767" s="207">
        <v>265.40601940002102</v>
      </c>
      <c r="S767" s="207">
        <v>321.84572625514198</v>
      </c>
      <c r="T767" s="207">
        <v>281.79873171295799</v>
      </c>
      <c r="U767" s="207">
        <v>307.24380873528401</v>
      </c>
      <c r="V767" s="207">
        <v>333.48734060247602</v>
      </c>
      <c r="W767" s="207">
        <v>326.65171749210998</v>
      </c>
    </row>
    <row r="768" spans="1:23" ht="17.100000000000001" customHeight="1">
      <c r="A768" s="206" t="s">
        <v>153</v>
      </c>
      <c r="B768" s="207">
        <v>349.69</v>
      </c>
      <c r="C768" s="207">
        <v>535.51199999999994</v>
      </c>
      <c r="D768" s="207">
        <v>714.04300000000001</v>
      </c>
      <c r="E768" s="207">
        <v>608.46299999999997</v>
      </c>
      <c r="F768" s="207">
        <v>349.89600000000002</v>
      </c>
      <c r="G768" s="207">
        <v>381.529</v>
      </c>
      <c r="H768" s="207">
        <v>399.93799999999999</v>
      </c>
      <c r="I768" s="207">
        <v>100.184</v>
      </c>
      <c r="J768" s="207">
        <v>42.079000000000001</v>
      </c>
      <c r="K768" s="207">
        <v>40.088000000000001</v>
      </c>
      <c r="M768" s="206" t="s">
        <v>153</v>
      </c>
      <c r="N768" s="207">
        <v>135.46569818982499</v>
      </c>
      <c r="O768" s="207">
        <v>192.38597827873099</v>
      </c>
      <c r="P768" s="207">
        <v>161.15556065951199</v>
      </c>
      <c r="Q768" s="207">
        <v>145.987512798642</v>
      </c>
      <c r="R768" s="207">
        <v>152.18236275922001</v>
      </c>
      <c r="S768" s="207">
        <v>214.43193046924301</v>
      </c>
      <c r="T768" s="207">
        <v>208.26478104106101</v>
      </c>
      <c r="U768" s="207">
        <v>286.27325720674003</v>
      </c>
      <c r="V768" s="207">
        <v>330.16469022552798</v>
      </c>
      <c r="W768" s="207">
        <v>459.61384953103197</v>
      </c>
    </row>
    <row r="769" spans="1:23" ht="17.100000000000001" customHeight="1">
      <c r="A769" s="206" t="s">
        <v>156</v>
      </c>
      <c r="B769" s="207">
        <v>0</v>
      </c>
      <c r="C769" s="207">
        <v>0</v>
      </c>
      <c r="D769" s="207">
        <v>0</v>
      </c>
      <c r="E769" s="207">
        <v>0</v>
      </c>
      <c r="F769" s="207">
        <v>0</v>
      </c>
      <c r="G769" s="207">
        <v>0</v>
      </c>
      <c r="H769" s="207">
        <v>0</v>
      </c>
      <c r="I769" s="207">
        <v>10.17</v>
      </c>
      <c r="J769" s="207">
        <v>15.78</v>
      </c>
      <c r="K769" s="207">
        <v>38.015999999999998</v>
      </c>
      <c r="M769" s="206" t="s">
        <v>156</v>
      </c>
      <c r="N769" s="207">
        <v>0</v>
      </c>
      <c r="O769" s="207">
        <v>0</v>
      </c>
      <c r="P769" s="207">
        <v>0</v>
      </c>
      <c r="Q769" s="207">
        <v>0</v>
      </c>
      <c r="R769" s="207">
        <v>0</v>
      </c>
      <c r="S769" s="207">
        <v>0</v>
      </c>
      <c r="T769" s="207">
        <v>0</v>
      </c>
      <c r="U769" s="207">
        <v>2201.67158308751</v>
      </c>
      <c r="V769" s="207">
        <v>2160.3295310519602</v>
      </c>
      <c r="W769" s="207">
        <v>1207.2285353535401</v>
      </c>
    </row>
    <row r="770" spans="1:23" ht="17.100000000000001" customHeight="1">
      <c r="A770" s="206" t="s">
        <v>160</v>
      </c>
      <c r="B770" s="207">
        <v>0</v>
      </c>
      <c r="C770" s="207">
        <v>0</v>
      </c>
      <c r="D770" s="207">
        <v>0</v>
      </c>
      <c r="E770" s="207">
        <v>0</v>
      </c>
      <c r="F770" s="207">
        <v>0</v>
      </c>
      <c r="G770" s="207">
        <v>0</v>
      </c>
      <c r="H770" s="207">
        <v>0</v>
      </c>
      <c r="I770" s="207">
        <v>0.34899999999999998</v>
      </c>
      <c r="J770" s="207">
        <v>21.887</v>
      </c>
      <c r="K770" s="207">
        <v>5.04</v>
      </c>
      <c r="M770" s="206" t="s">
        <v>160</v>
      </c>
      <c r="N770" s="207">
        <v>0</v>
      </c>
      <c r="O770" s="207">
        <v>0</v>
      </c>
      <c r="P770" s="207">
        <v>0</v>
      </c>
      <c r="Q770" s="207">
        <v>0</v>
      </c>
      <c r="R770" s="207">
        <v>0</v>
      </c>
      <c r="S770" s="207">
        <v>0</v>
      </c>
      <c r="T770" s="207">
        <v>0</v>
      </c>
      <c r="U770" s="207">
        <v>1057.3065902578801</v>
      </c>
      <c r="V770" s="207">
        <v>302.142824507699</v>
      </c>
      <c r="W770" s="207">
        <v>1090.0793650793601</v>
      </c>
    </row>
    <row r="771" spans="1:23" ht="17.100000000000001" customHeight="1">
      <c r="A771" s="206" t="s">
        <v>161</v>
      </c>
      <c r="B771" s="207">
        <v>189.86699999999999</v>
      </c>
      <c r="C771" s="207">
        <v>397.73500000000001</v>
      </c>
      <c r="D771" s="207">
        <v>285.76299999999998</v>
      </c>
      <c r="E771" s="207">
        <v>464.85300000000001</v>
      </c>
      <c r="F771" s="207">
        <v>342.78399999999999</v>
      </c>
      <c r="G771" s="207">
        <v>377.91899999999998</v>
      </c>
      <c r="H771" s="207">
        <v>419.00400000000002</v>
      </c>
      <c r="I771" s="207">
        <v>356.26100000000002</v>
      </c>
      <c r="J771" s="207">
        <v>405.47899999999998</v>
      </c>
      <c r="K771" s="207">
        <v>393.82100000000003</v>
      </c>
      <c r="M771" s="206" t="s">
        <v>161</v>
      </c>
      <c r="N771" s="207">
        <v>721.96853586984605</v>
      </c>
      <c r="O771" s="207">
        <v>633.88185600965505</v>
      </c>
      <c r="P771" s="207">
        <v>641.57711110255696</v>
      </c>
      <c r="Q771" s="207">
        <v>788.84077331973799</v>
      </c>
      <c r="R771" s="207">
        <v>759.04943054518299</v>
      </c>
      <c r="S771" s="207">
        <v>755.45553412239099</v>
      </c>
      <c r="T771" s="207">
        <v>634.71709100629096</v>
      </c>
      <c r="U771" s="207">
        <v>727.07649728710101</v>
      </c>
      <c r="V771" s="207">
        <v>744.50711380860605</v>
      </c>
      <c r="W771" s="207">
        <v>780.72271412646899</v>
      </c>
    </row>
    <row r="772" spans="1:23" ht="17.100000000000001" customHeight="1">
      <c r="A772" s="204" t="s">
        <v>66</v>
      </c>
      <c r="B772" s="205">
        <v>1234.7719999999999</v>
      </c>
      <c r="C772" s="205">
        <v>1593.232</v>
      </c>
      <c r="D772" s="205">
        <v>2679.4670000000001</v>
      </c>
      <c r="E772" s="205">
        <v>3419.7190000000001</v>
      </c>
      <c r="F772" s="205">
        <v>4094.7269999999999</v>
      </c>
      <c r="G772" s="205">
        <v>3404.8069999999998</v>
      </c>
      <c r="H772" s="205">
        <v>3604.067</v>
      </c>
      <c r="I772" s="205">
        <v>5338.232</v>
      </c>
      <c r="J772" s="205">
        <v>4482.5150000000003</v>
      </c>
      <c r="K772" s="205">
        <v>5643.2489999999998</v>
      </c>
      <c r="M772" s="204" t="s">
        <v>66</v>
      </c>
      <c r="N772" s="205">
        <v>140.48423514624599</v>
      </c>
      <c r="O772" s="205">
        <v>138.876823965374</v>
      </c>
      <c r="P772" s="205">
        <v>156.813649878875</v>
      </c>
      <c r="Q772" s="205">
        <v>199.85764912263301</v>
      </c>
      <c r="R772" s="205">
        <v>211.71545746517401</v>
      </c>
      <c r="S772" s="205">
        <v>238.04021784494699</v>
      </c>
      <c r="T772" s="205">
        <v>211.37759092713901</v>
      </c>
      <c r="U772" s="205">
        <v>239.69040686129799</v>
      </c>
      <c r="V772" s="205">
        <v>240.272034784044</v>
      </c>
      <c r="W772" s="205">
        <v>234.82731313114101</v>
      </c>
    </row>
    <row r="773" spans="1:23" ht="17.100000000000001" customHeight="1">
      <c r="A773" s="206" t="s">
        <v>162</v>
      </c>
      <c r="B773" s="207">
        <v>0</v>
      </c>
      <c r="C773" s="207">
        <v>0</v>
      </c>
      <c r="D773" s="207">
        <v>0</v>
      </c>
      <c r="E773" s="207">
        <v>0</v>
      </c>
      <c r="F773" s="207">
        <v>0</v>
      </c>
      <c r="G773" s="207">
        <v>9.4</v>
      </c>
      <c r="H773" s="207">
        <v>50.4</v>
      </c>
      <c r="I773" s="207">
        <v>0</v>
      </c>
      <c r="J773" s="207">
        <v>0</v>
      </c>
      <c r="K773" s="207">
        <v>90.18</v>
      </c>
      <c r="M773" s="206" t="s">
        <v>162</v>
      </c>
      <c r="N773" s="207">
        <v>0</v>
      </c>
      <c r="O773" s="207">
        <v>0</v>
      </c>
      <c r="P773" s="207">
        <v>0</v>
      </c>
      <c r="Q773" s="207">
        <v>0</v>
      </c>
      <c r="R773" s="207">
        <v>0</v>
      </c>
      <c r="S773" s="207">
        <v>32.127659574468098</v>
      </c>
      <c r="T773" s="207">
        <v>51.289682539682502</v>
      </c>
      <c r="U773" s="207">
        <v>0</v>
      </c>
      <c r="V773" s="207">
        <v>0</v>
      </c>
      <c r="W773" s="207">
        <v>75.970281658904398</v>
      </c>
    </row>
    <row r="774" spans="1:23" ht="17.100000000000001" customHeight="1">
      <c r="A774" s="206" t="s">
        <v>163</v>
      </c>
      <c r="B774" s="207">
        <v>1234.7719999999999</v>
      </c>
      <c r="C774" s="207">
        <v>1593.232</v>
      </c>
      <c r="D774" s="207">
        <v>2679.4670000000001</v>
      </c>
      <c r="E774" s="207">
        <v>3419.7190000000001</v>
      </c>
      <c r="F774" s="207">
        <v>4094.7269999999999</v>
      </c>
      <c r="G774" s="207">
        <v>3395.4070000000002</v>
      </c>
      <c r="H774" s="207">
        <v>3553.6669999999999</v>
      </c>
      <c r="I774" s="207">
        <v>5338.232</v>
      </c>
      <c r="J774" s="207">
        <v>4482.5150000000003</v>
      </c>
      <c r="K774" s="207">
        <v>5553.0690000000004</v>
      </c>
      <c r="M774" s="206" t="s">
        <v>163</v>
      </c>
      <c r="N774" s="207">
        <v>140.48423514624599</v>
      </c>
      <c r="O774" s="207">
        <v>138.876823965374</v>
      </c>
      <c r="P774" s="207">
        <v>156.813649878875</v>
      </c>
      <c r="Q774" s="207">
        <v>199.85764912263301</v>
      </c>
      <c r="R774" s="207">
        <v>211.71545746517401</v>
      </c>
      <c r="S774" s="207">
        <v>238.61027558699101</v>
      </c>
      <c r="T774" s="207">
        <v>213.64804299333599</v>
      </c>
      <c r="U774" s="207">
        <v>239.69040686129799</v>
      </c>
      <c r="V774" s="207">
        <v>240.272034784044</v>
      </c>
      <c r="W774" s="207">
        <v>237.40709866922199</v>
      </c>
    </row>
    <row r="775" spans="1:23" ht="17.100000000000001" customHeight="1">
      <c r="A775" s="214" t="s">
        <v>164</v>
      </c>
      <c r="B775" s="215">
        <v>12466.609</v>
      </c>
      <c r="C775" s="215">
        <v>13521.648999999999</v>
      </c>
      <c r="D775" s="215">
        <v>16356.416999999999</v>
      </c>
      <c r="E775" s="215">
        <v>18837.105</v>
      </c>
      <c r="F775" s="215">
        <v>22062.777999999998</v>
      </c>
      <c r="G775" s="215">
        <v>22982.34</v>
      </c>
      <c r="H775" s="215">
        <v>22545.287</v>
      </c>
      <c r="I775" s="215">
        <v>24622.876</v>
      </c>
      <c r="J775" s="215">
        <v>30521.491999999998</v>
      </c>
      <c r="K775" s="215">
        <v>29723.4</v>
      </c>
      <c r="M775" s="214" t="s">
        <v>164</v>
      </c>
      <c r="N775" s="215">
        <v>176.34522747926101</v>
      </c>
      <c r="O775" s="215">
        <v>182.89329947848799</v>
      </c>
      <c r="P775" s="215">
        <v>177.907912227965</v>
      </c>
      <c r="Q775" s="215">
        <v>229.58395146175599</v>
      </c>
      <c r="R775" s="215">
        <v>238.70747373698799</v>
      </c>
      <c r="S775" s="215">
        <v>309.74696223273997</v>
      </c>
      <c r="T775" s="215">
        <v>263.43319559427198</v>
      </c>
      <c r="U775" s="215">
        <v>247.72971280852801</v>
      </c>
      <c r="V775" s="215">
        <v>222.12610051959399</v>
      </c>
      <c r="W775" s="215">
        <v>265.40762496887999</v>
      </c>
    </row>
    <row r="776" spans="1:23" ht="17.100000000000001" customHeight="1">
      <c r="A776" s="198" t="s">
        <v>68</v>
      </c>
      <c r="B776" s="198"/>
      <c r="C776" s="198"/>
      <c r="D776" s="198"/>
      <c r="E776" s="198"/>
      <c r="F776" s="198"/>
      <c r="G776" s="198"/>
      <c r="H776" s="198"/>
      <c r="I776" s="198"/>
      <c r="J776" s="198"/>
      <c r="K776" s="198"/>
      <c r="M776" s="198" t="s">
        <v>68</v>
      </c>
      <c r="N776" s="198"/>
      <c r="O776" s="198"/>
      <c r="P776" s="198"/>
      <c r="Q776" s="198"/>
      <c r="R776" s="198"/>
      <c r="S776" s="198"/>
      <c r="T776" s="198"/>
      <c r="U776" s="198"/>
      <c r="V776" s="198"/>
      <c r="W776" s="198"/>
    </row>
    <row r="777" spans="1:23" ht="17.100000000000001" customHeight="1"/>
    <row r="778" spans="1:23" ht="17.100000000000001" customHeight="1"/>
    <row r="779" spans="1:23" ht="17.100000000000001" customHeight="1">
      <c r="A779" s="12" t="s">
        <v>395</v>
      </c>
      <c r="B779" s="198"/>
      <c r="C779" s="198"/>
      <c r="D779" s="198"/>
      <c r="E779" s="198"/>
      <c r="F779" s="198"/>
      <c r="G779" s="198"/>
      <c r="H779" s="198"/>
      <c r="I779" s="198"/>
      <c r="J779" s="198"/>
      <c r="K779" s="358" t="s">
        <v>0</v>
      </c>
      <c r="M779" s="12" t="s">
        <v>396</v>
      </c>
      <c r="N779" s="198"/>
      <c r="O779" s="198"/>
      <c r="P779" s="198"/>
      <c r="Q779" s="198"/>
      <c r="R779" s="198"/>
      <c r="S779" s="198"/>
      <c r="T779" s="198"/>
      <c r="U779" s="198"/>
      <c r="V779" s="198"/>
      <c r="W779" s="15" t="s">
        <v>170</v>
      </c>
    </row>
    <row r="780" spans="1:23" ht="17.100000000000001" customHeight="1">
      <c r="A780" s="218"/>
      <c r="B780" s="203" t="s">
        <v>2</v>
      </c>
      <c r="C780" s="203" t="s">
        <v>3</v>
      </c>
      <c r="D780" s="203" t="s">
        <v>4</v>
      </c>
      <c r="E780" s="203" t="s">
        <v>5</v>
      </c>
      <c r="F780" s="203" t="s">
        <v>6</v>
      </c>
      <c r="G780" s="203" t="s">
        <v>7</v>
      </c>
      <c r="H780" s="203" t="s">
        <v>8</v>
      </c>
      <c r="I780" s="203" t="s">
        <v>9</v>
      </c>
      <c r="J780" s="203" t="s">
        <v>372</v>
      </c>
      <c r="K780" s="203" t="s">
        <v>373</v>
      </c>
      <c r="M780" s="218"/>
      <c r="N780" s="203" t="s">
        <v>2</v>
      </c>
      <c r="O780" s="203" t="s">
        <v>3</v>
      </c>
      <c r="P780" s="203" t="s">
        <v>4</v>
      </c>
      <c r="Q780" s="203" t="s">
        <v>5</v>
      </c>
      <c r="R780" s="203" t="s">
        <v>6</v>
      </c>
      <c r="S780" s="203" t="s">
        <v>7</v>
      </c>
      <c r="T780" s="203" t="s">
        <v>8</v>
      </c>
      <c r="U780" s="203" t="s">
        <v>9</v>
      </c>
      <c r="V780" s="203" t="s">
        <v>372</v>
      </c>
      <c r="W780" s="203" t="s">
        <v>373</v>
      </c>
    </row>
    <row r="781" spans="1:23" ht="20.100000000000001" customHeight="1">
      <c r="A781" s="204" t="s">
        <v>27</v>
      </c>
      <c r="B781" s="205">
        <v>1.6719999999999999</v>
      </c>
      <c r="C781" s="205">
        <v>0.54600000000000004</v>
      </c>
      <c r="D781" s="205">
        <v>0.504</v>
      </c>
      <c r="E781" s="205">
        <v>1.4139999999999999</v>
      </c>
      <c r="F781" s="205">
        <v>1.6160000000000001</v>
      </c>
      <c r="G781" s="205">
        <v>0.85599999999999998</v>
      </c>
      <c r="H781" s="205">
        <v>0.40799999999999997</v>
      </c>
      <c r="I781" s="205">
        <v>0.05</v>
      </c>
      <c r="J781" s="205">
        <v>1.044</v>
      </c>
      <c r="K781" s="205">
        <v>1.706</v>
      </c>
      <c r="M781" s="204" t="s">
        <v>27</v>
      </c>
      <c r="N781" s="205">
        <v>2794.2583732057401</v>
      </c>
      <c r="O781" s="205">
        <v>2970.6959706959701</v>
      </c>
      <c r="P781" s="205">
        <v>1488.0952380952399</v>
      </c>
      <c r="Q781" s="205">
        <v>3281.4710042432798</v>
      </c>
      <c r="R781" s="205">
        <v>3542.6980198019801</v>
      </c>
      <c r="S781" s="205">
        <v>1468.45794392523</v>
      </c>
      <c r="T781" s="205">
        <v>3183.8235294117599</v>
      </c>
      <c r="U781" s="205">
        <v>4820</v>
      </c>
      <c r="V781" s="205">
        <v>608.23754789272004</v>
      </c>
      <c r="W781" s="205">
        <v>662.36811254396196</v>
      </c>
    </row>
    <row r="782" spans="1:23" ht="20.100000000000001" customHeight="1">
      <c r="A782" s="206" t="s">
        <v>171</v>
      </c>
      <c r="B782" s="207">
        <v>0</v>
      </c>
      <c r="C782" s="207">
        <v>0</v>
      </c>
      <c r="D782" s="207">
        <v>0</v>
      </c>
      <c r="E782" s="207">
        <v>0</v>
      </c>
      <c r="F782" s="207">
        <v>0</v>
      </c>
      <c r="G782" s="207">
        <v>0.55000000000000004</v>
      </c>
      <c r="H782" s="207">
        <v>0</v>
      </c>
      <c r="I782" s="207">
        <v>0</v>
      </c>
      <c r="J782" s="207">
        <v>1.044</v>
      </c>
      <c r="K782" s="207">
        <v>1.6040000000000001</v>
      </c>
      <c r="M782" s="206" t="s">
        <v>171</v>
      </c>
      <c r="N782" s="207">
        <v>0</v>
      </c>
      <c r="O782" s="207">
        <v>0</v>
      </c>
      <c r="P782" s="207">
        <v>0</v>
      </c>
      <c r="Q782" s="207">
        <v>0</v>
      </c>
      <c r="R782" s="207">
        <v>0</v>
      </c>
      <c r="S782" s="207">
        <v>443.63636363636402</v>
      </c>
      <c r="T782" s="207">
        <v>0</v>
      </c>
      <c r="U782" s="207">
        <v>0</v>
      </c>
      <c r="V782" s="207">
        <v>608.23754789272004</v>
      </c>
      <c r="W782" s="207">
        <v>541.77057356608498</v>
      </c>
    </row>
    <row r="783" spans="1:23" ht="20.100000000000001" customHeight="1">
      <c r="A783" s="206" t="s">
        <v>246</v>
      </c>
      <c r="B783" s="207">
        <v>1.6719999999999999</v>
      </c>
      <c r="C783" s="207">
        <v>0.54600000000000004</v>
      </c>
      <c r="D783" s="207">
        <v>0.504</v>
      </c>
      <c r="E783" s="207">
        <v>1.4139999999999999</v>
      </c>
      <c r="F783" s="207">
        <v>1.6160000000000001</v>
      </c>
      <c r="G783" s="207">
        <v>0.30599999999999999</v>
      </c>
      <c r="H783" s="207">
        <v>0.40799999999999997</v>
      </c>
      <c r="I783" s="207">
        <v>0.05</v>
      </c>
      <c r="J783" s="207">
        <v>0</v>
      </c>
      <c r="K783" s="207">
        <v>0.10199999999999999</v>
      </c>
      <c r="M783" s="206" t="s">
        <v>246</v>
      </c>
      <c r="N783" s="207">
        <v>2794.2583732057401</v>
      </c>
      <c r="O783" s="207">
        <v>2970.6959706959701</v>
      </c>
      <c r="P783" s="207">
        <v>1488.0952380952399</v>
      </c>
      <c r="Q783" s="207">
        <v>3281.4710042432798</v>
      </c>
      <c r="R783" s="207">
        <v>3542.6980198019801</v>
      </c>
      <c r="S783" s="207">
        <v>3310.4575163398699</v>
      </c>
      <c r="T783" s="207">
        <v>3183.8235294117599</v>
      </c>
      <c r="U783" s="207">
        <v>4820</v>
      </c>
      <c r="V783" s="207">
        <v>0</v>
      </c>
      <c r="W783" s="207">
        <v>2558.8235294117599</v>
      </c>
    </row>
    <row r="784" spans="1:23" ht="20.100000000000001" customHeight="1">
      <c r="A784" s="204" t="s">
        <v>44</v>
      </c>
      <c r="B784" s="205">
        <v>400.29599999999999</v>
      </c>
      <c r="C784" s="205">
        <v>627.51199999999994</v>
      </c>
      <c r="D784" s="205">
        <v>595.82600000000002</v>
      </c>
      <c r="E784" s="205">
        <v>608.08699999999999</v>
      </c>
      <c r="F784" s="205">
        <v>688.56899999999996</v>
      </c>
      <c r="G784" s="205">
        <v>830.18200000000002</v>
      </c>
      <c r="H784" s="205">
        <v>934.22199999999998</v>
      </c>
      <c r="I784" s="205">
        <v>1331.902</v>
      </c>
      <c r="J784" s="205">
        <v>1277.4000000000001</v>
      </c>
      <c r="K784" s="205">
        <v>1506.2070000000001</v>
      </c>
      <c r="M784" s="204" t="s">
        <v>44</v>
      </c>
      <c r="N784" s="205">
        <v>167.95071646981199</v>
      </c>
      <c r="O784" s="205">
        <v>155.57790129909901</v>
      </c>
      <c r="P784" s="205">
        <v>146.25242940052999</v>
      </c>
      <c r="Q784" s="205">
        <v>190.53523591196699</v>
      </c>
      <c r="R784" s="205">
        <v>205.10508024613401</v>
      </c>
      <c r="S784" s="205">
        <v>200.43195347526199</v>
      </c>
      <c r="T784" s="205">
        <v>181.35946274011999</v>
      </c>
      <c r="U784" s="205">
        <v>189.07547251975001</v>
      </c>
      <c r="V784" s="205">
        <v>194.215594175669</v>
      </c>
      <c r="W784" s="205">
        <v>187.213975237135</v>
      </c>
    </row>
    <row r="785" spans="1:23" ht="20.100000000000001" customHeight="1">
      <c r="A785" s="206" t="s">
        <v>118</v>
      </c>
      <c r="B785" s="207">
        <v>0</v>
      </c>
      <c r="C785" s="207">
        <v>18</v>
      </c>
      <c r="D785" s="207">
        <v>96.23</v>
      </c>
      <c r="E785" s="207">
        <v>0</v>
      </c>
      <c r="F785" s="207">
        <v>0</v>
      </c>
      <c r="G785" s="207">
        <v>0</v>
      </c>
      <c r="H785" s="207">
        <v>25.92</v>
      </c>
      <c r="I785" s="207">
        <v>201.96</v>
      </c>
      <c r="J785" s="207">
        <v>238.68</v>
      </c>
      <c r="K785" s="207">
        <v>164.16300000000001</v>
      </c>
      <c r="M785" s="206" t="s">
        <v>118</v>
      </c>
      <c r="N785" s="207">
        <v>0</v>
      </c>
      <c r="O785" s="207">
        <v>118.055555555556</v>
      </c>
      <c r="P785" s="207">
        <v>119.318299906474</v>
      </c>
      <c r="Q785" s="207">
        <v>0</v>
      </c>
      <c r="R785" s="207">
        <v>0</v>
      </c>
      <c r="S785" s="207">
        <v>0</v>
      </c>
      <c r="T785" s="207">
        <v>139.35185185185199</v>
      </c>
      <c r="U785" s="207">
        <v>150.06436918201601</v>
      </c>
      <c r="V785" s="207">
        <v>157.91017261605501</v>
      </c>
      <c r="W785" s="207">
        <v>148.35255203669499</v>
      </c>
    </row>
    <row r="786" spans="1:23" ht="20.100000000000001" customHeight="1">
      <c r="A786" s="206" t="s">
        <v>82</v>
      </c>
      <c r="B786" s="207">
        <v>0</v>
      </c>
      <c r="C786" s="207">
        <v>0</v>
      </c>
      <c r="D786" s="207">
        <v>0</v>
      </c>
      <c r="E786" s="207">
        <v>0</v>
      </c>
      <c r="F786" s="207">
        <v>0</v>
      </c>
      <c r="G786" s="207">
        <v>0</v>
      </c>
      <c r="H786" s="207">
        <v>17.28</v>
      </c>
      <c r="I786" s="207">
        <v>55.29</v>
      </c>
      <c r="J786" s="207">
        <v>71.69</v>
      </c>
      <c r="K786" s="207">
        <v>186.23</v>
      </c>
      <c r="M786" s="206" t="s">
        <v>82</v>
      </c>
      <c r="N786" s="207">
        <v>0</v>
      </c>
      <c r="O786" s="207">
        <v>0</v>
      </c>
      <c r="P786" s="207">
        <v>0</v>
      </c>
      <c r="Q786" s="207">
        <v>0</v>
      </c>
      <c r="R786" s="207">
        <v>0</v>
      </c>
      <c r="S786" s="207">
        <v>0</v>
      </c>
      <c r="T786" s="207">
        <v>160.763888888889</v>
      </c>
      <c r="U786" s="207">
        <v>171.224452884789</v>
      </c>
      <c r="V786" s="207">
        <v>171.50230157623099</v>
      </c>
      <c r="W786" s="207">
        <v>194.426247113784</v>
      </c>
    </row>
    <row r="787" spans="1:23" ht="20.100000000000001" customHeight="1">
      <c r="A787" s="206" t="s">
        <v>116</v>
      </c>
      <c r="B787" s="207">
        <v>0</v>
      </c>
      <c r="C787" s="207">
        <v>0</v>
      </c>
      <c r="D787" s="207">
        <v>0</v>
      </c>
      <c r="E787" s="207">
        <v>0</v>
      </c>
      <c r="F787" s="207">
        <v>0</v>
      </c>
      <c r="G787" s="207">
        <v>0.45200000000000001</v>
      </c>
      <c r="H787" s="207">
        <v>0</v>
      </c>
      <c r="I787" s="207">
        <v>0</v>
      </c>
      <c r="J787" s="207">
        <v>0</v>
      </c>
      <c r="K787" s="207">
        <v>0</v>
      </c>
      <c r="M787" s="206" t="s">
        <v>116</v>
      </c>
      <c r="N787" s="207">
        <v>0</v>
      </c>
      <c r="O787" s="207">
        <v>0</v>
      </c>
      <c r="P787" s="207">
        <v>0</v>
      </c>
      <c r="Q787" s="207">
        <v>0</v>
      </c>
      <c r="R787" s="207">
        <v>0</v>
      </c>
      <c r="S787" s="207">
        <v>1626.1061946902701</v>
      </c>
      <c r="T787" s="207">
        <v>0</v>
      </c>
      <c r="U787" s="207">
        <v>0</v>
      </c>
      <c r="V787" s="207">
        <v>0</v>
      </c>
      <c r="W787" s="207">
        <v>0</v>
      </c>
    </row>
    <row r="788" spans="1:23" ht="20.100000000000001" customHeight="1">
      <c r="A788" s="206" t="s">
        <v>124</v>
      </c>
      <c r="B788" s="207">
        <v>400.29599999999999</v>
      </c>
      <c r="C788" s="207">
        <v>609.51199999999994</v>
      </c>
      <c r="D788" s="207">
        <v>499.596</v>
      </c>
      <c r="E788" s="207">
        <v>608.08699999999999</v>
      </c>
      <c r="F788" s="207">
        <v>688.56899999999996</v>
      </c>
      <c r="G788" s="207">
        <v>829.73</v>
      </c>
      <c r="H788" s="207">
        <v>891.02200000000005</v>
      </c>
      <c r="I788" s="207">
        <v>1074.652</v>
      </c>
      <c r="J788" s="207">
        <v>967.03</v>
      </c>
      <c r="K788" s="207">
        <v>1155.8140000000001</v>
      </c>
      <c r="M788" s="206" t="s">
        <v>124</v>
      </c>
      <c r="N788" s="207">
        <v>167.95071646981199</v>
      </c>
      <c r="O788" s="207">
        <v>156.68600454133801</v>
      </c>
      <c r="P788" s="207">
        <v>151.44036381396199</v>
      </c>
      <c r="Q788" s="207">
        <v>190.53523591196699</v>
      </c>
      <c r="R788" s="207">
        <v>205.10508024613401</v>
      </c>
      <c r="S788" s="207">
        <v>199.655309558531</v>
      </c>
      <c r="T788" s="207">
        <v>182.98089160537</v>
      </c>
      <c r="U788" s="207">
        <v>197.32527366998801</v>
      </c>
      <c r="V788" s="207">
        <v>204.86024218483399</v>
      </c>
      <c r="W788" s="207">
        <v>191.571481224488</v>
      </c>
    </row>
    <row r="789" spans="1:23" ht="20.100000000000001" customHeight="1">
      <c r="A789" s="206" t="s">
        <v>124</v>
      </c>
      <c r="B789" s="207">
        <v>400.29599999999999</v>
      </c>
      <c r="C789" s="207">
        <v>609.51199999999994</v>
      </c>
      <c r="D789" s="207">
        <v>499.596</v>
      </c>
      <c r="E789" s="207">
        <v>608.08699999999999</v>
      </c>
      <c r="F789" s="207">
        <v>688.56899999999996</v>
      </c>
      <c r="G789" s="207">
        <v>829.73</v>
      </c>
      <c r="H789" s="207">
        <v>891.02200000000005</v>
      </c>
      <c r="I789" s="207">
        <v>1074.652</v>
      </c>
      <c r="J789" s="207">
        <v>967.03</v>
      </c>
      <c r="K789" s="207">
        <v>1155.8140000000001</v>
      </c>
      <c r="M789" s="206" t="s">
        <v>124</v>
      </c>
      <c r="N789" s="207">
        <v>167.95071646981199</v>
      </c>
      <c r="O789" s="207">
        <v>156.68600454133801</v>
      </c>
      <c r="P789" s="207">
        <v>151.44036381396199</v>
      </c>
      <c r="Q789" s="207">
        <v>190.53523591196699</v>
      </c>
      <c r="R789" s="207">
        <v>205.10508024613401</v>
      </c>
      <c r="S789" s="207">
        <v>199.655309558531</v>
      </c>
      <c r="T789" s="207">
        <v>182.98089160537</v>
      </c>
      <c r="U789" s="207">
        <v>197.32527366998801</v>
      </c>
      <c r="V789" s="207">
        <v>204.86024218483399</v>
      </c>
      <c r="W789" s="207">
        <v>191.571481224488</v>
      </c>
    </row>
    <row r="790" spans="1:23" ht="20.100000000000001" customHeight="1">
      <c r="A790" s="204" t="s">
        <v>58</v>
      </c>
      <c r="B790" s="205">
        <v>0</v>
      </c>
      <c r="C790" s="205">
        <v>0</v>
      </c>
      <c r="D790" s="205">
        <v>0</v>
      </c>
      <c r="E790" s="205">
        <v>0</v>
      </c>
      <c r="F790" s="205">
        <v>0</v>
      </c>
      <c r="G790" s="205">
        <v>0</v>
      </c>
      <c r="H790" s="205">
        <v>0</v>
      </c>
      <c r="I790" s="205">
        <v>0</v>
      </c>
      <c r="J790" s="205">
        <v>0.157</v>
      </c>
      <c r="K790" s="205">
        <v>0</v>
      </c>
      <c r="M790" s="204" t="s">
        <v>58</v>
      </c>
      <c r="N790" s="205">
        <v>0</v>
      </c>
      <c r="O790" s="205">
        <v>0</v>
      </c>
      <c r="P790" s="205">
        <v>0</v>
      </c>
      <c r="Q790" s="205">
        <v>0</v>
      </c>
      <c r="R790" s="205">
        <v>0</v>
      </c>
      <c r="S790" s="205">
        <v>0</v>
      </c>
      <c r="T790" s="205">
        <v>0</v>
      </c>
      <c r="U790" s="205">
        <v>0</v>
      </c>
      <c r="V790" s="205">
        <v>4210.1910828025502</v>
      </c>
      <c r="W790" s="205">
        <v>0</v>
      </c>
    </row>
    <row r="791" spans="1:23" ht="20.100000000000001" customHeight="1">
      <c r="A791" s="206" t="s">
        <v>134</v>
      </c>
      <c r="B791" s="207">
        <v>0</v>
      </c>
      <c r="C791" s="207">
        <v>0</v>
      </c>
      <c r="D791" s="207">
        <v>0</v>
      </c>
      <c r="E791" s="207">
        <v>0</v>
      </c>
      <c r="F791" s="207">
        <v>0</v>
      </c>
      <c r="G791" s="207">
        <v>0</v>
      </c>
      <c r="H791" s="207">
        <v>0</v>
      </c>
      <c r="I791" s="207">
        <v>0</v>
      </c>
      <c r="J791" s="207">
        <v>0.157</v>
      </c>
      <c r="K791" s="207">
        <v>0</v>
      </c>
      <c r="M791" s="206" t="s">
        <v>134</v>
      </c>
      <c r="N791" s="207">
        <v>0</v>
      </c>
      <c r="O791" s="207">
        <v>0</v>
      </c>
      <c r="P791" s="207">
        <v>0</v>
      </c>
      <c r="Q791" s="207">
        <v>0</v>
      </c>
      <c r="R791" s="207">
        <v>0</v>
      </c>
      <c r="S791" s="207">
        <v>0</v>
      </c>
      <c r="T791" s="207">
        <v>0</v>
      </c>
      <c r="U791" s="207">
        <v>0</v>
      </c>
      <c r="V791" s="207">
        <v>4210.1910828025502</v>
      </c>
      <c r="W791" s="207">
        <v>0</v>
      </c>
    </row>
    <row r="792" spans="1:23" ht="20.100000000000001" customHeight="1">
      <c r="A792" s="204" t="s">
        <v>60</v>
      </c>
      <c r="B792" s="205">
        <v>1.68</v>
      </c>
      <c r="C792" s="205">
        <v>0.68</v>
      </c>
      <c r="D792" s="205">
        <v>0</v>
      </c>
      <c r="E792" s="205">
        <v>0</v>
      </c>
      <c r="F792" s="205">
        <v>0</v>
      </c>
      <c r="G792" s="205">
        <v>0</v>
      </c>
      <c r="H792" s="205">
        <v>0</v>
      </c>
      <c r="I792" s="205">
        <v>0</v>
      </c>
      <c r="J792" s="205">
        <v>0</v>
      </c>
      <c r="K792" s="205">
        <v>0</v>
      </c>
      <c r="M792" s="204" t="s">
        <v>60</v>
      </c>
      <c r="N792" s="205">
        <v>352.97619047619003</v>
      </c>
      <c r="O792" s="205">
        <v>435.29411764705901</v>
      </c>
      <c r="P792" s="205">
        <v>0</v>
      </c>
      <c r="Q792" s="205">
        <v>0</v>
      </c>
      <c r="R792" s="205">
        <v>0</v>
      </c>
      <c r="S792" s="205">
        <v>0</v>
      </c>
      <c r="T792" s="205">
        <v>0</v>
      </c>
      <c r="U792" s="205">
        <v>0</v>
      </c>
      <c r="V792" s="205">
        <v>0</v>
      </c>
      <c r="W792" s="205">
        <v>0</v>
      </c>
    </row>
    <row r="793" spans="1:23" ht="20.100000000000001" customHeight="1">
      <c r="A793" s="206" t="s">
        <v>93</v>
      </c>
      <c r="B793" s="207">
        <v>1.26</v>
      </c>
      <c r="C793" s="207">
        <v>0</v>
      </c>
      <c r="D793" s="207">
        <v>0</v>
      </c>
      <c r="E793" s="207">
        <v>0</v>
      </c>
      <c r="F793" s="207">
        <v>0</v>
      </c>
      <c r="G793" s="207">
        <v>0</v>
      </c>
      <c r="H793" s="207">
        <v>0</v>
      </c>
      <c r="I793" s="207">
        <v>0</v>
      </c>
      <c r="J793" s="207">
        <v>0</v>
      </c>
      <c r="K793" s="207">
        <v>0</v>
      </c>
      <c r="M793" s="206" t="s">
        <v>93</v>
      </c>
      <c r="N793" s="207">
        <v>284.12698412698398</v>
      </c>
      <c r="O793" s="207">
        <v>0</v>
      </c>
      <c r="P793" s="207">
        <v>0</v>
      </c>
      <c r="Q793" s="207">
        <v>0</v>
      </c>
      <c r="R793" s="207">
        <v>0</v>
      </c>
      <c r="S793" s="207">
        <v>0</v>
      </c>
      <c r="T793" s="207">
        <v>0</v>
      </c>
      <c r="U793" s="207">
        <v>0</v>
      </c>
      <c r="V793" s="207">
        <v>0</v>
      </c>
      <c r="W793" s="207">
        <v>0</v>
      </c>
    </row>
    <row r="794" spans="1:23" ht="20.100000000000001" customHeight="1">
      <c r="A794" s="206" t="s">
        <v>137</v>
      </c>
      <c r="B794" s="207">
        <v>0.42</v>
      </c>
      <c r="C794" s="207">
        <v>0.68</v>
      </c>
      <c r="D794" s="207">
        <v>0</v>
      </c>
      <c r="E794" s="207">
        <v>0</v>
      </c>
      <c r="F794" s="207">
        <v>0</v>
      </c>
      <c r="G794" s="207">
        <v>0</v>
      </c>
      <c r="H794" s="207">
        <v>0</v>
      </c>
      <c r="I794" s="207">
        <v>0</v>
      </c>
      <c r="J794" s="207">
        <v>0</v>
      </c>
      <c r="K794" s="207">
        <v>0</v>
      </c>
      <c r="M794" s="206" t="s">
        <v>137</v>
      </c>
      <c r="N794" s="207">
        <v>559.52380952380997</v>
      </c>
      <c r="O794" s="207">
        <v>435.29411764705901</v>
      </c>
      <c r="P794" s="207">
        <v>0</v>
      </c>
      <c r="Q794" s="207">
        <v>0</v>
      </c>
      <c r="R794" s="207">
        <v>0</v>
      </c>
      <c r="S794" s="207">
        <v>0</v>
      </c>
      <c r="T794" s="207">
        <v>0</v>
      </c>
      <c r="U794" s="207">
        <v>0</v>
      </c>
      <c r="V794" s="207">
        <v>0</v>
      </c>
      <c r="W794" s="207">
        <v>0</v>
      </c>
    </row>
    <row r="795" spans="1:23" ht="20.100000000000001" customHeight="1">
      <c r="A795" s="204" t="s">
        <v>63</v>
      </c>
      <c r="B795" s="205">
        <v>18136.699000000001</v>
      </c>
      <c r="C795" s="205">
        <v>19313.319</v>
      </c>
      <c r="D795" s="205">
        <v>26367.115000000002</v>
      </c>
      <c r="E795" s="205">
        <v>31771.093000000001</v>
      </c>
      <c r="F795" s="205">
        <v>28833.441999999999</v>
      </c>
      <c r="G795" s="205">
        <v>23356.685000000001</v>
      </c>
      <c r="H795" s="205">
        <v>22664.098999999998</v>
      </c>
      <c r="I795" s="205">
        <v>30565.142</v>
      </c>
      <c r="J795" s="205">
        <v>28960.213</v>
      </c>
      <c r="K795" s="205">
        <v>30325.999</v>
      </c>
      <c r="M795" s="204" t="s">
        <v>63</v>
      </c>
      <c r="N795" s="205">
        <v>118.28403834677999</v>
      </c>
      <c r="O795" s="205">
        <v>113.327284657805</v>
      </c>
      <c r="P795" s="205">
        <v>98.904032542050999</v>
      </c>
      <c r="Q795" s="205">
        <v>129.90220386815099</v>
      </c>
      <c r="R795" s="205">
        <v>144.14768795206601</v>
      </c>
      <c r="S795" s="205">
        <v>142.118498408486</v>
      </c>
      <c r="T795" s="205">
        <v>127.28160956233</v>
      </c>
      <c r="U795" s="205">
        <v>123.89770674057399</v>
      </c>
      <c r="V795" s="205">
        <v>132.64581306774201</v>
      </c>
      <c r="W795" s="205">
        <v>128.67219971879601</v>
      </c>
    </row>
    <row r="796" spans="1:23" ht="20.100000000000001" customHeight="1">
      <c r="A796" s="206" t="s">
        <v>138</v>
      </c>
      <c r="B796" s="207">
        <v>2308.422</v>
      </c>
      <c r="C796" s="207">
        <v>1953.1510000000001</v>
      </c>
      <c r="D796" s="207">
        <v>1089.2059999999999</v>
      </c>
      <c r="E796" s="207">
        <v>3294.96</v>
      </c>
      <c r="F796" s="207">
        <v>2324.723</v>
      </c>
      <c r="G796" s="207">
        <v>1086.1089999999999</v>
      </c>
      <c r="H796" s="207">
        <v>1888.5450000000001</v>
      </c>
      <c r="I796" s="207">
        <v>2653.0189999999998</v>
      </c>
      <c r="J796" s="207">
        <v>1860.365</v>
      </c>
      <c r="K796" s="207">
        <v>1955.502</v>
      </c>
      <c r="M796" s="206" t="s">
        <v>138</v>
      </c>
      <c r="N796" s="207">
        <v>119.179248854845</v>
      </c>
      <c r="O796" s="207">
        <v>118.604245140289</v>
      </c>
      <c r="P796" s="207">
        <v>94.170432406725595</v>
      </c>
      <c r="Q796" s="207">
        <v>117.73405443465199</v>
      </c>
      <c r="R796" s="207">
        <v>128.9964438774</v>
      </c>
      <c r="S796" s="207">
        <v>139.51638371471</v>
      </c>
      <c r="T796" s="207">
        <v>118.28841780312401</v>
      </c>
      <c r="U796" s="207">
        <v>120.847984880621</v>
      </c>
      <c r="V796" s="207">
        <v>123.46663154811</v>
      </c>
      <c r="W796" s="207">
        <v>118.842629667472</v>
      </c>
    </row>
    <row r="797" spans="1:23" ht="20.100000000000001" customHeight="1">
      <c r="A797" s="206" t="s">
        <v>139</v>
      </c>
      <c r="B797" s="207">
        <v>14792.843999999999</v>
      </c>
      <c r="C797" s="207">
        <v>16617.361000000001</v>
      </c>
      <c r="D797" s="207">
        <v>24293.314999999999</v>
      </c>
      <c r="E797" s="207">
        <v>27542.828000000001</v>
      </c>
      <c r="F797" s="207">
        <v>25397.502</v>
      </c>
      <c r="G797" s="207">
        <v>21252.030999999999</v>
      </c>
      <c r="H797" s="207">
        <v>19819.345000000001</v>
      </c>
      <c r="I797" s="207">
        <v>26602.23</v>
      </c>
      <c r="J797" s="207">
        <v>25780.647000000001</v>
      </c>
      <c r="K797" s="207">
        <v>27817.759999999998</v>
      </c>
      <c r="M797" s="206" t="s">
        <v>139</v>
      </c>
      <c r="N797" s="207">
        <v>118.934668681695</v>
      </c>
      <c r="O797" s="207">
        <v>112.784454763906</v>
      </c>
      <c r="P797" s="207">
        <v>99.018022036103403</v>
      </c>
      <c r="Q797" s="207">
        <v>131.49310593668901</v>
      </c>
      <c r="R797" s="207">
        <v>145.635149472574</v>
      </c>
      <c r="S797" s="207">
        <v>141.835385050963</v>
      </c>
      <c r="T797" s="207">
        <v>128.49642609278999</v>
      </c>
      <c r="U797" s="207">
        <v>124.816791674984</v>
      </c>
      <c r="V797" s="207">
        <v>132.65888943749201</v>
      </c>
      <c r="W797" s="207">
        <v>129.10072557962999</v>
      </c>
    </row>
    <row r="798" spans="1:23" ht="20.100000000000001" customHeight="1">
      <c r="A798" s="206" t="s">
        <v>142</v>
      </c>
      <c r="B798" s="207">
        <v>4.8</v>
      </c>
      <c r="C798" s="207">
        <v>0</v>
      </c>
      <c r="D798" s="207">
        <v>0.125</v>
      </c>
      <c r="E798" s="207">
        <v>0.26200000000000001</v>
      </c>
      <c r="F798" s="207">
        <v>0</v>
      </c>
      <c r="G798" s="207">
        <v>0</v>
      </c>
      <c r="H798" s="207">
        <v>0</v>
      </c>
      <c r="I798" s="207">
        <v>0</v>
      </c>
      <c r="J798" s="207">
        <v>0</v>
      </c>
      <c r="K798" s="207">
        <v>0</v>
      </c>
      <c r="M798" s="206" t="s">
        <v>142</v>
      </c>
      <c r="N798" s="207">
        <v>106.875</v>
      </c>
      <c r="O798" s="207">
        <v>0</v>
      </c>
      <c r="P798" s="207">
        <v>3008</v>
      </c>
      <c r="Q798" s="207">
        <v>3125.95419847328</v>
      </c>
      <c r="R798" s="207">
        <v>0</v>
      </c>
      <c r="S798" s="207">
        <v>0</v>
      </c>
      <c r="T798" s="207">
        <v>0</v>
      </c>
      <c r="U798" s="207">
        <v>0</v>
      </c>
      <c r="V798" s="207">
        <v>0</v>
      </c>
      <c r="W798" s="207">
        <v>0</v>
      </c>
    </row>
    <row r="799" spans="1:23" ht="20.100000000000001" customHeight="1">
      <c r="A799" s="206" t="s">
        <v>144</v>
      </c>
      <c r="B799" s="207">
        <v>1030.633</v>
      </c>
      <c r="C799" s="207">
        <v>742.80700000000002</v>
      </c>
      <c r="D799" s="207">
        <v>984.46900000000005</v>
      </c>
      <c r="E799" s="207">
        <v>933.04300000000001</v>
      </c>
      <c r="F799" s="207">
        <v>1111.2170000000001</v>
      </c>
      <c r="G799" s="207">
        <v>1018.545</v>
      </c>
      <c r="H799" s="207">
        <v>956.20899999999995</v>
      </c>
      <c r="I799" s="207">
        <v>1309.893</v>
      </c>
      <c r="J799" s="207">
        <v>1319.201</v>
      </c>
      <c r="K799" s="207">
        <v>552.73699999999997</v>
      </c>
      <c r="M799" s="206" t="s">
        <v>144</v>
      </c>
      <c r="N799" s="207">
        <v>106.993469062217</v>
      </c>
      <c r="O799" s="207">
        <v>111.595609626727</v>
      </c>
      <c r="P799" s="207">
        <v>100.95899413795701</v>
      </c>
      <c r="Q799" s="207">
        <v>125.06926261705</v>
      </c>
      <c r="R799" s="207">
        <v>141.848081877797</v>
      </c>
      <c r="S799" s="207">
        <v>150.800406462159</v>
      </c>
      <c r="T799" s="207">
        <v>119.86396279474501</v>
      </c>
      <c r="U799" s="207">
        <v>111.40909982723799</v>
      </c>
      <c r="V799" s="207">
        <v>145.33494137739399</v>
      </c>
      <c r="W799" s="207">
        <v>141.88122018247401</v>
      </c>
    </row>
    <row r="800" spans="1:23" ht="20.100000000000001" customHeight="1">
      <c r="A800" s="204" t="s">
        <v>64</v>
      </c>
      <c r="B800" s="205">
        <v>3.1579999999999999</v>
      </c>
      <c r="C800" s="205">
        <v>0</v>
      </c>
      <c r="D800" s="205">
        <v>0</v>
      </c>
      <c r="E800" s="205">
        <v>0</v>
      </c>
      <c r="F800" s="205">
        <v>0.45500000000000002</v>
      </c>
      <c r="G800" s="205">
        <v>0.28699999999999998</v>
      </c>
      <c r="H800" s="205">
        <v>0.60499999999999998</v>
      </c>
      <c r="I800" s="205">
        <v>0</v>
      </c>
      <c r="J800" s="205">
        <v>0.61199999999999999</v>
      </c>
      <c r="K800" s="205">
        <v>2.2949999999999999</v>
      </c>
      <c r="M800" s="204" t="s">
        <v>64</v>
      </c>
      <c r="N800" s="205">
        <v>424.31918936035498</v>
      </c>
      <c r="O800" s="205">
        <v>0</v>
      </c>
      <c r="P800" s="205">
        <v>0</v>
      </c>
      <c r="Q800" s="205">
        <v>0</v>
      </c>
      <c r="R800" s="205">
        <v>1145.0549450549399</v>
      </c>
      <c r="S800" s="205">
        <v>1560.9756097561001</v>
      </c>
      <c r="T800" s="205">
        <v>497.52066115702502</v>
      </c>
      <c r="U800" s="205">
        <v>0</v>
      </c>
      <c r="V800" s="205">
        <v>661.76470588235304</v>
      </c>
      <c r="W800" s="205">
        <v>609.15032679738601</v>
      </c>
    </row>
    <row r="801" spans="1:23" ht="20.100000000000001" customHeight="1">
      <c r="A801" s="206" t="s">
        <v>73</v>
      </c>
      <c r="B801" s="207">
        <v>0</v>
      </c>
      <c r="C801" s="207">
        <v>0</v>
      </c>
      <c r="D801" s="207">
        <v>0</v>
      </c>
      <c r="E801" s="207">
        <v>0</v>
      </c>
      <c r="F801" s="207">
        <v>0</v>
      </c>
      <c r="G801" s="207">
        <v>0</v>
      </c>
      <c r="H801" s="207">
        <v>0</v>
      </c>
      <c r="I801" s="207">
        <v>0</v>
      </c>
      <c r="J801" s="207">
        <v>0.61199999999999999</v>
      </c>
      <c r="K801" s="207">
        <v>2.2949999999999999</v>
      </c>
      <c r="M801" s="206" t="s">
        <v>73</v>
      </c>
      <c r="N801" s="207">
        <v>0</v>
      </c>
      <c r="O801" s="207">
        <v>0</v>
      </c>
      <c r="P801" s="207">
        <v>0</v>
      </c>
      <c r="Q801" s="207">
        <v>0</v>
      </c>
      <c r="R801" s="207">
        <v>0</v>
      </c>
      <c r="S801" s="207">
        <v>0</v>
      </c>
      <c r="T801" s="207">
        <v>0</v>
      </c>
      <c r="U801" s="207">
        <v>0</v>
      </c>
      <c r="V801" s="207">
        <v>661.76470588235304</v>
      </c>
      <c r="W801" s="207">
        <v>609.15032679738601</v>
      </c>
    </row>
    <row r="802" spans="1:23" ht="20.100000000000001" customHeight="1">
      <c r="A802" s="206" t="s">
        <v>155</v>
      </c>
      <c r="B802" s="207">
        <v>0.51800000000000002</v>
      </c>
      <c r="C802" s="207">
        <v>0</v>
      </c>
      <c r="D802" s="207">
        <v>0</v>
      </c>
      <c r="E802" s="207">
        <v>0</v>
      </c>
      <c r="F802" s="207">
        <v>0.45500000000000002</v>
      </c>
      <c r="G802" s="207">
        <v>4.7E-2</v>
      </c>
      <c r="H802" s="207">
        <v>0</v>
      </c>
      <c r="I802" s="207">
        <v>0</v>
      </c>
      <c r="J802" s="207">
        <v>0</v>
      </c>
      <c r="K802" s="207">
        <v>0</v>
      </c>
      <c r="M802" s="206" t="s">
        <v>155</v>
      </c>
      <c r="N802" s="207">
        <v>806.949806949807</v>
      </c>
      <c r="O802" s="207">
        <v>0</v>
      </c>
      <c r="P802" s="207">
        <v>0</v>
      </c>
      <c r="Q802" s="207">
        <v>0</v>
      </c>
      <c r="R802" s="207">
        <v>1145.0549450549399</v>
      </c>
      <c r="S802" s="207">
        <v>5234.0425531914898</v>
      </c>
      <c r="T802" s="207">
        <v>0</v>
      </c>
      <c r="U802" s="207">
        <v>0</v>
      </c>
      <c r="V802" s="207">
        <v>0</v>
      </c>
      <c r="W802" s="207">
        <v>0</v>
      </c>
    </row>
    <row r="803" spans="1:23" ht="20.100000000000001" customHeight="1">
      <c r="A803" s="206" t="s">
        <v>161</v>
      </c>
      <c r="B803" s="207">
        <v>2.64</v>
      </c>
      <c r="C803" s="207">
        <v>0</v>
      </c>
      <c r="D803" s="207">
        <v>0</v>
      </c>
      <c r="E803" s="207">
        <v>0</v>
      </c>
      <c r="F803" s="207">
        <v>0</v>
      </c>
      <c r="G803" s="207">
        <v>0.24</v>
      </c>
      <c r="H803" s="207">
        <v>0.60499999999999998</v>
      </c>
      <c r="I803" s="207">
        <v>0</v>
      </c>
      <c r="J803" s="207">
        <v>0</v>
      </c>
      <c r="K803" s="207">
        <v>0</v>
      </c>
      <c r="M803" s="206" t="s">
        <v>161</v>
      </c>
      <c r="N803" s="207">
        <v>349.24242424242402</v>
      </c>
      <c r="O803" s="207">
        <v>0</v>
      </c>
      <c r="P803" s="207">
        <v>0</v>
      </c>
      <c r="Q803" s="207">
        <v>0</v>
      </c>
      <c r="R803" s="207">
        <v>0</v>
      </c>
      <c r="S803" s="207">
        <v>841.66666666666595</v>
      </c>
      <c r="T803" s="207">
        <v>497.52066115702502</v>
      </c>
      <c r="U803" s="207">
        <v>0</v>
      </c>
      <c r="V803" s="207">
        <v>0</v>
      </c>
      <c r="W803" s="207">
        <v>0</v>
      </c>
    </row>
    <row r="804" spans="1:23" ht="20.100000000000001" customHeight="1">
      <c r="A804" s="204" t="s">
        <v>66</v>
      </c>
      <c r="B804" s="205">
        <v>0</v>
      </c>
      <c r="C804" s="205">
        <v>0</v>
      </c>
      <c r="D804" s="205">
        <v>0</v>
      </c>
      <c r="E804" s="205">
        <v>0</v>
      </c>
      <c r="F804" s="205">
        <v>0</v>
      </c>
      <c r="G804" s="205">
        <v>0</v>
      </c>
      <c r="H804" s="205">
        <v>0</v>
      </c>
      <c r="I804" s="205">
        <v>0</v>
      </c>
      <c r="J804" s="205">
        <v>0</v>
      </c>
      <c r="K804" s="205">
        <v>0</v>
      </c>
      <c r="M804" s="204" t="s">
        <v>66</v>
      </c>
      <c r="N804" s="205">
        <v>0</v>
      </c>
      <c r="O804" s="205">
        <v>0</v>
      </c>
      <c r="P804" s="205">
        <v>0</v>
      </c>
      <c r="Q804" s="205">
        <v>0</v>
      </c>
      <c r="R804" s="205">
        <v>0</v>
      </c>
      <c r="S804" s="205">
        <v>0</v>
      </c>
      <c r="T804" s="205">
        <v>0</v>
      </c>
      <c r="U804" s="205">
        <v>0</v>
      </c>
      <c r="V804" s="205">
        <v>0</v>
      </c>
      <c r="W804" s="205">
        <v>0</v>
      </c>
    </row>
    <row r="805" spans="1:23" ht="20.100000000000001" customHeight="1">
      <c r="A805" s="214" t="s">
        <v>164</v>
      </c>
      <c r="B805" s="215">
        <v>18543.505000000001</v>
      </c>
      <c r="C805" s="215">
        <v>19942.057000000001</v>
      </c>
      <c r="D805" s="215">
        <v>26963.445</v>
      </c>
      <c r="E805" s="215">
        <v>32380.594000000001</v>
      </c>
      <c r="F805" s="215">
        <v>29524.081999999999</v>
      </c>
      <c r="G805" s="215">
        <v>24188.01</v>
      </c>
      <c r="H805" s="215">
        <v>23599.333999999999</v>
      </c>
      <c r="I805" s="215">
        <v>31897.094000000001</v>
      </c>
      <c r="J805" s="215">
        <v>30239.425999999999</v>
      </c>
      <c r="K805" s="215">
        <v>31836.206999999999</v>
      </c>
      <c r="M805" s="214" t="s">
        <v>164</v>
      </c>
      <c r="N805" s="215">
        <v>119.670849712608</v>
      </c>
      <c r="O805" s="215">
        <v>114.745986334308</v>
      </c>
      <c r="P805" s="215">
        <v>99.976282704231593</v>
      </c>
      <c r="Q805" s="215">
        <v>131.178476837083</v>
      </c>
      <c r="R805" s="215">
        <v>145.770798224988</v>
      </c>
      <c r="S805" s="215">
        <v>144.18370920137701</v>
      </c>
      <c r="T805" s="215">
        <v>129.48471342453999</v>
      </c>
      <c r="U805" s="215">
        <v>126.626645047978</v>
      </c>
      <c r="V805" s="215">
        <v>135.29499534812601</v>
      </c>
      <c r="W805" s="215">
        <v>131.50511303058201</v>
      </c>
    </row>
    <row r="806" spans="1:23" ht="20.100000000000001" customHeight="1">
      <c r="A806" s="198" t="s">
        <v>68</v>
      </c>
      <c r="M806" s="198" t="s">
        <v>68</v>
      </c>
    </row>
    <row r="807" spans="1:23" ht="18.75" customHeight="1">
      <c r="A807" s="198"/>
      <c r="M807" s="198"/>
    </row>
    <row r="808" spans="1:23" ht="18.75" customHeight="1">
      <c r="A808" s="198"/>
      <c r="M808" s="198"/>
    </row>
    <row r="809" spans="1:23" ht="18" customHeight="1">
      <c r="B809" s="198"/>
      <c r="C809" s="198"/>
      <c r="D809" s="198"/>
      <c r="E809" s="198"/>
      <c r="F809" s="198"/>
      <c r="G809" s="198"/>
      <c r="H809" s="198"/>
      <c r="I809" s="198"/>
      <c r="J809" s="198"/>
      <c r="K809" s="198"/>
      <c r="N809" s="198"/>
      <c r="O809" s="198"/>
      <c r="P809" s="198"/>
      <c r="Q809" s="198"/>
      <c r="R809" s="198"/>
      <c r="S809" s="198"/>
      <c r="T809" s="198"/>
      <c r="U809" s="198"/>
      <c r="V809" s="198"/>
      <c r="W809" s="198"/>
    </row>
    <row r="810" spans="1:23" ht="18" customHeight="1"/>
    <row r="811" spans="1:23" ht="18" customHeight="1">
      <c r="A811" s="12" t="s">
        <v>182</v>
      </c>
      <c r="B811" s="198"/>
      <c r="C811" s="198"/>
      <c r="D811" s="198"/>
      <c r="E811" s="198"/>
      <c r="F811" s="198"/>
      <c r="G811" s="198"/>
      <c r="H811" s="198"/>
      <c r="I811" s="198"/>
      <c r="J811" s="198"/>
      <c r="K811" s="358" t="s">
        <v>0</v>
      </c>
      <c r="M811" s="12" t="s">
        <v>183</v>
      </c>
      <c r="N811" s="198"/>
      <c r="O811" s="198"/>
      <c r="P811" s="198"/>
      <c r="Q811" s="198"/>
      <c r="R811" s="198"/>
      <c r="S811" s="198"/>
      <c r="T811" s="198"/>
      <c r="U811" s="198"/>
      <c r="V811" s="198"/>
      <c r="W811" s="15" t="s">
        <v>170</v>
      </c>
    </row>
    <row r="812" spans="1:23" ht="18" customHeight="1">
      <c r="A812" s="218"/>
      <c r="B812" s="203" t="s">
        <v>2</v>
      </c>
      <c r="C812" s="203" t="s">
        <v>3</v>
      </c>
      <c r="D812" s="203" t="s">
        <v>4</v>
      </c>
      <c r="E812" s="203" t="s">
        <v>5</v>
      </c>
      <c r="F812" s="203" t="s">
        <v>6</v>
      </c>
      <c r="G812" s="203" t="s">
        <v>7</v>
      </c>
      <c r="H812" s="203" t="s">
        <v>8</v>
      </c>
      <c r="I812" s="203" t="s">
        <v>9</v>
      </c>
      <c r="J812" s="203" t="s">
        <v>372</v>
      </c>
      <c r="K812" s="203" t="s">
        <v>373</v>
      </c>
      <c r="M812" s="218"/>
      <c r="N812" s="203" t="s">
        <v>2</v>
      </c>
      <c r="O812" s="203" t="s">
        <v>3</v>
      </c>
      <c r="P812" s="203" t="s">
        <v>4</v>
      </c>
      <c r="Q812" s="203" t="s">
        <v>5</v>
      </c>
      <c r="R812" s="203" t="s">
        <v>6</v>
      </c>
      <c r="S812" s="203" t="s">
        <v>7</v>
      </c>
      <c r="T812" s="203" t="s">
        <v>8</v>
      </c>
      <c r="U812" s="203" t="s">
        <v>9</v>
      </c>
      <c r="V812" s="203" t="s">
        <v>372</v>
      </c>
      <c r="W812" s="203" t="s">
        <v>373</v>
      </c>
    </row>
    <row r="813" spans="1:23" ht="19.5" customHeight="1">
      <c r="A813" s="204" t="s">
        <v>27</v>
      </c>
      <c r="B813" s="205">
        <v>0</v>
      </c>
      <c r="C813" s="205">
        <v>0</v>
      </c>
      <c r="D813" s="205">
        <v>0</v>
      </c>
      <c r="E813" s="205">
        <v>0</v>
      </c>
      <c r="F813" s="205">
        <v>0</v>
      </c>
      <c r="G813" s="205">
        <v>0</v>
      </c>
      <c r="H813" s="205">
        <v>0</v>
      </c>
      <c r="I813" s="205">
        <v>0</v>
      </c>
      <c r="J813" s="205">
        <v>7.6180000000000003</v>
      </c>
      <c r="K813" s="205">
        <v>0</v>
      </c>
      <c r="M813" s="204" t="s">
        <v>27</v>
      </c>
      <c r="N813" s="205">
        <v>0</v>
      </c>
      <c r="O813" s="205">
        <v>0</v>
      </c>
      <c r="P813" s="205">
        <v>0</v>
      </c>
      <c r="Q813" s="205">
        <v>0</v>
      </c>
      <c r="R813" s="205">
        <v>0</v>
      </c>
      <c r="S813" s="205">
        <v>0</v>
      </c>
      <c r="T813" s="205">
        <v>0</v>
      </c>
      <c r="U813" s="205">
        <v>0</v>
      </c>
      <c r="V813" s="205">
        <v>176.686794434235</v>
      </c>
      <c r="W813" s="205">
        <v>0</v>
      </c>
    </row>
    <row r="814" spans="1:23" ht="19.5" customHeight="1">
      <c r="A814" s="206" t="s">
        <v>110</v>
      </c>
      <c r="B814" s="207">
        <v>0</v>
      </c>
      <c r="C814" s="207">
        <v>0</v>
      </c>
      <c r="D814" s="207">
        <v>0</v>
      </c>
      <c r="E814" s="207">
        <v>0</v>
      </c>
      <c r="F814" s="207">
        <v>0</v>
      </c>
      <c r="G814" s="207">
        <v>0</v>
      </c>
      <c r="H814" s="207">
        <v>0</v>
      </c>
      <c r="I814" s="207">
        <v>0</v>
      </c>
      <c r="J814" s="207">
        <v>7.6180000000000003</v>
      </c>
      <c r="K814" s="207">
        <v>0</v>
      </c>
      <c r="M814" s="206" t="s">
        <v>110</v>
      </c>
      <c r="N814" s="207">
        <v>0</v>
      </c>
      <c r="O814" s="207">
        <v>0</v>
      </c>
      <c r="P814" s="207">
        <v>0</v>
      </c>
      <c r="Q814" s="207">
        <v>0</v>
      </c>
      <c r="R814" s="207">
        <v>0</v>
      </c>
      <c r="S814" s="207">
        <v>0</v>
      </c>
      <c r="T814" s="207">
        <v>0</v>
      </c>
      <c r="U814" s="207">
        <v>0</v>
      </c>
      <c r="V814" s="207">
        <v>176.686794434235</v>
      </c>
      <c r="W814" s="207">
        <v>0</v>
      </c>
    </row>
    <row r="815" spans="1:23" ht="19.5" customHeight="1">
      <c r="A815" s="204" t="s">
        <v>44</v>
      </c>
      <c r="B815" s="205">
        <v>8409.8029999999999</v>
      </c>
      <c r="C815" s="205">
        <v>10805.806</v>
      </c>
      <c r="D815" s="205">
        <v>14088.075000000001</v>
      </c>
      <c r="E815" s="205">
        <v>12036.901</v>
      </c>
      <c r="F815" s="205">
        <v>14963.965</v>
      </c>
      <c r="G815" s="205">
        <v>18176.266</v>
      </c>
      <c r="H815" s="205">
        <v>19782.562000000002</v>
      </c>
      <c r="I815" s="205">
        <v>21821.973999999998</v>
      </c>
      <c r="J815" s="205">
        <v>27590.053</v>
      </c>
      <c r="K815" s="205">
        <v>28653.741999999998</v>
      </c>
      <c r="M815" s="204" t="s">
        <v>44</v>
      </c>
      <c r="N815" s="205">
        <v>176.89831735654201</v>
      </c>
      <c r="O815" s="205">
        <v>165.66381073285999</v>
      </c>
      <c r="P815" s="205">
        <v>167.47036057090801</v>
      </c>
      <c r="Q815" s="205">
        <v>204.61720171994401</v>
      </c>
      <c r="R815" s="205">
        <v>227.62950862288201</v>
      </c>
      <c r="S815" s="205">
        <v>260.45679569169999</v>
      </c>
      <c r="T815" s="205">
        <v>228.733214636203</v>
      </c>
      <c r="U815" s="205">
        <v>241.88874938628399</v>
      </c>
      <c r="V815" s="205">
        <v>240.61026631590701</v>
      </c>
      <c r="W815" s="205">
        <v>243.75824979508801</v>
      </c>
    </row>
    <row r="816" spans="1:23" ht="19.5" customHeight="1">
      <c r="A816" s="206" t="s">
        <v>118</v>
      </c>
      <c r="B816" s="207">
        <v>0</v>
      </c>
      <c r="C816" s="207">
        <v>0</v>
      </c>
      <c r="D816" s="207">
        <v>0</v>
      </c>
      <c r="E816" s="207">
        <v>0</v>
      </c>
      <c r="F816" s="207">
        <v>0</v>
      </c>
      <c r="G816" s="207">
        <v>0</v>
      </c>
      <c r="H816" s="207">
        <v>0</v>
      </c>
      <c r="I816" s="207">
        <v>0</v>
      </c>
      <c r="J816" s="207">
        <v>0</v>
      </c>
      <c r="K816" s="207">
        <v>16.21</v>
      </c>
      <c r="M816" s="206" t="s">
        <v>118</v>
      </c>
      <c r="N816" s="207">
        <v>0</v>
      </c>
      <c r="O816" s="207">
        <v>0</v>
      </c>
      <c r="P816" s="207">
        <v>0</v>
      </c>
      <c r="Q816" s="207">
        <v>0</v>
      </c>
      <c r="R816" s="207">
        <v>0</v>
      </c>
      <c r="S816" s="207">
        <v>0</v>
      </c>
      <c r="T816" s="207">
        <v>0</v>
      </c>
      <c r="U816" s="207">
        <v>0</v>
      </c>
      <c r="V816" s="207">
        <v>0</v>
      </c>
      <c r="W816" s="207">
        <v>198.27267119062299</v>
      </c>
    </row>
    <row r="817" spans="1:23" ht="19.5" customHeight="1">
      <c r="A817" s="206" t="s">
        <v>106</v>
      </c>
      <c r="B817" s="207">
        <v>0</v>
      </c>
      <c r="C817" s="207">
        <v>0</v>
      </c>
      <c r="D817" s="207">
        <v>0</v>
      </c>
      <c r="E817" s="207">
        <v>0</v>
      </c>
      <c r="F817" s="207">
        <v>0</v>
      </c>
      <c r="G817" s="207">
        <v>0</v>
      </c>
      <c r="H817" s="207">
        <v>76.23</v>
      </c>
      <c r="I817" s="207">
        <v>135.91</v>
      </c>
      <c r="J817" s="207">
        <v>216.71</v>
      </c>
      <c r="K817" s="207">
        <v>330.15</v>
      </c>
      <c r="M817" s="206" t="s">
        <v>106</v>
      </c>
      <c r="N817" s="207">
        <v>0</v>
      </c>
      <c r="O817" s="207">
        <v>0</v>
      </c>
      <c r="P817" s="207">
        <v>0</v>
      </c>
      <c r="Q817" s="207">
        <v>0</v>
      </c>
      <c r="R817" s="207">
        <v>0</v>
      </c>
      <c r="S817" s="207">
        <v>0</v>
      </c>
      <c r="T817" s="207">
        <v>223.02243211334101</v>
      </c>
      <c r="U817" s="207">
        <v>225.22993157236399</v>
      </c>
      <c r="V817" s="207">
        <v>225.767154261455</v>
      </c>
      <c r="W817" s="207">
        <v>216.955929123126</v>
      </c>
    </row>
    <row r="818" spans="1:23" ht="19.5" customHeight="1">
      <c r="A818" s="206" t="s">
        <v>121</v>
      </c>
      <c r="B818" s="207">
        <v>0</v>
      </c>
      <c r="C818" s="207">
        <v>49.12</v>
      </c>
      <c r="D818" s="207">
        <v>0</v>
      </c>
      <c r="E818" s="207">
        <v>0</v>
      </c>
      <c r="F818" s="207">
        <v>0</v>
      </c>
      <c r="G818" s="207">
        <v>26.936</v>
      </c>
      <c r="H818" s="207">
        <v>0</v>
      </c>
      <c r="I818" s="207">
        <v>0</v>
      </c>
      <c r="J818" s="207">
        <v>0</v>
      </c>
      <c r="K818" s="207">
        <v>0</v>
      </c>
      <c r="M818" s="206" t="s">
        <v>121</v>
      </c>
      <c r="N818" s="207">
        <v>0</v>
      </c>
      <c r="O818" s="207">
        <v>142.63029315960901</v>
      </c>
      <c r="P818" s="207">
        <v>0</v>
      </c>
      <c r="Q818" s="207">
        <v>0</v>
      </c>
      <c r="R818" s="207">
        <v>0</v>
      </c>
      <c r="S818" s="207">
        <v>341.21621621621603</v>
      </c>
      <c r="T818" s="207">
        <v>0</v>
      </c>
      <c r="U818" s="207">
        <v>0</v>
      </c>
      <c r="V818" s="207">
        <v>0</v>
      </c>
      <c r="W818" s="207">
        <v>0</v>
      </c>
    </row>
    <row r="819" spans="1:23" ht="19.5" customHeight="1">
      <c r="A819" s="206" t="s">
        <v>110</v>
      </c>
      <c r="B819" s="207">
        <v>0</v>
      </c>
      <c r="C819" s="207">
        <v>0</v>
      </c>
      <c r="D819" s="207">
        <v>0</v>
      </c>
      <c r="E819" s="207">
        <v>0</v>
      </c>
      <c r="F819" s="207">
        <v>0</v>
      </c>
      <c r="G819" s="207">
        <v>0</v>
      </c>
      <c r="H819" s="207">
        <v>0</v>
      </c>
      <c r="I819" s="207">
        <v>10.49</v>
      </c>
      <c r="J819" s="207">
        <v>16.66</v>
      </c>
      <c r="K819" s="207">
        <v>0</v>
      </c>
      <c r="M819" s="206" t="s">
        <v>110</v>
      </c>
      <c r="N819" s="207">
        <v>0</v>
      </c>
      <c r="O819" s="207">
        <v>0</v>
      </c>
      <c r="P819" s="207">
        <v>0</v>
      </c>
      <c r="Q819" s="207">
        <v>0</v>
      </c>
      <c r="R819" s="207">
        <v>0</v>
      </c>
      <c r="S819" s="207">
        <v>0</v>
      </c>
      <c r="T819" s="207">
        <v>0</v>
      </c>
      <c r="U819" s="207">
        <v>182.36415633937099</v>
      </c>
      <c r="V819" s="207">
        <v>179.171668667467</v>
      </c>
      <c r="W819" s="207">
        <v>0</v>
      </c>
    </row>
    <row r="820" spans="1:23" ht="19.5" customHeight="1">
      <c r="A820" s="206" t="s">
        <v>82</v>
      </c>
      <c r="B820" s="207">
        <v>8209.6029999999992</v>
      </c>
      <c r="C820" s="207">
        <v>10217.606</v>
      </c>
      <c r="D820" s="207">
        <v>13636.133</v>
      </c>
      <c r="E820" s="207">
        <v>11543.511</v>
      </c>
      <c r="F820" s="207">
        <v>14275.855</v>
      </c>
      <c r="G820" s="207">
        <v>17634.05</v>
      </c>
      <c r="H820" s="207">
        <v>19089.502</v>
      </c>
      <c r="I820" s="207">
        <v>20986.524000000001</v>
      </c>
      <c r="J820" s="207">
        <v>26710.383000000002</v>
      </c>
      <c r="K820" s="207">
        <v>27466.921999999999</v>
      </c>
      <c r="M820" s="206" t="s">
        <v>82</v>
      </c>
      <c r="N820" s="207">
        <v>176.68808101926501</v>
      </c>
      <c r="O820" s="207">
        <v>165.92458155070801</v>
      </c>
      <c r="P820" s="207">
        <v>167.50166634485001</v>
      </c>
      <c r="Q820" s="207">
        <v>204.52607529892799</v>
      </c>
      <c r="R820" s="207">
        <v>226.570597698001</v>
      </c>
      <c r="S820" s="207">
        <v>259.96206203339602</v>
      </c>
      <c r="T820" s="207">
        <v>227.458736220568</v>
      </c>
      <c r="U820" s="207">
        <v>241.45118076723901</v>
      </c>
      <c r="V820" s="207">
        <v>240.20187205851701</v>
      </c>
      <c r="W820" s="207">
        <v>243.72938474868101</v>
      </c>
    </row>
    <row r="821" spans="1:23" ht="19.5" customHeight="1">
      <c r="A821" s="206" t="s">
        <v>124</v>
      </c>
      <c r="B821" s="207">
        <v>200.2</v>
      </c>
      <c r="C821" s="207">
        <v>539.08000000000004</v>
      </c>
      <c r="D821" s="207">
        <v>451.94200000000001</v>
      </c>
      <c r="E821" s="207">
        <v>493.39</v>
      </c>
      <c r="F821" s="207">
        <v>688.11</v>
      </c>
      <c r="G821" s="207">
        <v>515.28</v>
      </c>
      <c r="H821" s="207">
        <v>616.83000000000004</v>
      </c>
      <c r="I821" s="207">
        <v>689.05</v>
      </c>
      <c r="J821" s="207">
        <v>646.29999999999995</v>
      </c>
      <c r="K821" s="207">
        <v>840.46</v>
      </c>
      <c r="M821" s="206" t="s">
        <v>124</v>
      </c>
      <c r="N821" s="207">
        <v>185.51948051948</v>
      </c>
      <c r="O821" s="207">
        <v>162.81998961193099</v>
      </c>
      <c r="P821" s="207">
        <v>166.525793132747</v>
      </c>
      <c r="Q821" s="207">
        <v>206.74922475121099</v>
      </c>
      <c r="R821" s="207">
        <v>249.598174710439</v>
      </c>
      <c r="S821" s="207">
        <v>273.166045645086</v>
      </c>
      <c r="T821" s="207">
        <v>268.88121524569198</v>
      </c>
      <c r="U821" s="207">
        <v>259.40788041506403</v>
      </c>
      <c r="V821" s="207">
        <v>264.04920315642897</v>
      </c>
      <c r="W821" s="207">
        <v>256.10736977369498</v>
      </c>
    </row>
    <row r="822" spans="1:23" ht="19.5" customHeight="1">
      <c r="A822" s="204" t="s">
        <v>58</v>
      </c>
      <c r="B822" s="205">
        <v>0.1</v>
      </c>
      <c r="C822" s="205">
        <v>0.12</v>
      </c>
      <c r="D822" s="205">
        <v>0</v>
      </c>
      <c r="E822" s="205">
        <v>0</v>
      </c>
      <c r="F822" s="205">
        <v>0</v>
      </c>
      <c r="G822" s="205">
        <v>0</v>
      </c>
      <c r="H822" s="205">
        <v>0</v>
      </c>
      <c r="I822" s="205">
        <v>0</v>
      </c>
      <c r="J822" s="205">
        <v>0</v>
      </c>
      <c r="K822" s="205">
        <v>0</v>
      </c>
      <c r="M822" s="204" t="s">
        <v>58</v>
      </c>
      <c r="N822" s="205">
        <v>17990</v>
      </c>
      <c r="O822" s="205">
        <v>15866.666666666701</v>
      </c>
      <c r="P822" s="205">
        <v>0</v>
      </c>
      <c r="Q822" s="205">
        <v>0</v>
      </c>
      <c r="R822" s="205">
        <v>0</v>
      </c>
      <c r="S822" s="205">
        <v>0</v>
      </c>
      <c r="T822" s="205">
        <v>0</v>
      </c>
      <c r="U822" s="205">
        <v>0</v>
      </c>
      <c r="V822" s="205">
        <v>0</v>
      </c>
      <c r="W822" s="205">
        <v>0</v>
      </c>
    </row>
    <row r="823" spans="1:23" ht="19.5" customHeight="1">
      <c r="A823" s="206" t="s">
        <v>136</v>
      </c>
      <c r="B823" s="207">
        <v>0.1</v>
      </c>
      <c r="C823" s="207">
        <v>0.12</v>
      </c>
      <c r="D823" s="207">
        <v>0</v>
      </c>
      <c r="E823" s="207">
        <v>0</v>
      </c>
      <c r="F823" s="207">
        <v>0</v>
      </c>
      <c r="G823" s="207">
        <v>0</v>
      </c>
      <c r="H823" s="207">
        <v>0</v>
      </c>
      <c r="I823" s="207">
        <v>0</v>
      </c>
      <c r="J823" s="207">
        <v>0</v>
      </c>
      <c r="K823" s="207">
        <v>0</v>
      </c>
      <c r="M823" s="206" t="s">
        <v>136</v>
      </c>
      <c r="N823" s="207">
        <v>17990</v>
      </c>
      <c r="O823" s="207">
        <v>15866.666666666701</v>
      </c>
      <c r="P823" s="207">
        <v>0</v>
      </c>
      <c r="Q823" s="207">
        <v>0</v>
      </c>
      <c r="R823" s="207">
        <v>0</v>
      </c>
      <c r="S823" s="207">
        <v>0</v>
      </c>
      <c r="T823" s="207">
        <v>0</v>
      </c>
      <c r="U823" s="207">
        <v>0</v>
      </c>
      <c r="V823" s="207">
        <v>0</v>
      </c>
      <c r="W823" s="207">
        <v>0</v>
      </c>
    </row>
    <row r="824" spans="1:23" ht="19.5" customHeight="1">
      <c r="A824" s="204" t="s">
        <v>64</v>
      </c>
      <c r="B824" s="205">
        <v>0</v>
      </c>
      <c r="C824" s="205">
        <v>0</v>
      </c>
      <c r="D824" s="205">
        <v>0</v>
      </c>
      <c r="E824" s="205">
        <v>0</v>
      </c>
      <c r="F824" s="205">
        <v>0</v>
      </c>
      <c r="G824" s="205">
        <v>0</v>
      </c>
      <c r="H824" s="205">
        <v>0</v>
      </c>
      <c r="I824" s="205">
        <v>0</v>
      </c>
      <c r="J824" s="205">
        <v>0.61</v>
      </c>
      <c r="K824" s="205">
        <v>0</v>
      </c>
      <c r="M824" s="204" t="s">
        <v>64</v>
      </c>
      <c r="N824" s="205">
        <v>0</v>
      </c>
      <c r="O824" s="205">
        <v>0</v>
      </c>
      <c r="P824" s="205">
        <v>0</v>
      </c>
      <c r="Q824" s="205">
        <v>0</v>
      </c>
      <c r="R824" s="205">
        <v>0</v>
      </c>
      <c r="S824" s="205">
        <v>0</v>
      </c>
      <c r="T824" s="205">
        <v>0</v>
      </c>
      <c r="U824" s="205">
        <v>0</v>
      </c>
      <c r="V824" s="205">
        <v>2475.4098360655698</v>
      </c>
      <c r="W824" s="205">
        <v>0</v>
      </c>
    </row>
    <row r="825" spans="1:23" ht="19.5" customHeight="1">
      <c r="A825" s="206" t="s">
        <v>73</v>
      </c>
      <c r="B825" s="207">
        <v>0</v>
      </c>
      <c r="C825" s="207">
        <v>0</v>
      </c>
      <c r="D825" s="207">
        <v>0</v>
      </c>
      <c r="E825" s="207">
        <v>0</v>
      </c>
      <c r="F825" s="207">
        <v>0</v>
      </c>
      <c r="G825" s="207">
        <v>0</v>
      </c>
      <c r="H825" s="207">
        <v>0</v>
      </c>
      <c r="I825" s="207">
        <v>0</v>
      </c>
      <c r="J825" s="207">
        <v>0.28599999999999998</v>
      </c>
      <c r="K825" s="207">
        <v>0</v>
      </c>
      <c r="M825" s="206" t="s">
        <v>73</v>
      </c>
      <c r="N825" s="207">
        <v>0</v>
      </c>
      <c r="O825" s="207">
        <v>0</v>
      </c>
      <c r="P825" s="207">
        <v>0</v>
      </c>
      <c r="Q825" s="207">
        <v>0</v>
      </c>
      <c r="R825" s="207">
        <v>0</v>
      </c>
      <c r="S825" s="207">
        <v>0</v>
      </c>
      <c r="T825" s="207">
        <v>0</v>
      </c>
      <c r="U825" s="207">
        <v>0</v>
      </c>
      <c r="V825" s="207">
        <v>2741.25874125874</v>
      </c>
      <c r="W825" s="207">
        <v>0</v>
      </c>
    </row>
    <row r="826" spans="1:23" ht="19.5" customHeight="1">
      <c r="A826" s="206" t="s">
        <v>161</v>
      </c>
      <c r="B826" s="207">
        <v>0</v>
      </c>
      <c r="C826" s="207">
        <v>0</v>
      </c>
      <c r="D826" s="207">
        <v>0</v>
      </c>
      <c r="E826" s="207">
        <v>0</v>
      </c>
      <c r="F826" s="207">
        <v>0</v>
      </c>
      <c r="G826" s="207">
        <v>0</v>
      </c>
      <c r="H826" s="207">
        <v>0</v>
      </c>
      <c r="I826" s="207">
        <v>0</v>
      </c>
      <c r="J826" s="207">
        <v>0.32400000000000001</v>
      </c>
      <c r="K826" s="207">
        <v>0</v>
      </c>
      <c r="M826" s="206" t="s">
        <v>161</v>
      </c>
      <c r="N826" s="207">
        <v>0</v>
      </c>
      <c r="O826" s="207">
        <v>0</v>
      </c>
      <c r="P826" s="207">
        <v>0</v>
      </c>
      <c r="Q826" s="207">
        <v>0</v>
      </c>
      <c r="R826" s="207">
        <v>0</v>
      </c>
      <c r="S826" s="207">
        <v>0</v>
      </c>
      <c r="T826" s="207">
        <v>0</v>
      </c>
      <c r="U826" s="207">
        <v>0</v>
      </c>
      <c r="V826" s="207">
        <v>2240.74074074074</v>
      </c>
      <c r="W826" s="207">
        <v>0</v>
      </c>
    </row>
    <row r="827" spans="1:23" ht="19.5" customHeight="1">
      <c r="A827" s="214" t="s">
        <v>164</v>
      </c>
      <c r="B827" s="215">
        <v>8409.9030000000002</v>
      </c>
      <c r="C827" s="215">
        <v>10805.925999999999</v>
      </c>
      <c r="D827" s="215">
        <v>14088.075000000001</v>
      </c>
      <c r="E827" s="215">
        <v>12036.901</v>
      </c>
      <c r="F827" s="215">
        <v>14963.965</v>
      </c>
      <c r="G827" s="215">
        <v>18176.266</v>
      </c>
      <c r="H827" s="215">
        <v>19782.562000000002</v>
      </c>
      <c r="I827" s="215">
        <v>21821.973999999998</v>
      </c>
      <c r="J827" s="215">
        <v>27598.280999999999</v>
      </c>
      <c r="K827" s="215">
        <v>28653.741999999998</v>
      </c>
      <c r="M827" s="214" t="s">
        <v>164</v>
      </c>
      <c r="N827" s="215">
        <v>177.110128380791</v>
      </c>
      <c r="O827" s="215">
        <v>165.83817064821699</v>
      </c>
      <c r="P827" s="215">
        <v>167.47036057090801</v>
      </c>
      <c r="Q827" s="215">
        <v>204.61720171994401</v>
      </c>
      <c r="R827" s="215">
        <v>227.62950862288201</v>
      </c>
      <c r="S827" s="215">
        <v>260.45679569169999</v>
      </c>
      <c r="T827" s="215">
        <v>228.733214636203</v>
      </c>
      <c r="U827" s="215">
        <v>241.88874938628399</v>
      </c>
      <c r="V827" s="215">
        <v>240.64201679807499</v>
      </c>
      <c r="W827" s="215">
        <v>243.75824979508801</v>
      </c>
    </row>
    <row r="828" spans="1:23" ht="19.5" customHeight="1">
      <c r="A828" s="198" t="s">
        <v>68</v>
      </c>
      <c r="B828" s="198"/>
      <c r="C828" s="198"/>
      <c r="D828" s="198"/>
      <c r="E828" s="198"/>
      <c r="F828" s="198"/>
      <c r="G828" s="198"/>
      <c r="H828" s="198"/>
      <c r="I828" s="198"/>
      <c r="J828" s="198"/>
      <c r="K828" s="198"/>
      <c r="M828" s="198" t="s">
        <v>68</v>
      </c>
      <c r="N828" s="198"/>
      <c r="O828" s="198"/>
      <c r="P828" s="198"/>
      <c r="Q828" s="198"/>
      <c r="R828" s="198"/>
      <c r="S828" s="198"/>
      <c r="T828" s="198"/>
      <c r="U828" s="198"/>
      <c r="V828" s="198"/>
      <c r="W828" s="198"/>
    </row>
    <row r="829" spans="1:23" ht="18" customHeight="1"/>
    <row r="830" spans="1:23" ht="18" customHeight="1">
      <c r="B830" s="198"/>
      <c r="C830" s="198"/>
      <c r="D830" s="198"/>
      <c r="E830" s="198"/>
      <c r="F830" s="198"/>
      <c r="G830" s="198"/>
      <c r="H830" s="198"/>
      <c r="I830" s="217"/>
      <c r="J830" s="217"/>
      <c r="K830" s="217"/>
      <c r="N830" s="198"/>
      <c r="O830" s="198"/>
      <c r="P830" s="198"/>
      <c r="Q830" s="198"/>
      <c r="R830" s="198"/>
      <c r="S830" s="198"/>
      <c r="T830" s="198"/>
      <c r="U830" s="198"/>
      <c r="V830" s="217"/>
      <c r="W830" s="217"/>
    </row>
    <row r="831" spans="1:23" ht="18" customHeight="1">
      <c r="A831" s="12" t="s">
        <v>184</v>
      </c>
      <c r="B831" s="198"/>
      <c r="C831" s="198"/>
      <c r="D831" s="198"/>
      <c r="E831" s="198"/>
      <c r="F831" s="198"/>
      <c r="G831" s="198"/>
      <c r="H831" s="198"/>
      <c r="I831" s="198"/>
      <c r="J831" s="198"/>
      <c r="K831" s="358" t="s">
        <v>0</v>
      </c>
      <c r="M831" s="12" t="s">
        <v>185</v>
      </c>
      <c r="N831" s="198"/>
      <c r="O831" s="198"/>
      <c r="P831" s="198"/>
      <c r="Q831" s="198"/>
      <c r="R831" s="198"/>
      <c r="S831" s="198"/>
      <c r="T831" s="198"/>
      <c r="U831" s="198"/>
      <c r="V831" s="198"/>
      <c r="W831" s="15" t="s">
        <v>170</v>
      </c>
    </row>
    <row r="832" spans="1:23" ht="18" customHeight="1">
      <c r="A832" s="218"/>
      <c r="B832" s="203" t="s">
        <v>2</v>
      </c>
      <c r="C832" s="203" t="s">
        <v>3</v>
      </c>
      <c r="D832" s="203" t="s">
        <v>4</v>
      </c>
      <c r="E832" s="203" t="s">
        <v>5</v>
      </c>
      <c r="F832" s="203" t="s">
        <v>6</v>
      </c>
      <c r="G832" s="203" t="s">
        <v>7</v>
      </c>
      <c r="H832" s="203" t="s">
        <v>8</v>
      </c>
      <c r="I832" s="203" t="s">
        <v>9</v>
      </c>
      <c r="J832" s="203" t="s">
        <v>372</v>
      </c>
      <c r="K832" s="203" t="s">
        <v>373</v>
      </c>
      <c r="M832" s="218"/>
      <c r="N832" s="203" t="s">
        <v>2</v>
      </c>
      <c r="O832" s="203" t="s">
        <v>3</v>
      </c>
      <c r="P832" s="203" t="s">
        <v>4</v>
      </c>
      <c r="Q832" s="203" t="s">
        <v>5</v>
      </c>
      <c r="R832" s="203" t="s">
        <v>6</v>
      </c>
      <c r="S832" s="203" t="s">
        <v>7</v>
      </c>
      <c r="T832" s="203" t="s">
        <v>8</v>
      </c>
      <c r="U832" s="203" t="s">
        <v>9</v>
      </c>
      <c r="V832" s="203" t="s">
        <v>372</v>
      </c>
      <c r="W832" s="203" t="s">
        <v>373</v>
      </c>
    </row>
    <row r="833" spans="1:23" ht="20.100000000000001" customHeight="1">
      <c r="A833" s="204" t="s">
        <v>27</v>
      </c>
      <c r="B833" s="205">
        <v>25.065999999999999</v>
      </c>
      <c r="C833" s="205">
        <v>9.2159999999999993</v>
      </c>
      <c r="D833" s="205">
        <v>34.084000000000003</v>
      </c>
      <c r="E833" s="205">
        <v>65.415999999999997</v>
      </c>
      <c r="F833" s="205">
        <v>200.852</v>
      </c>
      <c r="G833" s="205">
        <v>682.13300000000004</v>
      </c>
      <c r="H833" s="205">
        <v>1149.4190000000001</v>
      </c>
      <c r="I833" s="205">
        <v>1337.7070000000001</v>
      </c>
      <c r="J833" s="205">
        <v>1469.4839999999999</v>
      </c>
      <c r="K833" s="205">
        <v>1367.864</v>
      </c>
      <c r="M833" s="204" t="s">
        <v>27</v>
      </c>
      <c r="N833" s="205">
        <v>473.15088167238503</v>
      </c>
      <c r="O833" s="205">
        <v>1587.02256944444</v>
      </c>
      <c r="P833" s="205">
        <v>381.08790048116401</v>
      </c>
      <c r="Q833" s="205">
        <v>575.42497248379595</v>
      </c>
      <c r="R833" s="205">
        <v>480.08981737797001</v>
      </c>
      <c r="S833" s="205">
        <v>455.56658305638302</v>
      </c>
      <c r="T833" s="205">
        <v>490.16938122651499</v>
      </c>
      <c r="U833" s="205">
        <v>593.34592702288296</v>
      </c>
      <c r="V833" s="205">
        <v>543.25668057631106</v>
      </c>
      <c r="W833" s="205">
        <v>453.72931811934501</v>
      </c>
    </row>
    <row r="834" spans="1:23" ht="20.100000000000001" customHeight="1">
      <c r="A834" s="206" t="s">
        <v>75</v>
      </c>
      <c r="B834" s="207">
        <v>0</v>
      </c>
      <c r="C834" s="207">
        <v>0</v>
      </c>
      <c r="D834" s="207">
        <v>0</v>
      </c>
      <c r="E834" s="207">
        <v>0</v>
      </c>
      <c r="F834" s="207">
        <v>20</v>
      </c>
      <c r="G834" s="207">
        <v>29.547000000000001</v>
      </c>
      <c r="H834" s="207">
        <v>0</v>
      </c>
      <c r="I834" s="207">
        <v>0</v>
      </c>
      <c r="J834" s="207">
        <v>0</v>
      </c>
      <c r="K834" s="207">
        <v>0</v>
      </c>
      <c r="M834" s="206" t="s">
        <v>75</v>
      </c>
      <c r="N834" s="207">
        <v>0</v>
      </c>
      <c r="O834" s="207">
        <v>0</v>
      </c>
      <c r="P834" s="207">
        <v>0</v>
      </c>
      <c r="Q834" s="207">
        <v>0</v>
      </c>
      <c r="R834" s="207">
        <v>43.75</v>
      </c>
      <c r="S834" s="207">
        <v>126.34108369716</v>
      </c>
      <c r="T834" s="207">
        <v>0</v>
      </c>
      <c r="U834" s="207">
        <v>0</v>
      </c>
      <c r="V834" s="207">
        <v>0</v>
      </c>
      <c r="W834" s="207">
        <v>0</v>
      </c>
    </row>
    <row r="835" spans="1:23" ht="20.100000000000001" customHeight="1">
      <c r="A835" s="206" t="s">
        <v>77</v>
      </c>
      <c r="B835" s="207">
        <v>24.096</v>
      </c>
      <c r="C835" s="207">
        <v>5.72</v>
      </c>
      <c r="D835" s="207">
        <v>34.076000000000001</v>
      </c>
      <c r="E835" s="207">
        <v>63.923999999999999</v>
      </c>
      <c r="F835" s="207">
        <v>179.381</v>
      </c>
      <c r="G835" s="207">
        <v>650.20899999999995</v>
      </c>
      <c r="H835" s="207">
        <v>1137.472</v>
      </c>
      <c r="I835" s="207">
        <v>1335.3920000000001</v>
      </c>
      <c r="J835" s="207">
        <v>1465.5609999999999</v>
      </c>
      <c r="K835" s="207">
        <v>1360.6869999999999</v>
      </c>
      <c r="M835" s="206" t="s">
        <v>77</v>
      </c>
      <c r="N835" s="207">
        <v>354.16666666666703</v>
      </c>
      <c r="O835" s="207">
        <v>378.49650349650301</v>
      </c>
      <c r="P835" s="207">
        <v>347.92816058222797</v>
      </c>
      <c r="Q835" s="207">
        <v>418.18409361116301</v>
      </c>
      <c r="R835" s="207">
        <v>486.02694822751602</v>
      </c>
      <c r="S835" s="207">
        <v>449.56006453309601</v>
      </c>
      <c r="T835" s="207">
        <v>467.320514263208</v>
      </c>
      <c r="U835" s="207">
        <v>527.44138050849494</v>
      </c>
      <c r="V835" s="207">
        <v>503.34718241001201</v>
      </c>
      <c r="W835" s="207">
        <v>412.16018084982102</v>
      </c>
    </row>
    <row r="836" spans="1:23" ht="20.100000000000001" customHeight="1">
      <c r="A836" s="206" t="s">
        <v>84</v>
      </c>
      <c r="B836" s="207">
        <v>0</v>
      </c>
      <c r="C836" s="207">
        <v>0</v>
      </c>
      <c r="D836" s="207">
        <v>0</v>
      </c>
      <c r="E836" s="207">
        <v>0</v>
      </c>
      <c r="F836" s="207">
        <v>0</v>
      </c>
      <c r="G836" s="207">
        <v>0</v>
      </c>
      <c r="H836" s="207">
        <v>0</v>
      </c>
      <c r="I836" s="207">
        <v>0.6</v>
      </c>
      <c r="J836" s="207">
        <v>0</v>
      </c>
      <c r="K836" s="207">
        <v>0</v>
      </c>
      <c r="M836" s="206" t="s">
        <v>84</v>
      </c>
      <c r="N836" s="207">
        <v>0</v>
      </c>
      <c r="O836" s="207">
        <v>0</v>
      </c>
      <c r="P836" s="207">
        <v>0</v>
      </c>
      <c r="Q836" s="207">
        <v>0</v>
      </c>
      <c r="R836" s="207">
        <v>0</v>
      </c>
      <c r="S836" s="207">
        <v>0</v>
      </c>
      <c r="T836" s="207">
        <v>0</v>
      </c>
      <c r="U836" s="207">
        <v>416.66666666666703</v>
      </c>
      <c r="V836" s="207">
        <v>0</v>
      </c>
      <c r="W836" s="207">
        <v>0</v>
      </c>
    </row>
    <row r="837" spans="1:23" ht="20.100000000000001" customHeight="1">
      <c r="A837" s="206" t="s">
        <v>85</v>
      </c>
      <c r="B837" s="207">
        <v>0</v>
      </c>
      <c r="C837" s="207">
        <v>0</v>
      </c>
      <c r="D837" s="207">
        <v>0</v>
      </c>
      <c r="E837" s="207">
        <v>0</v>
      </c>
      <c r="F837" s="207">
        <v>0</v>
      </c>
      <c r="G837" s="207">
        <v>0</v>
      </c>
      <c r="H837" s="207">
        <v>0</v>
      </c>
      <c r="I837" s="207">
        <v>0</v>
      </c>
      <c r="J837" s="207">
        <v>0.19700000000000001</v>
      </c>
      <c r="K837" s="207">
        <v>0</v>
      </c>
      <c r="M837" s="206" t="s">
        <v>85</v>
      </c>
      <c r="N837" s="207">
        <v>0</v>
      </c>
      <c r="O837" s="207">
        <v>0</v>
      </c>
      <c r="P837" s="207">
        <v>0</v>
      </c>
      <c r="Q837" s="207">
        <v>0</v>
      </c>
      <c r="R837" s="207">
        <v>0</v>
      </c>
      <c r="S837" s="207">
        <v>0</v>
      </c>
      <c r="T837" s="207">
        <v>0</v>
      </c>
      <c r="U837" s="207">
        <v>0</v>
      </c>
      <c r="V837" s="207">
        <v>1050.7614213198001</v>
      </c>
      <c r="W837" s="207">
        <v>0</v>
      </c>
    </row>
    <row r="838" spans="1:23" ht="20.100000000000001" customHeight="1">
      <c r="A838" s="206" t="s">
        <v>97</v>
      </c>
      <c r="B838" s="207">
        <v>0.3</v>
      </c>
      <c r="C838" s="207">
        <v>0</v>
      </c>
      <c r="D838" s="207">
        <v>0</v>
      </c>
      <c r="E838" s="207">
        <v>0</v>
      </c>
      <c r="F838" s="207">
        <v>0</v>
      </c>
      <c r="G838" s="207">
        <v>0</v>
      </c>
      <c r="H838" s="207">
        <v>0</v>
      </c>
      <c r="I838" s="207">
        <v>0</v>
      </c>
      <c r="J838" s="207">
        <v>0</v>
      </c>
      <c r="K838" s="207">
        <v>0</v>
      </c>
      <c r="M838" s="206" t="s">
        <v>97</v>
      </c>
      <c r="N838" s="207">
        <v>1206.6666666666699</v>
      </c>
      <c r="O838" s="207">
        <v>0</v>
      </c>
      <c r="P838" s="207">
        <v>0</v>
      </c>
      <c r="Q838" s="207">
        <v>0</v>
      </c>
      <c r="R838" s="207">
        <v>0</v>
      </c>
      <c r="S838" s="207">
        <v>0</v>
      </c>
      <c r="T838" s="207">
        <v>0</v>
      </c>
      <c r="U838" s="207">
        <v>0</v>
      </c>
      <c r="V838" s="207">
        <v>0</v>
      </c>
      <c r="W838" s="207">
        <v>0</v>
      </c>
    </row>
    <row r="839" spans="1:23" ht="20.100000000000001" customHeight="1">
      <c r="A839" s="206" t="s">
        <v>100</v>
      </c>
      <c r="B839" s="207">
        <v>0</v>
      </c>
      <c r="C839" s="207">
        <v>0</v>
      </c>
      <c r="D839" s="207">
        <v>0</v>
      </c>
      <c r="E839" s="207">
        <v>0</v>
      </c>
      <c r="F839" s="207">
        <v>0</v>
      </c>
      <c r="G839" s="207">
        <v>0</v>
      </c>
      <c r="H839" s="207">
        <v>0</v>
      </c>
      <c r="I839" s="207">
        <v>0</v>
      </c>
      <c r="J839" s="207">
        <v>0</v>
      </c>
      <c r="K839" s="207">
        <v>3.36</v>
      </c>
      <c r="M839" s="206" t="s">
        <v>100</v>
      </c>
      <c r="N839" s="207">
        <v>0</v>
      </c>
      <c r="O839" s="207">
        <v>0</v>
      </c>
      <c r="P839" s="207">
        <v>0</v>
      </c>
      <c r="Q839" s="207">
        <v>0</v>
      </c>
      <c r="R839" s="207">
        <v>0</v>
      </c>
      <c r="S839" s="207">
        <v>0</v>
      </c>
      <c r="T839" s="207">
        <v>0</v>
      </c>
      <c r="U839" s="207">
        <v>0</v>
      </c>
      <c r="V839" s="207">
        <v>0</v>
      </c>
      <c r="W839" s="207">
        <v>720.23809523809496</v>
      </c>
    </row>
    <row r="840" spans="1:23" ht="20.100000000000001" customHeight="1">
      <c r="A840" s="206" t="s">
        <v>246</v>
      </c>
      <c r="B840" s="207">
        <v>0.66200000000000003</v>
      </c>
      <c r="C840" s="207">
        <v>3.484</v>
      </c>
      <c r="D840" s="207">
        <v>0</v>
      </c>
      <c r="E840" s="207">
        <v>1.4490000000000001</v>
      </c>
      <c r="F840" s="207">
        <v>1.446</v>
      </c>
      <c r="G840" s="207">
        <v>2.3180000000000001</v>
      </c>
      <c r="H840" s="207">
        <v>2.1269999999999998</v>
      </c>
      <c r="I840" s="207">
        <v>0.54</v>
      </c>
      <c r="J840" s="207">
        <v>3.1190000000000002</v>
      </c>
      <c r="K840" s="207">
        <v>3.0670000000000002</v>
      </c>
      <c r="M840" s="206" t="s">
        <v>246</v>
      </c>
      <c r="N840" s="207">
        <v>3081.57099697885</v>
      </c>
      <c r="O840" s="207">
        <v>3101.03329506315</v>
      </c>
      <c r="P840" s="207">
        <v>0</v>
      </c>
      <c r="Q840" s="207">
        <v>3394.06487232574</v>
      </c>
      <c r="R840" s="207">
        <v>3709.54356846473</v>
      </c>
      <c r="S840" s="207">
        <v>3523.2959447799799</v>
      </c>
      <c r="T840" s="207">
        <v>2763.0465444287702</v>
      </c>
      <c r="U840" s="207">
        <v>3833.3333333333298</v>
      </c>
      <c r="V840" s="207">
        <v>4359.4100673292696</v>
      </c>
      <c r="W840" s="207">
        <v>3785.4581023801802</v>
      </c>
    </row>
    <row r="841" spans="1:23" ht="20.100000000000001" customHeight="1">
      <c r="A841" s="206" t="s">
        <v>103</v>
      </c>
      <c r="B841" s="207">
        <v>8.0000000000000002E-3</v>
      </c>
      <c r="C841" s="207">
        <v>1.2E-2</v>
      </c>
      <c r="D841" s="207">
        <v>8.0000000000000002E-3</v>
      </c>
      <c r="E841" s="207">
        <v>4.2999999999999997E-2</v>
      </c>
      <c r="F841" s="207">
        <v>2.5000000000000001E-2</v>
      </c>
      <c r="G841" s="207">
        <v>5.8999999999999997E-2</v>
      </c>
      <c r="H841" s="207">
        <v>0.17</v>
      </c>
      <c r="I841" s="207">
        <v>1.175</v>
      </c>
      <c r="J841" s="207">
        <v>0.60699999999999998</v>
      </c>
      <c r="K841" s="207">
        <v>0.75</v>
      </c>
      <c r="M841" s="206" t="s">
        <v>103</v>
      </c>
      <c r="N841" s="207">
        <v>115500</v>
      </c>
      <c r="O841" s="207">
        <v>138083.33333333299</v>
      </c>
      <c r="P841" s="207">
        <v>141625</v>
      </c>
      <c r="Q841" s="207">
        <v>139348.837209302</v>
      </c>
      <c r="R841" s="207">
        <v>120160</v>
      </c>
      <c r="S841" s="207">
        <v>111000</v>
      </c>
      <c r="T841" s="207">
        <v>98247.058823529398</v>
      </c>
      <c r="U841" s="207">
        <v>74095.319148936207</v>
      </c>
      <c r="V841" s="207">
        <v>77128.500823723196</v>
      </c>
      <c r="W841" s="207">
        <v>61052</v>
      </c>
    </row>
    <row r="842" spans="1:23" ht="20.100000000000001" customHeight="1">
      <c r="A842" s="206" t="s">
        <v>112</v>
      </c>
      <c r="B842" s="207">
        <v>0</v>
      </c>
      <c r="C842" s="207">
        <v>0</v>
      </c>
      <c r="D842" s="207">
        <v>0</v>
      </c>
      <c r="E842" s="207">
        <v>0</v>
      </c>
      <c r="F842" s="207">
        <v>0</v>
      </c>
      <c r="G842" s="207">
        <v>0</v>
      </c>
      <c r="H842" s="207">
        <v>4.6500000000000004</v>
      </c>
      <c r="I842" s="207">
        <v>0</v>
      </c>
      <c r="J842" s="207">
        <v>0</v>
      </c>
      <c r="K842" s="207">
        <v>0</v>
      </c>
      <c r="M842" s="206" t="s">
        <v>112</v>
      </c>
      <c r="N842" s="207">
        <v>0</v>
      </c>
      <c r="O842" s="207">
        <v>0</v>
      </c>
      <c r="P842" s="207">
        <v>0</v>
      </c>
      <c r="Q842" s="207">
        <v>0</v>
      </c>
      <c r="R842" s="207">
        <v>0</v>
      </c>
      <c r="S842" s="207">
        <v>0</v>
      </c>
      <c r="T842" s="207">
        <v>1155.2688172042999</v>
      </c>
      <c r="U842" s="207">
        <v>0</v>
      </c>
      <c r="V842" s="207">
        <v>0</v>
      </c>
      <c r="W842" s="207">
        <v>0</v>
      </c>
    </row>
    <row r="843" spans="1:23" ht="20.100000000000001" customHeight="1">
      <c r="A843" s="206" t="s">
        <v>117</v>
      </c>
      <c r="B843" s="207">
        <v>0</v>
      </c>
      <c r="C843" s="207">
        <v>0</v>
      </c>
      <c r="D843" s="207">
        <v>0</v>
      </c>
      <c r="E843" s="207">
        <v>0</v>
      </c>
      <c r="F843" s="207">
        <v>0</v>
      </c>
      <c r="G843" s="207">
        <v>0</v>
      </c>
      <c r="H843" s="207">
        <v>5</v>
      </c>
      <c r="I843" s="207">
        <v>0</v>
      </c>
      <c r="J843" s="207">
        <v>0</v>
      </c>
      <c r="K843" s="207">
        <v>0</v>
      </c>
      <c r="M843" s="206" t="s">
        <v>117</v>
      </c>
      <c r="N843" s="207">
        <v>0</v>
      </c>
      <c r="O843" s="207">
        <v>0</v>
      </c>
      <c r="P843" s="207">
        <v>0</v>
      </c>
      <c r="Q843" s="207">
        <v>0</v>
      </c>
      <c r="R843" s="207">
        <v>0</v>
      </c>
      <c r="S843" s="207">
        <v>0</v>
      </c>
      <c r="T843" s="207">
        <v>779</v>
      </c>
      <c r="U843" s="207">
        <v>0</v>
      </c>
      <c r="V843" s="207">
        <v>0</v>
      </c>
      <c r="W843" s="207">
        <v>0</v>
      </c>
    </row>
    <row r="844" spans="1:23" ht="20.100000000000001" customHeight="1">
      <c r="A844" s="204" t="s">
        <v>44</v>
      </c>
      <c r="B844" s="205">
        <v>13.52</v>
      </c>
      <c r="C844" s="205">
        <v>61.51</v>
      </c>
      <c r="D844" s="205">
        <v>90.355000000000004</v>
      </c>
      <c r="E844" s="205">
        <v>265.76799999999997</v>
      </c>
      <c r="F844" s="205">
        <v>648.91700000000003</v>
      </c>
      <c r="G844" s="205">
        <v>678.80700000000002</v>
      </c>
      <c r="H844" s="205">
        <v>865.56500000000005</v>
      </c>
      <c r="I844" s="205">
        <v>923.07600000000002</v>
      </c>
      <c r="J844" s="205">
        <v>967.74199999999996</v>
      </c>
      <c r="K844" s="205">
        <v>893.13</v>
      </c>
      <c r="M844" s="204" t="s">
        <v>44</v>
      </c>
      <c r="N844" s="205">
        <v>821.30177514792899</v>
      </c>
      <c r="O844" s="205">
        <v>518.61485937246005</v>
      </c>
      <c r="P844" s="205">
        <v>309.73382767970799</v>
      </c>
      <c r="Q844" s="205">
        <v>356.833779838054</v>
      </c>
      <c r="R844" s="205">
        <v>300.446744344808</v>
      </c>
      <c r="S844" s="205">
        <v>336.05722981642799</v>
      </c>
      <c r="T844" s="205">
        <v>332.41062196368802</v>
      </c>
      <c r="U844" s="205">
        <v>386.69513669513702</v>
      </c>
      <c r="V844" s="205">
        <v>417.75183881654402</v>
      </c>
      <c r="W844" s="205">
        <v>374.06088699293502</v>
      </c>
    </row>
    <row r="845" spans="1:23" ht="20.100000000000001" customHeight="1">
      <c r="A845" s="206" t="s">
        <v>94</v>
      </c>
      <c r="B845" s="207">
        <v>0</v>
      </c>
      <c r="C845" s="207">
        <v>0</v>
      </c>
      <c r="D845" s="207">
        <v>0</v>
      </c>
      <c r="E845" s="207">
        <v>0</v>
      </c>
      <c r="F845" s="207">
        <v>0</v>
      </c>
      <c r="G845" s="207">
        <v>2.88</v>
      </c>
      <c r="H845" s="207">
        <v>6.71</v>
      </c>
      <c r="I845" s="207">
        <v>13.44</v>
      </c>
      <c r="J845" s="207">
        <v>3.84</v>
      </c>
      <c r="K845" s="207">
        <v>25.18</v>
      </c>
      <c r="M845" s="206" t="s">
        <v>94</v>
      </c>
      <c r="N845" s="207">
        <v>0</v>
      </c>
      <c r="O845" s="207">
        <v>0</v>
      </c>
      <c r="P845" s="207">
        <v>0</v>
      </c>
      <c r="Q845" s="207">
        <v>0</v>
      </c>
      <c r="R845" s="207">
        <v>0</v>
      </c>
      <c r="S845" s="207">
        <v>240.625</v>
      </c>
      <c r="T845" s="207">
        <v>207.74962742175899</v>
      </c>
      <c r="U845" s="207">
        <v>226.19047619047601</v>
      </c>
      <c r="V845" s="207">
        <v>235.416666666667</v>
      </c>
      <c r="W845" s="207">
        <v>203.17712470214499</v>
      </c>
    </row>
    <row r="846" spans="1:23" ht="20.100000000000001" customHeight="1">
      <c r="A846" s="206" t="s">
        <v>118</v>
      </c>
      <c r="B846" s="207">
        <v>0</v>
      </c>
      <c r="C846" s="207">
        <v>0</v>
      </c>
      <c r="D846" s="207">
        <v>0</v>
      </c>
      <c r="E846" s="207">
        <v>0</v>
      </c>
      <c r="F846" s="207">
        <v>0</v>
      </c>
      <c r="G846" s="207">
        <v>0</v>
      </c>
      <c r="H846" s="207">
        <v>9.3279999999999994</v>
      </c>
      <c r="I846" s="207">
        <v>4.3120000000000003</v>
      </c>
      <c r="J846" s="207">
        <v>5.8959999999999999</v>
      </c>
      <c r="K846" s="207">
        <v>3.6960000000000002</v>
      </c>
      <c r="M846" s="206" t="s">
        <v>118</v>
      </c>
      <c r="N846" s="207">
        <v>0</v>
      </c>
      <c r="O846" s="207">
        <v>0</v>
      </c>
      <c r="P846" s="207">
        <v>0</v>
      </c>
      <c r="Q846" s="207">
        <v>0</v>
      </c>
      <c r="R846" s="207">
        <v>0</v>
      </c>
      <c r="S846" s="207">
        <v>0</v>
      </c>
      <c r="T846" s="207">
        <v>171.419382504288</v>
      </c>
      <c r="U846" s="207">
        <v>179.035250463822</v>
      </c>
      <c r="V846" s="207">
        <v>219.97964721845301</v>
      </c>
      <c r="W846" s="207">
        <v>241.883116883117</v>
      </c>
    </row>
    <row r="847" spans="1:23" ht="20.100000000000001" customHeight="1">
      <c r="A847" s="206" t="s">
        <v>120</v>
      </c>
      <c r="B847" s="207">
        <v>0</v>
      </c>
      <c r="C847" s="207">
        <v>0</v>
      </c>
      <c r="D847" s="207">
        <v>0</v>
      </c>
      <c r="E847" s="207">
        <v>0</v>
      </c>
      <c r="F847" s="207">
        <v>0</v>
      </c>
      <c r="G847" s="207">
        <v>0</v>
      </c>
      <c r="H847" s="207">
        <v>3.4319999999999999</v>
      </c>
      <c r="I847" s="207">
        <v>2.2879999999999998</v>
      </c>
      <c r="J847" s="207">
        <v>1.232</v>
      </c>
      <c r="K847" s="207">
        <v>3.6960000000000002</v>
      </c>
      <c r="L847" s="14"/>
      <c r="M847" s="206" t="s">
        <v>120</v>
      </c>
      <c r="N847" s="207">
        <v>0</v>
      </c>
      <c r="O847" s="207">
        <v>0</v>
      </c>
      <c r="P847" s="207">
        <v>0</v>
      </c>
      <c r="Q847" s="207">
        <v>0</v>
      </c>
      <c r="R847" s="207">
        <v>0</v>
      </c>
      <c r="S847" s="207">
        <v>0</v>
      </c>
      <c r="T847" s="207">
        <v>181.52680652680701</v>
      </c>
      <c r="U847" s="207">
        <v>188.37412587412601</v>
      </c>
      <c r="V847" s="207">
        <v>293.01948051948</v>
      </c>
      <c r="W847" s="207">
        <v>220.50865800865799</v>
      </c>
    </row>
    <row r="848" spans="1:23" ht="20.100000000000001" customHeight="1">
      <c r="A848" s="206" t="s">
        <v>106</v>
      </c>
      <c r="B848" s="207">
        <v>0</v>
      </c>
      <c r="C848" s="207">
        <v>0</v>
      </c>
      <c r="D848" s="207">
        <v>0</v>
      </c>
      <c r="E848" s="207">
        <v>0</v>
      </c>
      <c r="F848" s="207">
        <v>164.48</v>
      </c>
      <c r="G848" s="207">
        <v>177.09</v>
      </c>
      <c r="H848" s="207">
        <v>79.66</v>
      </c>
      <c r="I848" s="207">
        <v>95.593000000000004</v>
      </c>
      <c r="J848" s="207">
        <v>195.99</v>
      </c>
      <c r="K848" s="207">
        <v>72.599999999999994</v>
      </c>
      <c r="M848" s="206" t="s">
        <v>106</v>
      </c>
      <c r="N848" s="207">
        <v>0</v>
      </c>
      <c r="O848" s="207">
        <v>0</v>
      </c>
      <c r="P848" s="207">
        <v>0</v>
      </c>
      <c r="Q848" s="207">
        <v>0</v>
      </c>
      <c r="R848" s="207">
        <v>212.670233463035</v>
      </c>
      <c r="S848" s="207">
        <v>205.99695070303201</v>
      </c>
      <c r="T848" s="207">
        <v>189.354757720311</v>
      </c>
      <c r="U848" s="207">
        <v>190.18128942495801</v>
      </c>
      <c r="V848" s="207">
        <v>201.60212255727299</v>
      </c>
      <c r="W848" s="207">
        <v>193.085399449036</v>
      </c>
    </row>
    <row r="849" spans="1:23" ht="20.100000000000001" customHeight="1">
      <c r="A849" s="206" t="s">
        <v>107</v>
      </c>
      <c r="B849" s="207">
        <v>0</v>
      </c>
      <c r="C849" s="207">
        <v>0</v>
      </c>
      <c r="D849" s="207">
        <v>0</v>
      </c>
      <c r="E849" s="207">
        <v>9.6</v>
      </c>
      <c r="F849" s="207">
        <v>6</v>
      </c>
      <c r="G849" s="207">
        <v>9.6</v>
      </c>
      <c r="H849" s="207">
        <v>7.32</v>
      </c>
      <c r="I849" s="207">
        <v>36.729999999999997</v>
      </c>
      <c r="J849" s="207">
        <v>15.37</v>
      </c>
      <c r="K849" s="207">
        <v>22.03</v>
      </c>
      <c r="M849" s="206" t="s">
        <v>107</v>
      </c>
      <c r="N849" s="207">
        <v>0</v>
      </c>
      <c r="O849" s="207">
        <v>0</v>
      </c>
      <c r="P849" s="207">
        <v>0</v>
      </c>
      <c r="Q849" s="207">
        <v>171.145833333333</v>
      </c>
      <c r="R849" s="207">
        <v>179.333333333333</v>
      </c>
      <c r="S849" s="207">
        <v>255.3125</v>
      </c>
      <c r="T849" s="207">
        <v>217.62295081967201</v>
      </c>
      <c r="U849" s="207">
        <v>246.33814320718801</v>
      </c>
      <c r="V849" s="207">
        <v>246.45413142485401</v>
      </c>
      <c r="W849" s="207">
        <v>230.14071720381301</v>
      </c>
    </row>
    <row r="850" spans="1:23" ht="20.100000000000001" customHeight="1">
      <c r="A850" s="206" t="s">
        <v>121</v>
      </c>
      <c r="B850" s="207">
        <v>0</v>
      </c>
      <c r="C850" s="207">
        <v>0</v>
      </c>
      <c r="D850" s="207">
        <v>20.161000000000001</v>
      </c>
      <c r="E850" s="207">
        <v>61.716000000000001</v>
      </c>
      <c r="F850" s="207">
        <v>23.616</v>
      </c>
      <c r="G850" s="207">
        <v>1.728</v>
      </c>
      <c r="H850" s="207">
        <v>1.728</v>
      </c>
      <c r="I850" s="207">
        <v>0.57599999999999996</v>
      </c>
      <c r="J850" s="207">
        <v>6.5880000000000001</v>
      </c>
      <c r="K850" s="207">
        <v>6.8639999999999999</v>
      </c>
      <c r="M850" s="206" t="s">
        <v>121</v>
      </c>
      <c r="N850" s="207">
        <v>0</v>
      </c>
      <c r="O850" s="207">
        <v>0</v>
      </c>
      <c r="P850" s="207">
        <v>108.476762065374</v>
      </c>
      <c r="Q850" s="207">
        <v>131.47319981852399</v>
      </c>
      <c r="R850" s="207">
        <v>143.75846883468799</v>
      </c>
      <c r="S850" s="207">
        <v>468.75</v>
      </c>
      <c r="T850" s="207">
        <v>414.930555555556</v>
      </c>
      <c r="U850" s="207">
        <v>437.5</v>
      </c>
      <c r="V850" s="207">
        <v>327.10989678202799</v>
      </c>
      <c r="W850" s="207">
        <v>327.50582750582799</v>
      </c>
    </row>
    <row r="851" spans="1:23" ht="20.100000000000001" customHeight="1">
      <c r="A851" s="206" t="s">
        <v>82</v>
      </c>
      <c r="B851" s="207">
        <v>7.5</v>
      </c>
      <c r="C851" s="207">
        <v>6.48</v>
      </c>
      <c r="D851" s="207">
        <v>22.32</v>
      </c>
      <c r="E851" s="207">
        <v>8.6419999999999995</v>
      </c>
      <c r="F851" s="207">
        <v>62.616</v>
      </c>
      <c r="G851" s="207">
        <v>37.93</v>
      </c>
      <c r="H851" s="207">
        <v>168.9</v>
      </c>
      <c r="I851" s="207">
        <v>75.587999999999994</v>
      </c>
      <c r="J851" s="207">
        <v>75.728999999999999</v>
      </c>
      <c r="K851" s="207">
        <v>105.173</v>
      </c>
      <c r="M851" s="206" t="s">
        <v>82</v>
      </c>
      <c r="N851" s="207">
        <v>380.66666666666703</v>
      </c>
      <c r="O851" s="207">
        <v>119.90740740740701</v>
      </c>
      <c r="P851" s="207">
        <v>118.503584229391</v>
      </c>
      <c r="Q851" s="207">
        <v>141.633881046054</v>
      </c>
      <c r="R851" s="207">
        <v>149.594352881053</v>
      </c>
      <c r="S851" s="207">
        <v>151.04139203796501</v>
      </c>
      <c r="T851" s="207">
        <v>138.65008880994699</v>
      </c>
      <c r="U851" s="207">
        <v>138.84479017833499</v>
      </c>
      <c r="V851" s="207">
        <v>154.90763115847301</v>
      </c>
      <c r="W851" s="207">
        <v>207.39163093189299</v>
      </c>
    </row>
    <row r="852" spans="1:23" ht="20.100000000000001" customHeight="1">
      <c r="A852" s="206" t="s">
        <v>116</v>
      </c>
      <c r="B852" s="207">
        <v>0.2</v>
      </c>
      <c r="C852" s="207">
        <v>0.4</v>
      </c>
      <c r="D852" s="207">
        <v>0.4</v>
      </c>
      <c r="E852" s="207">
        <v>0</v>
      </c>
      <c r="F852" s="207">
        <v>0</v>
      </c>
      <c r="G852" s="207">
        <v>3.3959999999999999</v>
      </c>
      <c r="H852" s="207">
        <v>55.795999999999999</v>
      </c>
      <c r="I852" s="207">
        <v>76.98</v>
      </c>
      <c r="J852" s="207">
        <v>142.55000000000001</v>
      </c>
      <c r="K852" s="207">
        <v>70.56</v>
      </c>
      <c r="M852" s="206" t="s">
        <v>116</v>
      </c>
      <c r="N852" s="207">
        <v>1655</v>
      </c>
      <c r="O852" s="207">
        <v>1417.5</v>
      </c>
      <c r="P852" s="207">
        <v>1570</v>
      </c>
      <c r="Q852" s="207">
        <v>0</v>
      </c>
      <c r="R852" s="207">
        <v>0</v>
      </c>
      <c r="S852" s="207">
        <v>1917.8445229682</v>
      </c>
      <c r="T852" s="207">
        <v>683.25686429134703</v>
      </c>
      <c r="U852" s="207">
        <v>583.74902572096596</v>
      </c>
      <c r="V852" s="207">
        <v>753.51104875482304</v>
      </c>
      <c r="W852" s="207">
        <v>539.49829931972795</v>
      </c>
    </row>
    <row r="853" spans="1:23" ht="20.100000000000001" customHeight="1">
      <c r="A853" s="206" t="s">
        <v>124</v>
      </c>
      <c r="B853" s="207">
        <v>5.82</v>
      </c>
      <c r="C853" s="207">
        <v>54.63</v>
      </c>
      <c r="D853" s="207">
        <v>47.473999999999997</v>
      </c>
      <c r="E853" s="207">
        <v>185.81</v>
      </c>
      <c r="F853" s="207">
        <v>392.20499999999998</v>
      </c>
      <c r="G853" s="207">
        <v>446.18299999999999</v>
      </c>
      <c r="H853" s="207">
        <v>532.69100000000003</v>
      </c>
      <c r="I853" s="207">
        <v>617.56899999999996</v>
      </c>
      <c r="J853" s="207">
        <v>520.54700000000003</v>
      </c>
      <c r="K853" s="207">
        <v>583.33100000000002</v>
      </c>
      <c r="M853" s="206" t="s">
        <v>124</v>
      </c>
      <c r="N853" s="207">
        <v>1360.4810996563599</v>
      </c>
      <c r="O853" s="207">
        <v>559.32637744828799</v>
      </c>
      <c r="P853" s="207">
        <v>474.49130050132698</v>
      </c>
      <c r="Q853" s="207">
        <v>451.28895107905902</v>
      </c>
      <c r="R853" s="207">
        <v>372.62910977677501</v>
      </c>
      <c r="S853" s="207">
        <v>393.20637496273901</v>
      </c>
      <c r="T853" s="207">
        <v>385.16137873551497</v>
      </c>
      <c r="U853" s="207">
        <v>436.86454469055298</v>
      </c>
      <c r="V853" s="207">
        <v>455.51122184932399</v>
      </c>
      <c r="W853" s="207">
        <v>421.79311574389197</v>
      </c>
    </row>
    <row r="854" spans="1:23" ht="20.100000000000001" customHeight="1">
      <c r="A854" s="204" t="s">
        <v>58</v>
      </c>
      <c r="B854" s="205">
        <v>92.486000000000004</v>
      </c>
      <c r="C854" s="205">
        <v>108.373</v>
      </c>
      <c r="D854" s="205">
        <v>45.633000000000003</v>
      </c>
      <c r="E854" s="205">
        <v>91.212999999999994</v>
      </c>
      <c r="F854" s="205">
        <v>79.536000000000001</v>
      </c>
      <c r="G854" s="205">
        <v>137.82900000000001</v>
      </c>
      <c r="H854" s="205">
        <v>339.45</v>
      </c>
      <c r="I854" s="205">
        <v>167.26300000000001</v>
      </c>
      <c r="J854" s="205">
        <v>158.75700000000001</v>
      </c>
      <c r="K854" s="205">
        <v>152.416</v>
      </c>
      <c r="M854" s="204" t="s">
        <v>58</v>
      </c>
      <c r="N854" s="205">
        <v>389.51841359773402</v>
      </c>
      <c r="O854" s="205">
        <v>300.78525093888697</v>
      </c>
      <c r="P854" s="205">
        <v>361.69000504021199</v>
      </c>
      <c r="Q854" s="205">
        <v>441.63660881672598</v>
      </c>
      <c r="R854" s="205">
        <v>474.47696640514999</v>
      </c>
      <c r="S854" s="205">
        <v>437.76708820349802</v>
      </c>
      <c r="T854" s="205">
        <v>608.66106937693303</v>
      </c>
      <c r="U854" s="205">
        <v>472.256267076401</v>
      </c>
      <c r="V854" s="205">
        <v>433.39821236229</v>
      </c>
      <c r="W854" s="205">
        <v>403.17289523409602</v>
      </c>
    </row>
    <row r="855" spans="1:23" ht="20.100000000000001" customHeight="1">
      <c r="A855" s="206" t="s">
        <v>130</v>
      </c>
      <c r="B855" s="207">
        <v>0.02</v>
      </c>
      <c r="C855" s="207">
        <v>1.2999999999999999E-2</v>
      </c>
      <c r="D855" s="207">
        <v>3.1E-2</v>
      </c>
      <c r="E855" s="207">
        <v>0.01</v>
      </c>
      <c r="F855" s="207">
        <v>7.5999999999999998E-2</v>
      </c>
      <c r="G855" s="207">
        <v>0.01</v>
      </c>
      <c r="H855" s="207">
        <v>3.9E-2</v>
      </c>
      <c r="I855" s="207">
        <v>5.8000000000000003E-2</v>
      </c>
      <c r="J855" s="207">
        <v>3.7999999999999999E-2</v>
      </c>
      <c r="K855" s="207">
        <v>0.06</v>
      </c>
      <c r="M855" s="206" t="s">
        <v>130</v>
      </c>
      <c r="N855" s="207">
        <v>21000</v>
      </c>
      <c r="O855" s="207">
        <v>16153.8461538462</v>
      </c>
      <c r="P855" s="207">
        <v>14709.677419354801</v>
      </c>
      <c r="Q855" s="207">
        <v>25000</v>
      </c>
      <c r="R855" s="207">
        <v>8828.9473684210498</v>
      </c>
      <c r="S855" s="207">
        <v>38600</v>
      </c>
      <c r="T855" s="207">
        <v>6923.0769230769201</v>
      </c>
      <c r="U855" s="207">
        <v>7603.4482758620697</v>
      </c>
      <c r="V855" s="207">
        <v>8473.6842105263204</v>
      </c>
      <c r="W855" s="207">
        <v>4750</v>
      </c>
    </row>
    <row r="856" spans="1:23" ht="20.100000000000001" customHeight="1">
      <c r="A856" s="206" t="s">
        <v>75</v>
      </c>
      <c r="B856" s="207">
        <v>40.200000000000003</v>
      </c>
      <c r="C856" s="207">
        <v>85.4</v>
      </c>
      <c r="D856" s="207">
        <v>28.1</v>
      </c>
      <c r="E856" s="207">
        <v>71.02</v>
      </c>
      <c r="F856" s="207">
        <v>57.2</v>
      </c>
      <c r="G856" s="207">
        <v>119.599</v>
      </c>
      <c r="H856" s="207">
        <v>170.732</v>
      </c>
      <c r="I856" s="207">
        <v>135.55600000000001</v>
      </c>
      <c r="J856" s="207">
        <v>147.642</v>
      </c>
      <c r="K856" s="207">
        <v>142.55600000000001</v>
      </c>
      <c r="M856" s="206" t="s">
        <v>75</v>
      </c>
      <c r="N856" s="207">
        <v>303.75621890547302</v>
      </c>
      <c r="O856" s="207">
        <v>257.728337236534</v>
      </c>
      <c r="P856" s="207">
        <v>264.555160142349</v>
      </c>
      <c r="Q856" s="207">
        <v>336.17290903970701</v>
      </c>
      <c r="R856" s="207">
        <v>394.702797202797</v>
      </c>
      <c r="S856" s="207">
        <v>403.89133688408799</v>
      </c>
      <c r="T856" s="207">
        <v>394.41346671977101</v>
      </c>
      <c r="U856" s="207">
        <v>392.96674437132998</v>
      </c>
      <c r="V856" s="207">
        <v>397.50206580783203</v>
      </c>
      <c r="W856" s="207">
        <v>365.70891439153701</v>
      </c>
    </row>
    <row r="857" spans="1:23" ht="20.100000000000001" customHeight="1">
      <c r="A857" s="206" t="s">
        <v>136</v>
      </c>
      <c r="B857" s="207">
        <v>52.265999999999998</v>
      </c>
      <c r="C857" s="207">
        <v>22.96</v>
      </c>
      <c r="D857" s="207">
        <v>17.501999999999999</v>
      </c>
      <c r="E857" s="207">
        <v>20.183</v>
      </c>
      <c r="F857" s="207">
        <v>22.26</v>
      </c>
      <c r="G857" s="207">
        <v>18.22</v>
      </c>
      <c r="H857" s="207">
        <v>168.679</v>
      </c>
      <c r="I857" s="207">
        <v>31.649000000000001</v>
      </c>
      <c r="J857" s="207">
        <v>11.077</v>
      </c>
      <c r="K857" s="207">
        <v>9.8000000000000007</v>
      </c>
      <c r="M857" s="206" t="s">
        <v>136</v>
      </c>
      <c r="N857" s="207">
        <v>447.59499483411798</v>
      </c>
      <c r="O857" s="207">
        <v>451.95993031358898</v>
      </c>
      <c r="P857" s="207">
        <v>492.22945949034403</v>
      </c>
      <c r="Q857" s="207">
        <v>800.57474111876297</v>
      </c>
      <c r="R857" s="207">
        <v>650.94339622641496</v>
      </c>
      <c r="S857" s="207">
        <v>639.18770581778301</v>
      </c>
      <c r="T857" s="207">
        <v>824.05634370609198</v>
      </c>
      <c r="U857" s="207">
        <v>798.79301083762505</v>
      </c>
      <c r="V857" s="207">
        <v>884.26469260630097</v>
      </c>
      <c r="W857" s="207">
        <v>921.53061224489795</v>
      </c>
    </row>
    <row r="858" spans="1:23" ht="20.100000000000001" customHeight="1">
      <c r="A858" s="204" t="s">
        <v>60</v>
      </c>
      <c r="B858" s="205">
        <v>105.524</v>
      </c>
      <c r="C858" s="205">
        <v>117.47799999999999</v>
      </c>
      <c r="D858" s="205">
        <v>169.46299999999999</v>
      </c>
      <c r="E858" s="205">
        <v>176.27799999999999</v>
      </c>
      <c r="F858" s="205">
        <v>159.65100000000001</v>
      </c>
      <c r="G858" s="205">
        <v>155.53899999999999</v>
      </c>
      <c r="H858" s="205">
        <v>164.84700000000001</v>
      </c>
      <c r="I858" s="205">
        <v>140.24799999999999</v>
      </c>
      <c r="J858" s="205">
        <v>137.82400000000001</v>
      </c>
      <c r="K858" s="205">
        <v>129.17099999999999</v>
      </c>
      <c r="M858" s="204" t="s">
        <v>60</v>
      </c>
      <c r="N858" s="205">
        <v>688.70588681247898</v>
      </c>
      <c r="O858" s="205">
        <v>565.86765181565897</v>
      </c>
      <c r="P858" s="205">
        <v>505.83903270920501</v>
      </c>
      <c r="Q858" s="205">
        <v>645.79244148447299</v>
      </c>
      <c r="R858" s="205">
        <v>781.14762826415097</v>
      </c>
      <c r="S858" s="205">
        <v>740.21306553340298</v>
      </c>
      <c r="T858" s="205">
        <v>611.30017531407896</v>
      </c>
      <c r="U858" s="205">
        <v>702.80503108778703</v>
      </c>
      <c r="V858" s="205">
        <v>681.13681216624104</v>
      </c>
      <c r="W858" s="205">
        <v>651.50846552244695</v>
      </c>
    </row>
    <row r="859" spans="1:23" ht="20.100000000000001" customHeight="1">
      <c r="A859" s="206" t="s">
        <v>93</v>
      </c>
      <c r="B859" s="207">
        <v>0.42</v>
      </c>
      <c r="C859" s="207">
        <v>3.2170000000000001</v>
      </c>
      <c r="D859" s="207">
        <v>1.8819999999999999</v>
      </c>
      <c r="E859" s="207">
        <v>2.4140000000000001</v>
      </c>
      <c r="F859" s="207">
        <v>3.3679999999999999</v>
      </c>
      <c r="G859" s="207">
        <v>2.9820000000000002</v>
      </c>
      <c r="H859" s="207">
        <v>2.4140000000000001</v>
      </c>
      <c r="I859" s="207">
        <v>1.2070000000000001</v>
      </c>
      <c r="J859" s="207">
        <v>5.2839999999999998</v>
      </c>
      <c r="K859" s="207">
        <v>0</v>
      </c>
      <c r="M859" s="206" t="s">
        <v>93</v>
      </c>
      <c r="N859" s="207">
        <v>545.23809523809496</v>
      </c>
      <c r="O859" s="207">
        <v>244.637861361517</v>
      </c>
      <c r="P859" s="207">
        <v>290.64824654622703</v>
      </c>
      <c r="Q859" s="207">
        <v>294.11764705882399</v>
      </c>
      <c r="R859" s="207">
        <v>378.26603325415698</v>
      </c>
      <c r="S859" s="207">
        <v>332.99798792756502</v>
      </c>
      <c r="T859" s="207">
        <v>287.07539353769698</v>
      </c>
      <c r="U859" s="207">
        <v>323.94366197183098</v>
      </c>
      <c r="V859" s="207">
        <v>384.55715367146098</v>
      </c>
      <c r="W859" s="207">
        <v>0</v>
      </c>
    </row>
    <row r="860" spans="1:23" ht="20.100000000000001" customHeight="1">
      <c r="A860" s="206" t="s">
        <v>137</v>
      </c>
      <c r="B860" s="207">
        <v>105.104</v>
      </c>
      <c r="C860" s="207">
        <v>114.261</v>
      </c>
      <c r="D860" s="207">
        <v>167.58099999999999</v>
      </c>
      <c r="E860" s="207">
        <v>173.864</v>
      </c>
      <c r="F860" s="207">
        <v>156.28299999999999</v>
      </c>
      <c r="G860" s="207">
        <v>152.55699999999999</v>
      </c>
      <c r="H860" s="207">
        <v>162.43299999999999</v>
      </c>
      <c r="I860" s="207">
        <v>139.041</v>
      </c>
      <c r="J860" s="207">
        <v>132.54</v>
      </c>
      <c r="K860" s="207">
        <v>129.17099999999999</v>
      </c>
      <c r="M860" s="206" t="s">
        <v>137</v>
      </c>
      <c r="N860" s="207">
        <v>689.27919013548501</v>
      </c>
      <c r="O860" s="207">
        <v>574.91182468208797</v>
      </c>
      <c r="P860" s="207">
        <v>508.25570917944202</v>
      </c>
      <c r="Q860" s="207">
        <v>650.67524041779802</v>
      </c>
      <c r="R860" s="207">
        <v>789.82998790655404</v>
      </c>
      <c r="S860" s="207">
        <v>748.17281409571501</v>
      </c>
      <c r="T860" s="207">
        <v>616.11864584166995</v>
      </c>
      <c r="U860" s="207">
        <v>706.09388597607904</v>
      </c>
      <c r="V860" s="207">
        <v>692.96061566319599</v>
      </c>
      <c r="W860" s="207">
        <v>651.50846552244695</v>
      </c>
    </row>
    <row r="861" spans="1:23" ht="20.100000000000001" customHeight="1">
      <c r="A861" s="204" t="s">
        <v>63</v>
      </c>
      <c r="B861" s="205">
        <v>1560.92</v>
      </c>
      <c r="C861" s="205">
        <v>3377.9119999999998</v>
      </c>
      <c r="D861" s="205">
        <v>7871.3819999999996</v>
      </c>
      <c r="E861" s="205">
        <v>13622.772999999999</v>
      </c>
      <c r="F861" s="205">
        <v>13631.022000000001</v>
      </c>
      <c r="G861" s="205">
        <v>11819.912</v>
      </c>
      <c r="H861" s="205">
        <v>13460.936</v>
      </c>
      <c r="I861" s="205">
        <v>21572.004000000001</v>
      </c>
      <c r="J861" s="205">
        <v>22548.302</v>
      </c>
      <c r="K861" s="205">
        <v>21501.383999999998</v>
      </c>
      <c r="M861" s="204" t="s">
        <v>63</v>
      </c>
      <c r="N861" s="205">
        <v>159.605232811419</v>
      </c>
      <c r="O861" s="205">
        <v>120.799180085212</v>
      </c>
      <c r="P861" s="205">
        <v>101.64911320528</v>
      </c>
      <c r="Q861" s="205">
        <v>132.43867456354201</v>
      </c>
      <c r="R861" s="205">
        <v>152.950747200026</v>
      </c>
      <c r="S861" s="205">
        <v>172.76338436360601</v>
      </c>
      <c r="T861" s="205">
        <v>142.866142443586</v>
      </c>
      <c r="U861" s="205">
        <v>142.184101208214</v>
      </c>
      <c r="V861" s="205">
        <v>140.15197241903201</v>
      </c>
      <c r="W861" s="205">
        <v>138.34941973967801</v>
      </c>
    </row>
    <row r="862" spans="1:23" ht="20.100000000000001" customHeight="1">
      <c r="A862" s="206" t="s">
        <v>138</v>
      </c>
      <c r="B862" s="207">
        <v>116.989</v>
      </c>
      <c r="C862" s="207">
        <v>653.25599999999997</v>
      </c>
      <c r="D862" s="207">
        <v>1191.143</v>
      </c>
      <c r="E862" s="207">
        <v>2110.5479999999998</v>
      </c>
      <c r="F862" s="207">
        <v>2966.011</v>
      </c>
      <c r="G862" s="207">
        <v>2949.69</v>
      </c>
      <c r="H862" s="207">
        <v>1249.48</v>
      </c>
      <c r="I862" s="207">
        <v>1437.3150000000001</v>
      </c>
      <c r="J862" s="207">
        <v>3779.8719999999998</v>
      </c>
      <c r="K862" s="207">
        <v>3509.19</v>
      </c>
      <c r="M862" s="206" t="s">
        <v>138</v>
      </c>
      <c r="N862" s="207">
        <v>111.10446281274299</v>
      </c>
      <c r="O862" s="207">
        <v>105.47932204220101</v>
      </c>
      <c r="P862" s="207">
        <v>91.656501360457995</v>
      </c>
      <c r="Q862" s="207">
        <v>112.714328221865</v>
      </c>
      <c r="R862" s="207">
        <v>124.044044341036</v>
      </c>
      <c r="S862" s="207">
        <v>132.516976360228</v>
      </c>
      <c r="T862" s="207">
        <v>122.33729231360201</v>
      </c>
      <c r="U862" s="207">
        <v>129.83166529257699</v>
      </c>
      <c r="V862" s="207">
        <v>113.528976642595</v>
      </c>
      <c r="W862" s="207">
        <v>114.818519373417</v>
      </c>
    </row>
    <row r="863" spans="1:23" ht="20.100000000000001" customHeight="1">
      <c r="A863" s="206" t="s">
        <v>139</v>
      </c>
      <c r="B863" s="207">
        <v>1058.1420000000001</v>
      </c>
      <c r="C863" s="207">
        <v>1990.835</v>
      </c>
      <c r="D863" s="207">
        <v>5164.335</v>
      </c>
      <c r="E863" s="207">
        <v>10404.878000000001</v>
      </c>
      <c r="F863" s="207">
        <v>9684.0439999999999</v>
      </c>
      <c r="G863" s="207">
        <v>7789.27</v>
      </c>
      <c r="H863" s="207">
        <v>11377.237999999999</v>
      </c>
      <c r="I863" s="207">
        <v>19065.126</v>
      </c>
      <c r="J863" s="207">
        <v>17721.031999999999</v>
      </c>
      <c r="K863" s="207">
        <v>16614.667000000001</v>
      </c>
      <c r="M863" s="206" t="s">
        <v>139</v>
      </c>
      <c r="N863" s="207">
        <v>128.29847033762999</v>
      </c>
      <c r="O863" s="207">
        <v>103.785095198748</v>
      </c>
      <c r="P863" s="207">
        <v>92.488771545610405</v>
      </c>
      <c r="Q863" s="207">
        <v>112.988734706933</v>
      </c>
      <c r="R863" s="207">
        <v>131.78564657492299</v>
      </c>
      <c r="S863" s="207">
        <v>146.72427583072599</v>
      </c>
      <c r="T863" s="207">
        <v>122.889404264902</v>
      </c>
      <c r="U863" s="207">
        <v>127.661416976735</v>
      </c>
      <c r="V863" s="207">
        <v>128.616945107937</v>
      </c>
      <c r="W863" s="207">
        <v>121.691755844399</v>
      </c>
    </row>
    <row r="864" spans="1:23" ht="20.100000000000001" customHeight="1">
      <c r="A864" s="206" t="s">
        <v>142</v>
      </c>
      <c r="B864" s="207">
        <v>183.37799999999999</v>
      </c>
      <c r="C864" s="207">
        <v>491.721</v>
      </c>
      <c r="D864" s="207">
        <v>1167.086</v>
      </c>
      <c r="E864" s="207">
        <v>440.05399999999997</v>
      </c>
      <c r="F864" s="207">
        <v>298.43799999999999</v>
      </c>
      <c r="G864" s="207">
        <v>234.745</v>
      </c>
      <c r="H864" s="207">
        <v>158.33600000000001</v>
      </c>
      <c r="I864" s="207">
        <v>251.56800000000001</v>
      </c>
      <c r="J864" s="207">
        <v>271.93200000000002</v>
      </c>
      <c r="K864" s="207">
        <v>353.77199999999999</v>
      </c>
      <c r="M864" s="206" t="s">
        <v>142</v>
      </c>
      <c r="N864" s="207">
        <v>69.359465148491097</v>
      </c>
      <c r="O864" s="207">
        <v>62.059582568163599</v>
      </c>
      <c r="P864" s="207">
        <v>63.315813916026798</v>
      </c>
      <c r="Q864" s="207">
        <v>79.401618892226907</v>
      </c>
      <c r="R864" s="207">
        <v>96.877743450900994</v>
      </c>
      <c r="S864" s="207">
        <v>73.914247374810998</v>
      </c>
      <c r="T864" s="207">
        <v>74.411378334680705</v>
      </c>
      <c r="U864" s="207">
        <v>74.170800737772694</v>
      </c>
      <c r="V864" s="207">
        <v>83.208302075518901</v>
      </c>
      <c r="W864" s="207">
        <v>81.134176814445397</v>
      </c>
    </row>
    <row r="865" spans="1:23" ht="20.100000000000001" customHeight="1">
      <c r="A865" s="206" t="s">
        <v>144</v>
      </c>
      <c r="B865" s="207">
        <v>202.411</v>
      </c>
      <c r="C865" s="207">
        <v>242.1</v>
      </c>
      <c r="D865" s="207">
        <v>348.81799999999998</v>
      </c>
      <c r="E865" s="207">
        <v>667.29300000000001</v>
      </c>
      <c r="F865" s="207">
        <v>682.529</v>
      </c>
      <c r="G865" s="207">
        <v>846.20699999999999</v>
      </c>
      <c r="H865" s="207">
        <v>675.88199999999995</v>
      </c>
      <c r="I865" s="207">
        <v>817.995</v>
      </c>
      <c r="J865" s="207">
        <v>775.46600000000001</v>
      </c>
      <c r="K865" s="207">
        <v>1023.755</v>
      </c>
      <c r="M865" s="206" t="s">
        <v>144</v>
      </c>
      <c r="N865" s="207">
        <v>433.05946811191097</v>
      </c>
      <c r="O865" s="207">
        <v>421.35068153655499</v>
      </c>
      <c r="P865" s="207">
        <v>399.649674042051</v>
      </c>
      <c r="Q865" s="207">
        <v>533.07617493365001</v>
      </c>
      <c r="R865" s="207">
        <v>603.38681579830302</v>
      </c>
      <c r="S865" s="207">
        <v>580.16300976002299</v>
      </c>
      <c r="T865" s="207">
        <v>533.12560476532894</v>
      </c>
      <c r="U865" s="207">
        <v>523.28803965794395</v>
      </c>
      <c r="V865" s="207">
        <v>553.48912782765399</v>
      </c>
      <c r="W865" s="207">
        <v>509.11888098226598</v>
      </c>
    </row>
    <row r="866" spans="1:23" ht="20.100000000000001" customHeight="1">
      <c r="A866" s="204" t="s">
        <v>64</v>
      </c>
      <c r="B866" s="205">
        <v>188.30099999999999</v>
      </c>
      <c r="C866" s="205">
        <v>201.40600000000001</v>
      </c>
      <c r="D866" s="205">
        <v>358.81400000000002</v>
      </c>
      <c r="E866" s="205">
        <v>545.505</v>
      </c>
      <c r="F866" s="205">
        <v>415.85500000000002</v>
      </c>
      <c r="G866" s="205">
        <v>403.68400000000003</v>
      </c>
      <c r="H866" s="205">
        <v>342.00299999999999</v>
      </c>
      <c r="I866" s="205">
        <v>353.1</v>
      </c>
      <c r="J866" s="205">
        <v>873.10199999999998</v>
      </c>
      <c r="K866" s="205">
        <v>858.79200000000003</v>
      </c>
      <c r="M866" s="204" t="s">
        <v>64</v>
      </c>
      <c r="N866" s="205">
        <v>254.029452844117</v>
      </c>
      <c r="O866" s="205">
        <v>266.11421705410999</v>
      </c>
      <c r="P866" s="205">
        <v>294.10223681350197</v>
      </c>
      <c r="Q866" s="205">
        <v>321.24545146240598</v>
      </c>
      <c r="R866" s="205">
        <v>346.832429572808</v>
      </c>
      <c r="S866" s="205">
        <v>375.04335073968798</v>
      </c>
      <c r="T866" s="205">
        <v>355.31852059777299</v>
      </c>
      <c r="U866" s="205">
        <v>598.28660436137102</v>
      </c>
      <c r="V866" s="205">
        <v>429.22361877535502</v>
      </c>
      <c r="W866" s="205">
        <v>366.57886892285899</v>
      </c>
    </row>
    <row r="867" spans="1:23" ht="20.100000000000001" customHeight="1">
      <c r="A867" s="206" t="s">
        <v>73</v>
      </c>
      <c r="B867" s="207">
        <v>1.3120000000000001</v>
      </c>
      <c r="C867" s="207">
        <v>3.899</v>
      </c>
      <c r="D867" s="207">
        <v>151.49299999999999</v>
      </c>
      <c r="E867" s="207">
        <v>233.24</v>
      </c>
      <c r="F867" s="207">
        <v>109.483</v>
      </c>
      <c r="G867" s="207">
        <v>121.767</v>
      </c>
      <c r="H867" s="207">
        <v>91.135000000000005</v>
      </c>
      <c r="I867" s="207">
        <v>131.92699999999999</v>
      </c>
      <c r="J867" s="207">
        <v>643.97299999999996</v>
      </c>
      <c r="K867" s="207">
        <v>516.73900000000003</v>
      </c>
      <c r="M867" s="206" t="s">
        <v>73</v>
      </c>
      <c r="N867" s="207">
        <v>1371.1890243902401</v>
      </c>
      <c r="O867" s="207">
        <v>1649.65375737369</v>
      </c>
      <c r="P867" s="207">
        <v>367.858580924531</v>
      </c>
      <c r="Q867" s="207">
        <v>356.915623392214</v>
      </c>
      <c r="R867" s="207">
        <v>415.71750865431198</v>
      </c>
      <c r="S867" s="207">
        <v>467.46655497795001</v>
      </c>
      <c r="T867" s="207">
        <v>556.646732868821</v>
      </c>
      <c r="U867" s="207">
        <v>1082.06053347685</v>
      </c>
      <c r="V867" s="207">
        <v>446.978367105453</v>
      </c>
      <c r="W867" s="207">
        <v>418.329175850865</v>
      </c>
    </row>
    <row r="868" spans="1:23" ht="20.100000000000001" customHeight="1">
      <c r="A868" s="206" t="s">
        <v>97</v>
      </c>
      <c r="B868" s="207">
        <v>5.9089999999999998</v>
      </c>
      <c r="C868" s="207">
        <v>8.9</v>
      </c>
      <c r="D868" s="207">
        <v>13.250999999999999</v>
      </c>
      <c r="E868" s="207">
        <v>6.1319999999999997</v>
      </c>
      <c r="F868" s="207">
        <v>9.9489999999999998</v>
      </c>
      <c r="G868" s="207">
        <v>4.9530000000000003</v>
      </c>
      <c r="H868" s="207">
        <v>3.867</v>
      </c>
      <c r="I868" s="207">
        <v>4.7409999999999997</v>
      </c>
      <c r="J868" s="207">
        <v>6.5579999999999998</v>
      </c>
      <c r="K868" s="207">
        <v>3.625</v>
      </c>
      <c r="M868" s="206" t="s">
        <v>97</v>
      </c>
      <c r="N868" s="207">
        <v>617.70181079708902</v>
      </c>
      <c r="O868" s="207">
        <v>590.67415730337098</v>
      </c>
      <c r="P868" s="207">
        <v>574.44721153120497</v>
      </c>
      <c r="Q868" s="207">
        <v>699.93476842791904</v>
      </c>
      <c r="R868" s="207">
        <v>786.81274499949802</v>
      </c>
      <c r="S868" s="207">
        <v>809.81223500908504</v>
      </c>
      <c r="T868" s="207">
        <v>759.24489268166496</v>
      </c>
      <c r="U868" s="207">
        <v>975.11073613161795</v>
      </c>
      <c r="V868" s="207">
        <v>995.27294906983798</v>
      </c>
      <c r="W868" s="207">
        <v>975.44827586206895</v>
      </c>
    </row>
    <row r="869" spans="1:23" ht="20.100000000000001" customHeight="1">
      <c r="A869" s="206" t="s">
        <v>107</v>
      </c>
      <c r="B869" s="207">
        <v>0</v>
      </c>
      <c r="C869" s="207">
        <v>0</v>
      </c>
      <c r="D869" s="207">
        <v>0</v>
      </c>
      <c r="E869" s="207">
        <v>0</v>
      </c>
      <c r="F869" s="207">
        <v>0</v>
      </c>
      <c r="G869" s="207">
        <v>0</v>
      </c>
      <c r="H869" s="207">
        <v>0</v>
      </c>
      <c r="I869" s="207">
        <v>0</v>
      </c>
      <c r="J869" s="207">
        <v>3</v>
      </c>
      <c r="K869" s="207">
        <v>2.9</v>
      </c>
      <c r="M869" s="206" t="s">
        <v>107</v>
      </c>
      <c r="N869" s="207">
        <v>0</v>
      </c>
      <c r="O869" s="207">
        <v>0</v>
      </c>
      <c r="P869" s="207">
        <v>0</v>
      </c>
      <c r="Q869" s="207">
        <v>0</v>
      </c>
      <c r="R869" s="207">
        <v>0</v>
      </c>
      <c r="S869" s="207">
        <v>0</v>
      </c>
      <c r="T869" s="207">
        <v>0</v>
      </c>
      <c r="U869" s="207">
        <v>0</v>
      </c>
      <c r="V869" s="207">
        <v>273.33333333333297</v>
      </c>
      <c r="W869" s="207">
        <v>324.13793103448302</v>
      </c>
    </row>
    <row r="870" spans="1:23" ht="20.100000000000001" customHeight="1">
      <c r="A870" s="206" t="s">
        <v>149</v>
      </c>
      <c r="B870" s="207">
        <v>0.17199999999999999</v>
      </c>
      <c r="C870" s="207">
        <v>0.27900000000000003</v>
      </c>
      <c r="D870" s="207">
        <v>0.17199999999999999</v>
      </c>
      <c r="E870" s="207">
        <v>0</v>
      </c>
      <c r="F870" s="207">
        <v>0</v>
      </c>
      <c r="G870" s="207">
        <v>0</v>
      </c>
      <c r="H870" s="207">
        <v>0</v>
      </c>
      <c r="I870" s="207">
        <v>0</v>
      </c>
      <c r="J870" s="207">
        <v>0</v>
      </c>
      <c r="K870" s="207">
        <v>0.79200000000000004</v>
      </c>
      <c r="M870" s="206" t="s">
        <v>149</v>
      </c>
      <c r="N870" s="207">
        <v>2209.3023255814001</v>
      </c>
      <c r="O870" s="207">
        <v>1982.07885304659</v>
      </c>
      <c r="P870" s="207">
        <v>1959.3023255814001</v>
      </c>
      <c r="Q870" s="207">
        <v>0</v>
      </c>
      <c r="R870" s="207">
        <v>0</v>
      </c>
      <c r="S870" s="207">
        <v>0</v>
      </c>
      <c r="T870" s="207">
        <v>0</v>
      </c>
      <c r="U870" s="207">
        <v>0</v>
      </c>
      <c r="V870" s="207">
        <v>0</v>
      </c>
      <c r="W870" s="207">
        <v>845.95959595959596</v>
      </c>
    </row>
    <row r="871" spans="1:23" ht="20.100000000000001" customHeight="1">
      <c r="A871" s="206" t="s">
        <v>150</v>
      </c>
      <c r="B871" s="207">
        <v>0.22500000000000001</v>
      </c>
      <c r="C871" s="207">
        <v>0.06</v>
      </c>
      <c r="D871" s="207">
        <v>0.20799999999999999</v>
      </c>
      <c r="E871" s="207">
        <v>0.16900000000000001</v>
      </c>
      <c r="F871" s="207">
        <v>0.15</v>
      </c>
      <c r="G871" s="207">
        <v>0.17799999999999999</v>
      </c>
      <c r="H871" s="207">
        <v>0.46899999999999997</v>
      </c>
      <c r="I871" s="207">
        <v>0.308</v>
      </c>
      <c r="J871" s="207">
        <v>0.29499999999999998</v>
      </c>
      <c r="K871" s="207">
        <v>0.48799999999999999</v>
      </c>
      <c r="M871" s="206" t="s">
        <v>150</v>
      </c>
      <c r="N871" s="207">
        <v>12666.666666666701</v>
      </c>
      <c r="O871" s="207">
        <v>7733.3333333333303</v>
      </c>
      <c r="P871" s="207">
        <v>8759.6153846153793</v>
      </c>
      <c r="Q871" s="207">
        <v>11100.591715976299</v>
      </c>
      <c r="R871" s="207">
        <v>13140</v>
      </c>
      <c r="S871" s="207">
        <v>16393.258426966298</v>
      </c>
      <c r="T871" s="207">
        <v>10206.823027718599</v>
      </c>
      <c r="U871" s="207">
        <v>16116.8831168831</v>
      </c>
      <c r="V871" s="207">
        <v>14725.423728813599</v>
      </c>
      <c r="W871" s="207">
        <v>12879.0983606557</v>
      </c>
    </row>
    <row r="872" spans="1:23" ht="20.100000000000001" customHeight="1">
      <c r="A872" s="206" t="s">
        <v>151</v>
      </c>
      <c r="B872" s="207">
        <v>0</v>
      </c>
      <c r="C872" s="207">
        <v>0</v>
      </c>
      <c r="D872" s="207">
        <v>0</v>
      </c>
      <c r="E872" s="207">
        <v>0</v>
      </c>
      <c r="F872" s="207">
        <v>0</v>
      </c>
      <c r="G872" s="207">
        <v>0</v>
      </c>
      <c r="H872" s="207">
        <v>0</v>
      </c>
      <c r="I872" s="207">
        <v>0</v>
      </c>
      <c r="J872" s="207">
        <v>0</v>
      </c>
      <c r="K872" s="207">
        <v>6.3639999999999999</v>
      </c>
      <c r="M872" s="206" t="s">
        <v>151</v>
      </c>
      <c r="N872" s="207">
        <v>0</v>
      </c>
      <c r="O872" s="207">
        <v>0</v>
      </c>
      <c r="P872" s="207">
        <v>0</v>
      </c>
      <c r="Q872" s="207">
        <v>0</v>
      </c>
      <c r="R872" s="207">
        <v>0</v>
      </c>
      <c r="S872" s="207">
        <v>0</v>
      </c>
      <c r="T872" s="207">
        <v>0</v>
      </c>
      <c r="U872" s="207">
        <v>0</v>
      </c>
      <c r="V872" s="207">
        <v>0</v>
      </c>
      <c r="W872" s="207">
        <v>282.05531112507902</v>
      </c>
    </row>
    <row r="873" spans="1:23" ht="20.100000000000001" customHeight="1">
      <c r="A873" s="206" t="s">
        <v>155</v>
      </c>
      <c r="B873" s="207">
        <v>19.478999999999999</v>
      </c>
      <c r="C873" s="207">
        <v>21.006</v>
      </c>
      <c r="D873" s="207">
        <v>16</v>
      </c>
      <c r="E873" s="207">
        <v>26.702000000000002</v>
      </c>
      <c r="F873" s="207">
        <v>23.942</v>
      </c>
      <c r="G873" s="207">
        <v>1.524</v>
      </c>
      <c r="H873" s="207">
        <v>21.417000000000002</v>
      </c>
      <c r="I873" s="207">
        <v>1.925</v>
      </c>
      <c r="J873" s="207">
        <v>24.425000000000001</v>
      </c>
      <c r="K873" s="207">
        <v>26.734000000000002</v>
      </c>
      <c r="M873" s="206" t="s">
        <v>155</v>
      </c>
      <c r="N873" s="207">
        <v>269.058986600955</v>
      </c>
      <c r="O873" s="207">
        <v>281.395791678568</v>
      </c>
      <c r="P873" s="207">
        <v>270.25</v>
      </c>
      <c r="Q873" s="207">
        <v>388.24807130552</v>
      </c>
      <c r="R873" s="207">
        <v>392.281346587587</v>
      </c>
      <c r="S873" s="207">
        <v>1282.8083989501299</v>
      </c>
      <c r="T873" s="207">
        <v>284.86716160059802</v>
      </c>
      <c r="U873" s="207">
        <v>1209.8701298701301</v>
      </c>
      <c r="V873" s="207">
        <v>625.05629477993796</v>
      </c>
      <c r="W873" s="207">
        <v>599.23692675993095</v>
      </c>
    </row>
    <row r="874" spans="1:23" ht="20.100000000000001" customHeight="1">
      <c r="A874" s="206" t="s">
        <v>156</v>
      </c>
      <c r="B874" s="207">
        <v>0.21</v>
      </c>
      <c r="C874" s="207">
        <v>0</v>
      </c>
      <c r="D874" s="207">
        <v>0</v>
      </c>
      <c r="E874" s="207">
        <v>0</v>
      </c>
      <c r="F874" s="207">
        <v>0.16700000000000001</v>
      </c>
      <c r="G874" s="207">
        <v>0.115</v>
      </c>
      <c r="H874" s="207">
        <v>8.4000000000000005E-2</v>
      </c>
      <c r="I874" s="207">
        <v>0</v>
      </c>
      <c r="J874" s="207">
        <v>0.23599999999999999</v>
      </c>
      <c r="K874" s="207">
        <v>63.201000000000001</v>
      </c>
      <c r="M874" s="206" t="s">
        <v>156</v>
      </c>
      <c r="N874" s="207">
        <v>2152.38095238095</v>
      </c>
      <c r="O874" s="207">
        <v>0</v>
      </c>
      <c r="P874" s="207">
        <v>0</v>
      </c>
      <c r="Q874" s="207">
        <v>0</v>
      </c>
      <c r="R874" s="207">
        <v>6371.2574850299397</v>
      </c>
      <c r="S874" s="207">
        <v>5556.5217391304304</v>
      </c>
      <c r="T874" s="207">
        <v>5047.6190476190504</v>
      </c>
      <c r="U874" s="207">
        <v>0</v>
      </c>
      <c r="V874" s="207">
        <v>5953.3898305084704</v>
      </c>
      <c r="W874" s="207">
        <v>198.58862992674199</v>
      </c>
    </row>
    <row r="875" spans="1:23" ht="20.100000000000001" customHeight="1">
      <c r="A875" s="206" t="s">
        <v>158</v>
      </c>
      <c r="B875" s="207">
        <v>16.369</v>
      </c>
      <c r="C875" s="207">
        <v>21.334</v>
      </c>
      <c r="D875" s="207">
        <v>54.878999999999998</v>
      </c>
      <c r="E875" s="207">
        <v>87.337999999999994</v>
      </c>
      <c r="F875" s="207">
        <v>66.132999999999996</v>
      </c>
      <c r="G875" s="207">
        <v>51.043999999999997</v>
      </c>
      <c r="H875" s="207">
        <v>56.174999999999997</v>
      </c>
      <c r="I875" s="207">
        <v>14.48</v>
      </c>
      <c r="J875" s="207">
        <v>29.998000000000001</v>
      </c>
      <c r="K875" s="207">
        <v>18.736999999999998</v>
      </c>
      <c r="M875" s="206" t="s">
        <v>158</v>
      </c>
      <c r="N875" s="207">
        <v>252.48946178752499</v>
      </c>
      <c r="O875" s="207">
        <v>220.44623605512299</v>
      </c>
      <c r="P875" s="207">
        <v>187.266531824559</v>
      </c>
      <c r="Q875" s="207">
        <v>291.72868625340601</v>
      </c>
      <c r="R875" s="207">
        <v>251.52344517865501</v>
      </c>
      <c r="S875" s="207">
        <v>303.326541807068</v>
      </c>
      <c r="T875" s="207">
        <v>257.30307076101502</v>
      </c>
      <c r="U875" s="207">
        <v>280.11049723756901</v>
      </c>
      <c r="V875" s="207">
        <v>290.186012400827</v>
      </c>
      <c r="W875" s="207">
        <v>289.58744729679199</v>
      </c>
    </row>
    <row r="876" spans="1:23" ht="20.100000000000001" customHeight="1">
      <c r="A876" s="206" t="s">
        <v>160</v>
      </c>
      <c r="B876" s="207">
        <v>0</v>
      </c>
      <c r="C876" s="207">
        <v>0</v>
      </c>
      <c r="D876" s="207">
        <v>0</v>
      </c>
      <c r="E876" s="207">
        <v>0</v>
      </c>
      <c r="F876" s="207">
        <v>0</v>
      </c>
      <c r="G876" s="207">
        <v>0</v>
      </c>
      <c r="H876" s="207">
        <v>0</v>
      </c>
      <c r="I876" s="207">
        <v>0</v>
      </c>
      <c r="J876" s="207">
        <v>0</v>
      </c>
      <c r="K876" s="207">
        <v>0.60799999999999998</v>
      </c>
      <c r="M876" s="206" t="s">
        <v>160</v>
      </c>
      <c r="N876" s="207">
        <v>0</v>
      </c>
      <c r="O876" s="207">
        <v>0</v>
      </c>
      <c r="P876" s="207">
        <v>0</v>
      </c>
      <c r="Q876" s="207">
        <v>0</v>
      </c>
      <c r="R876" s="207">
        <v>0</v>
      </c>
      <c r="S876" s="207">
        <v>0</v>
      </c>
      <c r="T876" s="207">
        <v>0</v>
      </c>
      <c r="U876" s="207">
        <v>0</v>
      </c>
      <c r="V876" s="207">
        <v>0</v>
      </c>
      <c r="W876" s="207">
        <v>2442.4342105263199</v>
      </c>
    </row>
    <row r="877" spans="1:23" ht="20.100000000000001" customHeight="1">
      <c r="A877" s="206" t="s">
        <v>161</v>
      </c>
      <c r="B877" s="207">
        <v>144.625</v>
      </c>
      <c r="C877" s="207">
        <v>145.928</v>
      </c>
      <c r="D877" s="207">
        <v>122.81100000000001</v>
      </c>
      <c r="E877" s="207">
        <v>191.92400000000001</v>
      </c>
      <c r="F877" s="207">
        <v>206.03100000000001</v>
      </c>
      <c r="G877" s="207">
        <v>224.10300000000001</v>
      </c>
      <c r="H877" s="207">
        <v>168.85599999999999</v>
      </c>
      <c r="I877" s="207">
        <v>199.71899999999999</v>
      </c>
      <c r="J877" s="207">
        <v>164.61699999999999</v>
      </c>
      <c r="K877" s="207">
        <v>218.60400000000001</v>
      </c>
      <c r="M877" s="206" t="s">
        <v>161</v>
      </c>
      <c r="N877" s="207">
        <v>202.79343128781301</v>
      </c>
      <c r="O877" s="207">
        <v>207.47903075489299</v>
      </c>
      <c r="P877" s="207">
        <v>207.04985709749101</v>
      </c>
      <c r="Q877" s="207">
        <v>260.41558116754499</v>
      </c>
      <c r="R877" s="207">
        <v>300.09561667904302</v>
      </c>
      <c r="S877" s="207">
        <v>309.99585012248798</v>
      </c>
      <c r="T877" s="207">
        <v>249.25380205619001</v>
      </c>
      <c r="U877" s="207">
        <v>263.019542457152</v>
      </c>
      <c r="V877" s="207">
        <v>302.79983233809401</v>
      </c>
      <c r="W877" s="207">
        <v>228.449616658433</v>
      </c>
    </row>
    <row r="878" spans="1:23" ht="20.100000000000001" customHeight="1">
      <c r="A878" s="204" t="s">
        <v>66</v>
      </c>
      <c r="B878" s="205">
        <v>0</v>
      </c>
      <c r="C878" s="205">
        <v>0</v>
      </c>
      <c r="D878" s="205">
        <v>0</v>
      </c>
      <c r="E878" s="205">
        <v>0</v>
      </c>
      <c r="F878" s="205">
        <v>0</v>
      </c>
      <c r="G878" s="205">
        <v>0</v>
      </c>
      <c r="H878" s="205">
        <v>0</v>
      </c>
      <c r="I878" s="205">
        <v>0.48</v>
      </c>
      <c r="J878" s="205">
        <v>0</v>
      </c>
      <c r="K878" s="205">
        <v>0</v>
      </c>
      <c r="M878" s="204" t="s">
        <v>66</v>
      </c>
      <c r="N878" s="205">
        <v>0</v>
      </c>
      <c r="O878" s="205">
        <v>0</v>
      </c>
      <c r="P878" s="205">
        <v>0</v>
      </c>
      <c r="Q878" s="205">
        <v>0</v>
      </c>
      <c r="R878" s="205">
        <v>0</v>
      </c>
      <c r="S878" s="205">
        <v>0</v>
      </c>
      <c r="T878" s="205">
        <v>0</v>
      </c>
      <c r="U878" s="205">
        <v>458.33333333333297</v>
      </c>
      <c r="V878" s="205">
        <v>0</v>
      </c>
      <c r="W878" s="205">
        <v>0</v>
      </c>
    </row>
    <row r="879" spans="1:23" ht="20.100000000000001" customHeight="1">
      <c r="A879" s="206" t="s">
        <v>163</v>
      </c>
      <c r="B879" s="207">
        <v>0</v>
      </c>
      <c r="C879" s="207">
        <v>0</v>
      </c>
      <c r="D879" s="207">
        <v>0</v>
      </c>
      <c r="E879" s="207">
        <v>0</v>
      </c>
      <c r="F879" s="207">
        <v>0</v>
      </c>
      <c r="G879" s="207">
        <v>0</v>
      </c>
      <c r="H879" s="207">
        <v>0</v>
      </c>
      <c r="I879" s="207">
        <v>0.48</v>
      </c>
      <c r="J879" s="207">
        <v>0</v>
      </c>
      <c r="K879" s="207">
        <v>0</v>
      </c>
      <c r="M879" s="206" t="s">
        <v>163</v>
      </c>
      <c r="N879" s="207">
        <v>0</v>
      </c>
      <c r="O879" s="207">
        <v>0</v>
      </c>
      <c r="P879" s="207">
        <v>0</v>
      </c>
      <c r="Q879" s="207">
        <v>0</v>
      </c>
      <c r="R879" s="207">
        <v>0</v>
      </c>
      <c r="S879" s="207">
        <v>0</v>
      </c>
      <c r="T879" s="207">
        <v>0</v>
      </c>
      <c r="U879" s="207">
        <v>458.33333333333297</v>
      </c>
      <c r="V879" s="207">
        <v>0</v>
      </c>
      <c r="W879" s="207">
        <v>0</v>
      </c>
    </row>
    <row r="880" spans="1:23" ht="20.100000000000001" customHeight="1">
      <c r="A880" s="214" t="s">
        <v>164</v>
      </c>
      <c r="B880" s="215">
        <v>1985.817</v>
      </c>
      <c r="C880" s="215">
        <v>3875.895</v>
      </c>
      <c r="D880" s="215">
        <v>8569.7309999999998</v>
      </c>
      <c r="E880" s="215">
        <v>14766.953</v>
      </c>
      <c r="F880" s="215">
        <v>15135.833000000001</v>
      </c>
      <c r="G880" s="215">
        <v>13877.904</v>
      </c>
      <c r="H880" s="215">
        <v>16322.22</v>
      </c>
      <c r="I880" s="215">
        <v>24493.878000000001</v>
      </c>
      <c r="J880" s="215">
        <v>26155.210999999999</v>
      </c>
      <c r="K880" s="215">
        <v>24902.757000000001</v>
      </c>
      <c r="M880" s="214" t="s">
        <v>164</v>
      </c>
      <c r="N880" s="215">
        <v>215.84516599465101</v>
      </c>
      <c r="O880" s="215">
        <v>156.67245887723999</v>
      </c>
      <c r="P880" s="215">
        <v>122.389839307675</v>
      </c>
      <c r="Q880" s="215">
        <v>153.45223892836901</v>
      </c>
      <c r="R880" s="215">
        <v>177.25803396482999</v>
      </c>
      <c r="S880" s="215">
        <v>209.52666915695599</v>
      </c>
      <c r="T880" s="215">
        <v>196.24450595568501</v>
      </c>
      <c r="U880" s="215">
        <v>188.08377342289401</v>
      </c>
      <c r="V880" s="215">
        <v>187.35119361109301</v>
      </c>
      <c r="W880" s="215">
        <v>176.279678591411</v>
      </c>
    </row>
    <row r="881" spans="1:23" ht="20.100000000000001" customHeight="1">
      <c r="A881" s="198" t="s">
        <v>68</v>
      </c>
      <c r="B881" s="198"/>
      <c r="C881" s="198"/>
      <c r="D881" s="198"/>
      <c r="E881" s="198"/>
      <c r="F881" s="198"/>
      <c r="G881" s="198"/>
      <c r="H881" s="198"/>
      <c r="I881" s="198"/>
      <c r="J881" s="198"/>
      <c r="K881" s="198"/>
      <c r="M881" s="198" t="s">
        <v>68</v>
      </c>
      <c r="N881" s="198"/>
      <c r="O881" s="198"/>
      <c r="P881" s="198"/>
      <c r="Q881" s="198"/>
      <c r="R881" s="198"/>
      <c r="S881" s="198"/>
      <c r="T881" s="198"/>
      <c r="U881" s="198"/>
      <c r="V881" s="198"/>
      <c r="W881" s="198"/>
    </row>
    <row r="882" spans="1:23" ht="18.75" customHeight="1">
      <c r="A882" s="198"/>
      <c r="B882" s="198"/>
      <c r="C882" s="198"/>
      <c r="D882" s="198"/>
      <c r="E882" s="198"/>
      <c r="F882" s="198"/>
      <c r="G882" s="198"/>
      <c r="H882" s="198"/>
      <c r="I882" s="198"/>
      <c r="J882" s="198"/>
      <c r="K882" s="198"/>
      <c r="M882" s="198"/>
      <c r="N882" s="198"/>
      <c r="O882" s="198"/>
      <c r="P882" s="198"/>
      <c r="Q882" s="198"/>
      <c r="R882" s="198"/>
      <c r="S882" s="198"/>
      <c r="T882" s="198"/>
      <c r="U882" s="198"/>
      <c r="V882" s="198"/>
      <c r="W882" s="198"/>
    </row>
    <row r="883" spans="1:23" ht="18.75" customHeight="1">
      <c r="B883" s="198"/>
      <c r="C883" s="198"/>
      <c r="D883" s="198"/>
      <c r="E883" s="198"/>
      <c r="F883" s="198"/>
      <c r="G883" s="198"/>
      <c r="H883" s="198"/>
      <c r="I883" s="217"/>
      <c r="J883" s="217"/>
      <c r="K883" s="217"/>
      <c r="N883" s="198"/>
      <c r="O883" s="198"/>
      <c r="P883" s="198"/>
      <c r="Q883" s="198"/>
      <c r="R883" s="198"/>
      <c r="S883" s="198"/>
      <c r="T883" s="198"/>
      <c r="U883" s="198"/>
      <c r="V883" s="217"/>
      <c r="W883" s="217"/>
    </row>
    <row r="884" spans="1:23" ht="18.75" customHeight="1">
      <c r="A884" s="12" t="s">
        <v>397</v>
      </c>
      <c r="B884" s="198"/>
      <c r="C884" s="198"/>
      <c r="D884" s="198"/>
      <c r="E884" s="198"/>
      <c r="F884" s="198"/>
      <c r="G884" s="198"/>
      <c r="H884" s="198"/>
      <c r="I884" s="198"/>
      <c r="J884" s="198"/>
      <c r="K884" s="358" t="s">
        <v>0</v>
      </c>
      <c r="M884" s="12" t="s">
        <v>398</v>
      </c>
      <c r="N884" s="198"/>
      <c r="O884" s="198"/>
      <c r="P884" s="198"/>
      <c r="Q884" s="198"/>
      <c r="R884" s="198"/>
      <c r="S884" s="198"/>
      <c r="T884" s="198"/>
      <c r="U884" s="198"/>
      <c r="V884" s="198"/>
      <c r="W884" s="15" t="s">
        <v>170</v>
      </c>
    </row>
    <row r="885" spans="1:23" ht="18.75" customHeight="1">
      <c r="A885" s="200"/>
      <c r="B885" s="201" t="s">
        <v>2</v>
      </c>
      <c r="C885" s="201" t="s">
        <v>3</v>
      </c>
      <c r="D885" s="201" t="s">
        <v>4</v>
      </c>
      <c r="E885" s="201" t="s">
        <v>5</v>
      </c>
      <c r="F885" s="201" t="s">
        <v>6</v>
      </c>
      <c r="G885" s="201" t="s">
        <v>7</v>
      </c>
      <c r="H885" s="201" t="s">
        <v>8</v>
      </c>
      <c r="I885" s="201" t="s">
        <v>9</v>
      </c>
      <c r="J885" s="201" t="s">
        <v>372</v>
      </c>
      <c r="K885" s="201" t="s">
        <v>373</v>
      </c>
      <c r="M885" s="200"/>
      <c r="N885" s="201" t="s">
        <v>2</v>
      </c>
      <c r="O885" s="201" t="s">
        <v>3</v>
      </c>
      <c r="P885" s="201" t="s">
        <v>4</v>
      </c>
      <c r="Q885" s="201" t="s">
        <v>5</v>
      </c>
      <c r="R885" s="201" t="s">
        <v>6</v>
      </c>
      <c r="S885" s="201" t="s">
        <v>7</v>
      </c>
      <c r="T885" s="201" t="s">
        <v>8</v>
      </c>
      <c r="U885" s="201" t="s">
        <v>9</v>
      </c>
      <c r="V885" s="201" t="s">
        <v>372</v>
      </c>
      <c r="W885" s="201" t="s">
        <v>373</v>
      </c>
    </row>
    <row r="886" spans="1:23" ht="18.75" customHeight="1">
      <c r="A886" s="204" t="s">
        <v>27</v>
      </c>
      <c r="B886" s="205">
        <v>343.21699999999998</v>
      </c>
      <c r="C886" s="205">
        <v>393.39299999999997</v>
      </c>
      <c r="D886" s="205">
        <v>242.51499999999999</v>
      </c>
      <c r="E886" s="205">
        <v>542.10199999999998</v>
      </c>
      <c r="F886" s="205">
        <v>222.99100000000001</v>
      </c>
      <c r="G886" s="205">
        <v>615.16899999999998</v>
      </c>
      <c r="H886" s="205">
        <v>888.82899999999995</v>
      </c>
      <c r="I886" s="205">
        <v>1076.1389999999999</v>
      </c>
      <c r="J886" s="205">
        <v>1148.229</v>
      </c>
      <c r="K886" s="205">
        <v>1139.596</v>
      </c>
      <c r="M886" s="204" t="s">
        <v>27</v>
      </c>
      <c r="N886" s="205">
        <v>1202.7696763272199</v>
      </c>
      <c r="O886" s="205">
        <v>1751.6910570345699</v>
      </c>
      <c r="P886" s="205">
        <v>1356.9923509886</v>
      </c>
      <c r="Q886" s="205">
        <v>1470.4668125186799</v>
      </c>
      <c r="R886" s="205">
        <v>2224.4754272594</v>
      </c>
      <c r="S886" s="205">
        <v>1900.30056781145</v>
      </c>
      <c r="T886" s="205">
        <v>1073.7453435925199</v>
      </c>
      <c r="U886" s="205">
        <v>691.49710214015101</v>
      </c>
      <c r="V886" s="205">
        <v>747.70799204688296</v>
      </c>
      <c r="W886" s="205">
        <v>900.11196950498197</v>
      </c>
    </row>
    <row r="887" spans="1:23" ht="18.75" customHeight="1">
      <c r="A887" s="206" t="s">
        <v>74</v>
      </c>
      <c r="B887" s="207">
        <v>146.44200000000001</v>
      </c>
      <c r="C887" s="207">
        <v>145.08500000000001</v>
      </c>
      <c r="D887" s="207">
        <v>144.49100000000001</v>
      </c>
      <c r="E887" s="207">
        <v>368.30700000000002</v>
      </c>
      <c r="F887" s="207">
        <v>130.27000000000001</v>
      </c>
      <c r="G887" s="207">
        <v>358.59399999999999</v>
      </c>
      <c r="H887" s="207">
        <v>702.04600000000005</v>
      </c>
      <c r="I887" s="207">
        <v>925.26199999999994</v>
      </c>
      <c r="J887" s="207">
        <v>956.07899999999995</v>
      </c>
      <c r="K887" s="207">
        <v>842.03599999999994</v>
      </c>
      <c r="M887" s="206" t="s">
        <v>74</v>
      </c>
      <c r="N887" s="207">
        <v>531.27518061758201</v>
      </c>
      <c r="O887" s="207">
        <v>450.45318261708701</v>
      </c>
      <c r="P887" s="207">
        <v>399.581980884622</v>
      </c>
      <c r="Q887" s="207">
        <v>461.70450195081798</v>
      </c>
      <c r="R887" s="207">
        <v>537.75236048207603</v>
      </c>
      <c r="S887" s="207">
        <v>466.68934784184898</v>
      </c>
      <c r="T887" s="207">
        <v>395.55385259655401</v>
      </c>
      <c r="U887" s="207">
        <v>459.58550118777202</v>
      </c>
      <c r="V887" s="207">
        <v>538.45655013863905</v>
      </c>
      <c r="W887" s="207">
        <v>530.55332551102299</v>
      </c>
    </row>
    <row r="888" spans="1:23" ht="18.75" customHeight="1">
      <c r="A888" s="206" t="s">
        <v>85</v>
      </c>
      <c r="B888" s="207">
        <v>0</v>
      </c>
      <c r="C888" s="207">
        <v>0.10100000000000001</v>
      </c>
      <c r="D888" s="207">
        <v>0</v>
      </c>
      <c r="E888" s="207">
        <v>0</v>
      </c>
      <c r="F888" s="207">
        <v>0</v>
      </c>
      <c r="G888" s="207">
        <v>0</v>
      </c>
      <c r="H888" s="207">
        <v>0</v>
      </c>
      <c r="I888" s="207">
        <v>0</v>
      </c>
      <c r="J888" s="207">
        <v>0</v>
      </c>
      <c r="K888" s="207">
        <v>0</v>
      </c>
      <c r="M888" s="206" t="s">
        <v>85</v>
      </c>
      <c r="N888" s="207">
        <v>0</v>
      </c>
      <c r="O888" s="207">
        <v>2000</v>
      </c>
      <c r="P888" s="207">
        <v>0</v>
      </c>
      <c r="Q888" s="207">
        <v>0</v>
      </c>
      <c r="R888" s="207">
        <v>0</v>
      </c>
      <c r="S888" s="207">
        <v>0</v>
      </c>
      <c r="T888" s="207">
        <v>0</v>
      </c>
      <c r="U888" s="207">
        <v>0</v>
      </c>
      <c r="V888" s="207">
        <v>0</v>
      </c>
      <c r="W888" s="207">
        <v>0</v>
      </c>
    </row>
    <row r="889" spans="1:23" ht="18.75" customHeight="1">
      <c r="A889" s="206" t="s">
        <v>87</v>
      </c>
      <c r="B889" s="207">
        <v>0</v>
      </c>
      <c r="C889" s="207">
        <v>0</v>
      </c>
      <c r="D889" s="207">
        <v>0</v>
      </c>
      <c r="E889" s="207">
        <v>0</v>
      </c>
      <c r="F889" s="207">
        <v>3.4279999999999999</v>
      </c>
      <c r="G889" s="207">
        <v>0</v>
      </c>
      <c r="H889" s="207">
        <v>0</v>
      </c>
      <c r="I889" s="207">
        <v>0</v>
      </c>
      <c r="J889" s="207">
        <v>0</v>
      </c>
      <c r="K889" s="207">
        <v>0</v>
      </c>
      <c r="M889" s="206" t="s">
        <v>87</v>
      </c>
      <c r="N889" s="207">
        <v>0</v>
      </c>
      <c r="O889" s="207">
        <v>0</v>
      </c>
      <c r="P889" s="207">
        <v>0</v>
      </c>
      <c r="Q889" s="207">
        <v>0</v>
      </c>
      <c r="R889" s="207">
        <v>896.44107351225205</v>
      </c>
      <c r="S889" s="207">
        <v>0</v>
      </c>
      <c r="T889" s="207">
        <v>0</v>
      </c>
      <c r="U889" s="207">
        <v>0</v>
      </c>
      <c r="V889" s="207">
        <v>0</v>
      </c>
      <c r="W889" s="207">
        <v>0</v>
      </c>
    </row>
    <row r="890" spans="1:23" ht="18.75" customHeight="1">
      <c r="A890" s="206" t="s">
        <v>93</v>
      </c>
      <c r="B890" s="207">
        <v>0</v>
      </c>
      <c r="C890" s="207">
        <v>1.0880000000000001</v>
      </c>
      <c r="D890" s="207">
        <v>0</v>
      </c>
      <c r="E890" s="207">
        <v>0</v>
      </c>
      <c r="F890" s="207">
        <v>0</v>
      </c>
      <c r="G890" s="207">
        <v>0</v>
      </c>
      <c r="H890" s="207">
        <v>0</v>
      </c>
      <c r="I890" s="207">
        <v>0</v>
      </c>
      <c r="J890" s="207">
        <v>0</v>
      </c>
      <c r="K890" s="207">
        <v>0</v>
      </c>
      <c r="M890" s="206" t="s">
        <v>93</v>
      </c>
      <c r="N890" s="207">
        <v>0</v>
      </c>
      <c r="O890" s="207">
        <v>505.51470588235298</v>
      </c>
      <c r="P890" s="207">
        <v>0</v>
      </c>
      <c r="Q890" s="207">
        <v>0</v>
      </c>
      <c r="R890" s="207">
        <v>0</v>
      </c>
      <c r="S890" s="207">
        <v>0</v>
      </c>
      <c r="T890" s="207">
        <v>0</v>
      </c>
      <c r="U890" s="207">
        <v>0</v>
      </c>
      <c r="V890" s="207">
        <v>0</v>
      </c>
      <c r="W890" s="207">
        <v>0</v>
      </c>
    </row>
    <row r="891" spans="1:23" ht="18.75" customHeight="1">
      <c r="A891" s="206" t="s">
        <v>97</v>
      </c>
      <c r="B891" s="207">
        <v>0</v>
      </c>
      <c r="C891" s="207">
        <v>0</v>
      </c>
      <c r="D891" s="207">
        <v>0</v>
      </c>
      <c r="E891" s="207">
        <v>0</v>
      </c>
      <c r="F891" s="207">
        <v>0</v>
      </c>
      <c r="G891" s="207">
        <v>0</v>
      </c>
      <c r="H891" s="207">
        <v>0</v>
      </c>
      <c r="I891" s="207">
        <v>0</v>
      </c>
      <c r="J891" s="207">
        <v>0</v>
      </c>
      <c r="K891" s="207">
        <v>10.971</v>
      </c>
      <c r="M891" s="206" t="s">
        <v>97</v>
      </c>
      <c r="N891" s="207">
        <v>0</v>
      </c>
      <c r="O891" s="207">
        <v>0</v>
      </c>
      <c r="P891" s="207">
        <v>0</v>
      </c>
      <c r="Q891" s="207">
        <v>0</v>
      </c>
      <c r="R891" s="207">
        <v>0</v>
      </c>
      <c r="S891" s="207">
        <v>0</v>
      </c>
      <c r="T891" s="207">
        <v>0</v>
      </c>
      <c r="U891" s="207">
        <v>0</v>
      </c>
      <c r="V891" s="207">
        <v>0</v>
      </c>
      <c r="W891" s="207">
        <v>785.52547625558304</v>
      </c>
    </row>
    <row r="892" spans="1:23" ht="18.75" customHeight="1">
      <c r="A892" s="206" t="s">
        <v>100</v>
      </c>
      <c r="B892" s="207">
        <v>14.007999999999999</v>
      </c>
      <c r="C892" s="207">
        <v>1.98</v>
      </c>
      <c r="D892" s="207">
        <v>0.09</v>
      </c>
      <c r="E892" s="207">
        <v>0.70699999999999996</v>
      </c>
      <c r="F892" s="207">
        <v>2.2250000000000001</v>
      </c>
      <c r="G892" s="207">
        <v>3.1309999999999998</v>
      </c>
      <c r="H892" s="207">
        <v>0</v>
      </c>
      <c r="I892" s="207">
        <v>3.778</v>
      </c>
      <c r="J892" s="207">
        <v>0</v>
      </c>
      <c r="K892" s="207">
        <v>0</v>
      </c>
      <c r="M892" s="206" t="s">
        <v>100</v>
      </c>
      <c r="N892" s="207">
        <v>745.93089663049705</v>
      </c>
      <c r="O892" s="207">
        <v>1026.26262626263</v>
      </c>
      <c r="P892" s="207">
        <v>3111.1111111111099</v>
      </c>
      <c r="Q892" s="207">
        <v>1121.6407355021199</v>
      </c>
      <c r="R892" s="207">
        <v>1519.5505617977501</v>
      </c>
      <c r="S892" s="207">
        <v>1142.4465027147901</v>
      </c>
      <c r="T892" s="207">
        <v>0</v>
      </c>
      <c r="U892" s="207">
        <v>788.51244044468001</v>
      </c>
      <c r="V892" s="207">
        <v>0</v>
      </c>
      <c r="W892" s="207">
        <v>0</v>
      </c>
    </row>
    <row r="893" spans="1:23" ht="18.75" customHeight="1">
      <c r="A893" s="206" t="s">
        <v>101</v>
      </c>
      <c r="B893" s="207">
        <v>120.82899999999999</v>
      </c>
      <c r="C893" s="207">
        <v>147.43100000000001</v>
      </c>
      <c r="D893" s="207">
        <v>54.418999999999997</v>
      </c>
      <c r="E893" s="207">
        <v>172.64500000000001</v>
      </c>
      <c r="F893" s="207">
        <v>86.882999999999996</v>
      </c>
      <c r="G893" s="207">
        <v>252.58699999999999</v>
      </c>
      <c r="H893" s="207">
        <v>184.6</v>
      </c>
      <c r="I893" s="207">
        <v>40.54</v>
      </c>
      <c r="J893" s="207">
        <v>53.197000000000003</v>
      </c>
      <c r="K893" s="207">
        <v>152.71799999999999</v>
      </c>
      <c r="M893" s="206" t="s">
        <v>101</v>
      </c>
      <c r="N893" s="207">
        <v>2628.0611442617201</v>
      </c>
      <c r="O893" s="207">
        <v>4146.5499114840204</v>
      </c>
      <c r="P893" s="207">
        <v>4896.2678476267502</v>
      </c>
      <c r="Q893" s="207">
        <v>3619.6820064293802</v>
      </c>
      <c r="R893" s="207">
        <v>4821.0236755176502</v>
      </c>
      <c r="S893" s="207">
        <v>3942.15062532909</v>
      </c>
      <c r="T893" s="207">
        <v>3644.0953412784402</v>
      </c>
      <c r="U893" s="207">
        <v>6461.4208189442497</v>
      </c>
      <c r="V893" s="207">
        <v>5151.1551403274598</v>
      </c>
      <c r="W893" s="207">
        <v>3260.6176089262599</v>
      </c>
    </row>
    <row r="894" spans="1:23" ht="18.75" customHeight="1">
      <c r="A894" s="206" t="s">
        <v>246</v>
      </c>
      <c r="B894" s="207">
        <v>0.89100000000000001</v>
      </c>
      <c r="C894" s="207">
        <v>0.97</v>
      </c>
      <c r="D894" s="207">
        <v>0.315</v>
      </c>
      <c r="E894" s="207">
        <v>0.443</v>
      </c>
      <c r="F894" s="207">
        <v>0.185</v>
      </c>
      <c r="G894" s="207">
        <v>0.85699999999999998</v>
      </c>
      <c r="H894" s="207">
        <v>0.83299999999999996</v>
      </c>
      <c r="I894" s="207">
        <v>0.77300000000000002</v>
      </c>
      <c r="J894" s="207">
        <v>0.30199999999999999</v>
      </c>
      <c r="K894" s="207">
        <v>0.8</v>
      </c>
      <c r="M894" s="206" t="s">
        <v>246</v>
      </c>
      <c r="N894" s="207">
        <v>2319.8653198653201</v>
      </c>
      <c r="O894" s="207">
        <v>2555.6701030927802</v>
      </c>
      <c r="P894" s="207">
        <v>3006.3492063492099</v>
      </c>
      <c r="Q894" s="207">
        <v>3117.3814898419901</v>
      </c>
      <c r="R894" s="207">
        <v>3600</v>
      </c>
      <c r="S894" s="207">
        <v>2731.6219369894998</v>
      </c>
      <c r="T894" s="207">
        <v>4097.2388955582201</v>
      </c>
      <c r="U894" s="207">
        <v>3098.3182406209598</v>
      </c>
      <c r="V894" s="207">
        <v>3745.0331125827802</v>
      </c>
      <c r="W894" s="207">
        <v>2773.75</v>
      </c>
    </row>
    <row r="895" spans="1:23" ht="18.75" customHeight="1">
      <c r="A895" s="206" t="s">
        <v>104</v>
      </c>
      <c r="B895" s="207">
        <v>0</v>
      </c>
      <c r="C895" s="207">
        <v>0</v>
      </c>
      <c r="D895" s="207">
        <v>0</v>
      </c>
      <c r="E895" s="207">
        <v>0</v>
      </c>
      <c r="F895" s="207">
        <v>0</v>
      </c>
      <c r="G895" s="207">
        <v>0</v>
      </c>
      <c r="H895" s="207">
        <v>1.35</v>
      </c>
      <c r="I895" s="207">
        <v>105.786</v>
      </c>
      <c r="J895" s="207">
        <v>138.65100000000001</v>
      </c>
      <c r="K895" s="207">
        <v>133.071</v>
      </c>
      <c r="M895" s="206" t="s">
        <v>104</v>
      </c>
      <c r="N895" s="207">
        <v>0</v>
      </c>
      <c r="O895" s="207">
        <v>0</v>
      </c>
      <c r="P895" s="207">
        <v>0</v>
      </c>
      <c r="Q895" s="207">
        <v>0</v>
      </c>
      <c r="R895" s="207">
        <v>0</v>
      </c>
      <c r="S895" s="207">
        <v>0</v>
      </c>
      <c r="T895" s="207">
        <v>419.25925925925901</v>
      </c>
      <c r="U895" s="207">
        <v>487.68268012780499</v>
      </c>
      <c r="V895" s="207">
        <v>494.594341187586</v>
      </c>
      <c r="W895" s="207">
        <v>527.74083008318905</v>
      </c>
    </row>
    <row r="896" spans="1:23" ht="18.75" customHeight="1">
      <c r="A896" s="206" t="s">
        <v>108</v>
      </c>
      <c r="B896" s="207">
        <v>61.046999999999997</v>
      </c>
      <c r="C896" s="207">
        <v>96.738</v>
      </c>
      <c r="D896" s="207">
        <v>43.2</v>
      </c>
      <c r="E896" s="207">
        <v>0</v>
      </c>
      <c r="F896" s="207">
        <v>0</v>
      </c>
      <c r="G896" s="207">
        <v>0</v>
      </c>
      <c r="H896" s="207">
        <v>0</v>
      </c>
      <c r="I896" s="207">
        <v>0</v>
      </c>
      <c r="J896" s="207">
        <v>0</v>
      </c>
      <c r="K896" s="207">
        <v>0</v>
      </c>
      <c r="M896" s="206" t="s">
        <v>108</v>
      </c>
      <c r="N896" s="207">
        <v>81.052303962520696</v>
      </c>
      <c r="O896" s="207">
        <v>73.972999235047197</v>
      </c>
      <c r="P896" s="207">
        <v>85.1388888888889</v>
      </c>
      <c r="Q896" s="207">
        <v>0</v>
      </c>
      <c r="R896" s="207">
        <v>0</v>
      </c>
      <c r="S896" s="207">
        <v>0</v>
      </c>
      <c r="T896" s="207">
        <v>0</v>
      </c>
      <c r="U896" s="207">
        <v>0</v>
      </c>
      <c r="V896" s="207">
        <v>0</v>
      </c>
      <c r="W896" s="207">
        <v>0</v>
      </c>
    </row>
    <row r="897" spans="1:23" ht="18.75" customHeight="1">
      <c r="A897" s="204" t="s">
        <v>44</v>
      </c>
      <c r="B897" s="205">
        <v>30473.651999999998</v>
      </c>
      <c r="C897" s="205">
        <v>34481.531000000003</v>
      </c>
      <c r="D897" s="205">
        <v>29068.510999999999</v>
      </c>
      <c r="E897" s="205">
        <v>38158.71</v>
      </c>
      <c r="F897" s="205">
        <v>27671.217000000001</v>
      </c>
      <c r="G897" s="205">
        <v>27512.348000000002</v>
      </c>
      <c r="H897" s="205">
        <v>18963.938999999998</v>
      </c>
      <c r="I897" s="205">
        <v>16084.699000000001</v>
      </c>
      <c r="J897" s="205">
        <v>20784.280999999999</v>
      </c>
      <c r="K897" s="205">
        <v>21260.606</v>
      </c>
      <c r="M897" s="204" t="s">
        <v>44</v>
      </c>
      <c r="N897" s="205">
        <v>106.696532466801</v>
      </c>
      <c r="O897" s="205">
        <v>102.514096604353</v>
      </c>
      <c r="P897" s="205">
        <v>108.868975091294</v>
      </c>
      <c r="Q897" s="205">
        <v>128.610558375794</v>
      </c>
      <c r="R897" s="205">
        <v>139.95015109021</v>
      </c>
      <c r="S897" s="205">
        <v>156.92259344785799</v>
      </c>
      <c r="T897" s="205">
        <v>135.91817607090999</v>
      </c>
      <c r="U897" s="205">
        <v>144.219111591706</v>
      </c>
      <c r="V897" s="205">
        <v>152.64665638421701</v>
      </c>
      <c r="W897" s="205">
        <v>155.592225358017</v>
      </c>
    </row>
    <row r="898" spans="1:23" ht="18.75" customHeight="1">
      <c r="A898" s="206" t="s">
        <v>73</v>
      </c>
      <c r="B898" s="207">
        <v>30449.172999999999</v>
      </c>
      <c r="C898" s="207">
        <v>34480.731</v>
      </c>
      <c r="D898" s="207">
        <v>29061.112000000001</v>
      </c>
      <c r="E898" s="207">
        <v>38148.89</v>
      </c>
      <c r="F898" s="207">
        <v>27671.217000000001</v>
      </c>
      <c r="G898" s="207">
        <v>27510.955999999998</v>
      </c>
      <c r="H898" s="207">
        <v>18963.938999999998</v>
      </c>
      <c r="I898" s="207">
        <v>16084.299000000001</v>
      </c>
      <c r="J898" s="207">
        <v>20782.240000000002</v>
      </c>
      <c r="K898" s="207">
        <v>21260.606</v>
      </c>
      <c r="M898" s="206" t="s">
        <v>73</v>
      </c>
      <c r="N898" s="207">
        <v>106.54910069314499</v>
      </c>
      <c r="O898" s="207">
        <v>102.506614491439</v>
      </c>
      <c r="P898" s="207">
        <v>108.853921350291</v>
      </c>
      <c r="Q898" s="207">
        <v>128.582823772854</v>
      </c>
      <c r="R898" s="207">
        <v>139.95015109021</v>
      </c>
      <c r="S898" s="207">
        <v>156.907379009294</v>
      </c>
      <c r="T898" s="207">
        <v>135.91817607090999</v>
      </c>
      <c r="U898" s="207">
        <v>144.07957723243001</v>
      </c>
      <c r="V898" s="207">
        <v>152.62565536727499</v>
      </c>
      <c r="W898" s="207">
        <v>155.592225358017</v>
      </c>
    </row>
    <row r="899" spans="1:23" ht="18.75" customHeight="1">
      <c r="A899" s="206" t="s">
        <v>121</v>
      </c>
      <c r="B899" s="207">
        <v>0</v>
      </c>
      <c r="C899" s="207">
        <v>0</v>
      </c>
      <c r="D899" s="207">
        <v>0</v>
      </c>
      <c r="E899" s="207">
        <v>5.5</v>
      </c>
      <c r="F899" s="207">
        <v>0</v>
      </c>
      <c r="G899" s="207">
        <v>0</v>
      </c>
      <c r="H899" s="207">
        <v>0</v>
      </c>
      <c r="I899" s="207">
        <v>0</v>
      </c>
      <c r="J899" s="207">
        <v>0</v>
      </c>
      <c r="K899" s="207">
        <v>0</v>
      </c>
      <c r="M899" s="206" t="s">
        <v>121</v>
      </c>
      <c r="N899" s="207">
        <v>0</v>
      </c>
      <c r="O899" s="207">
        <v>0</v>
      </c>
      <c r="P899" s="207">
        <v>0</v>
      </c>
      <c r="Q899" s="207">
        <v>235.09090909090901</v>
      </c>
      <c r="R899" s="207">
        <v>0</v>
      </c>
      <c r="S899" s="207">
        <v>0</v>
      </c>
      <c r="T899" s="207">
        <v>0</v>
      </c>
      <c r="U899" s="207">
        <v>0</v>
      </c>
      <c r="V899" s="207">
        <v>0</v>
      </c>
      <c r="W899" s="207">
        <v>0</v>
      </c>
    </row>
    <row r="900" spans="1:23" ht="18.75" customHeight="1">
      <c r="A900" s="206" t="s">
        <v>124</v>
      </c>
      <c r="B900" s="207">
        <v>24.478999999999999</v>
      </c>
      <c r="C900" s="207">
        <v>0.8</v>
      </c>
      <c r="D900" s="207">
        <v>7.399</v>
      </c>
      <c r="E900" s="207">
        <v>4.32</v>
      </c>
      <c r="F900" s="207">
        <v>0</v>
      </c>
      <c r="G900" s="207">
        <v>1.3919999999999999</v>
      </c>
      <c r="H900" s="207">
        <v>0</v>
      </c>
      <c r="I900" s="207">
        <v>0.4</v>
      </c>
      <c r="J900" s="207">
        <v>2.0409999999999999</v>
      </c>
      <c r="K900" s="207">
        <v>0</v>
      </c>
      <c r="M900" s="206" t="s">
        <v>124</v>
      </c>
      <c r="N900" s="207">
        <v>290.08537930470999</v>
      </c>
      <c r="O900" s="207">
        <v>425</v>
      </c>
      <c r="P900" s="207">
        <v>167.995675091229</v>
      </c>
      <c r="Q900" s="207">
        <v>237.96296296296299</v>
      </c>
      <c r="R900" s="207">
        <v>0</v>
      </c>
      <c r="S900" s="207">
        <v>457.61494252873598</v>
      </c>
      <c r="T900" s="207">
        <v>0</v>
      </c>
      <c r="U900" s="207">
        <v>5755</v>
      </c>
      <c r="V900" s="207">
        <v>366.48701616854498</v>
      </c>
      <c r="W900" s="207">
        <v>0</v>
      </c>
    </row>
    <row r="901" spans="1:23" ht="18.75" customHeight="1">
      <c r="A901" s="204" t="s">
        <v>58</v>
      </c>
      <c r="B901" s="205">
        <v>2.4489999999999998</v>
      </c>
      <c r="C901" s="205">
        <v>4.9119999999999999</v>
      </c>
      <c r="D901" s="205">
        <v>0.57999999999999996</v>
      </c>
      <c r="E901" s="205">
        <v>0.34</v>
      </c>
      <c r="F901" s="205">
        <v>3.6059999999999999</v>
      </c>
      <c r="G901" s="205">
        <v>19.09</v>
      </c>
      <c r="H901" s="205">
        <v>1.1919999999999999</v>
      </c>
      <c r="I901" s="205">
        <v>5.8639999999999999</v>
      </c>
      <c r="J901" s="205">
        <v>0.47299999999999998</v>
      </c>
      <c r="K901" s="205">
        <v>6.6130000000000004</v>
      </c>
      <c r="M901" s="204" t="s">
        <v>58</v>
      </c>
      <c r="N901" s="205">
        <v>1884.44262964475</v>
      </c>
      <c r="O901" s="205">
        <v>2049.2671009771998</v>
      </c>
      <c r="P901" s="205">
        <v>3620.6896551724099</v>
      </c>
      <c r="Q901" s="205">
        <v>3252.9411764705901</v>
      </c>
      <c r="R901" s="205">
        <v>1096.5058236272901</v>
      </c>
      <c r="S901" s="205">
        <v>636.354112100576</v>
      </c>
      <c r="T901" s="205">
        <v>2710.5704697986598</v>
      </c>
      <c r="U901" s="205">
        <v>1748.8062755798101</v>
      </c>
      <c r="V901" s="205">
        <v>5211.41649048626</v>
      </c>
      <c r="W901" s="205">
        <v>6269.0155753818199</v>
      </c>
    </row>
    <row r="902" spans="1:23" ht="18.75" customHeight="1">
      <c r="A902" s="206" t="s">
        <v>130</v>
      </c>
      <c r="B902" s="207">
        <v>0</v>
      </c>
      <c r="C902" s="207">
        <v>0</v>
      </c>
      <c r="D902" s="207">
        <v>0.02</v>
      </c>
      <c r="E902" s="207">
        <v>0</v>
      </c>
      <c r="F902" s="207">
        <v>0</v>
      </c>
      <c r="G902" s="207">
        <v>0</v>
      </c>
      <c r="H902" s="207">
        <v>0</v>
      </c>
      <c r="I902" s="207">
        <v>0.02</v>
      </c>
      <c r="J902" s="207">
        <v>1.2999999999999999E-2</v>
      </c>
      <c r="K902" s="207">
        <v>3.008</v>
      </c>
      <c r="M902" s="206" t="s">
        <v>130</v>
      </c>
      <c r="N902" s="207">
        <v>0</v>
      </c>
      <c r="O902" s="207">
        <v>0</v>
      </c>
      <c r="P902" s="207">
        <v>29050</v>
      </c>
      <c r="Q902" s="207">
        <v>0</v>
      </c>
      <c r="R902" s="207">
        <v>0</v>
      </c>
      <c r="S902" s="207">
        <v>0</v>
      </c>
      <c r="T902" s="207">
        <v>0</v>
      </c>
      <c r="U902" s="207">
        <v>61450</v>
      </c>
      <c r="V902" s="207">
        <v>58230.769230769198</v>
      </c>
      <c r="W902" s="207">
        <v>8737.6994680851094</v>
      </c>
    </row>
    <row r="903" spans="1:23" ht="18.75" customHeight="1">
      <c r="A903" s="206" t="s">
        <v>75</v>
      </c>
      <c r="B903" s="207">
        <v>0</v>
      </c>
      <c r="C903" s="207">
        <v>0</v>
      </c>
      <c r="D903" s="207">
        <v>0</v>
      </c>
      <c r="E903" s="207">
        <v>0</v>
      </c>
      <c r="F903" s="207">
        <v>0</v>
      </c>
      <c r="G903" s="207">
        <v>18</v>
      </c>
      <c r="H903" s="207">
        <v>0</v>
      </c>
      <c r="I903" s="207">
        <v>0</v>
      </c>
      <c r="J903" s="207">
        <v>0</v>
      </c>
      <c r="K903" s="207">
        <v>0</v>
      </c>
      <c r="M903" s="206" t="s">
        <v>75</v>
      </c>
      <c r="N903" s="207">
        <v>0</v>
      </c>
      <c r="O903" s="207">
        <v>0</v>
      </c>
      <c r="P903" s="207">
        <v>0</v>
      </c>
      <c r="Q903" s="207">
        <v>0</v>
      </c>
      <c r="R903" s="207">
        <v>0</v>
      </c>
      <c r="S903" s="207">
        <v>516.16666666666697</v>
      </c>
      <c r="T903" s="207">
        <v>0</v>
      </c>
      <c r="U903" s="207">
        <v>0</v>
      </c>
      <c r="V903" s="207">
        <v>0</v>
      </c>
      <c r="W903" s="207">
        <v>0</v>
      </c>
    </row>
    <row r="904" spans="1:23" ht="18.75" customHeight="1">
      <c r="A904" s="206" t="s">
        <v>134</v>
      </c>
      <c r="B904" s="207">
        <v>2.4489999999999998</v>
      </c>
      <c r="C904" s="207">
        <v>4.9119999999999999</v>
      </c>
      <c r="D904" s="207">
        <v>0.56000000000000005</v>
      </c>
      <c r="E904" s="207">
        <v>0.34</v>
      </c>
      <c r="F904" s="207">
        <v>3.6059999999999999</v>
      </c>
      <c r="G904" s="207">
        <v>1.0900000000000001</v>
      </c>
      <c r="H904" s="207">
        <v>1.149</v>
      </c>
      <c r="I904" s="207">
        <v>5.8440000000000003</v>
      </c>
      <c r="J904" s="207">
        <v>0.46</v>
      </c>
      <c r="K904" s="207">
        <v>3.605</v>
      </c>
      <c r="M904" s="206" t="s">
        <v>134</v>
      </c>
      <c r="N904" s="207">
        <v>1884.44262964475</v>
      </c>
      <c r="O904" s="207">
        <v>2049.2671009771998</v>
      </c>
      <c r="P904" s="207">
        <v>2712.5</v>
      </c>
      <c r="Q904" s="207">
        <v>3252.9411764705901</v>
      </c>
      <c r="R904" s="207">
        <v>1096.5058236272901</v>
      </c>
      <c r="S904" s="207">
        <v>2621.1009174311898</v>
      </c>
      <c r="T904" s="207">
        <v>2422.9765013054798</v>
      </c>
      <c r="U904" s="207">
        <v>1544.4900752909</v>
      </c>
      <c r="V904" s="207">
        <v>3713.04347826087</v>
      </c>
      <c r="W904" s="207">
        <v>4209.1539528432704</v>
      </c>
    </row>
    <row r="905" spans="1:23" ht="18.75" customHeight="1">
      <c r="A905" s="206" t="s">
        <v>136</v>
      </c>
      <c r="B905" s="207">
        <v>0</v>
      </c>
      <c r="C905" s="207">
        <v>0</v>
      </c>
      <c r="D905" s="207">
        <v>0</v>
      </c>
      <c r="E905" s="207">
        <v>0</v>
      </c>
      <c r="F905" s="207">
        <v>0</v>
      </c>
      <c r="G905" s="207">
        <v>0</v>
      </c>
      <c r="H905" s="207">
        <v>4.2999999999999997E-2</v>
      </c>
      <c r="I905" s="207">
        <v>0</v>
      </c>
      <c r="J905" s="207">
        <v>0</v>
      </c>
      <c r="K905" s="207">
        <v>0</v>
      </c>
      <c r="M905" s="206" t="s">
        <v>136</v>
      </c>
      <c r="N905" s="207">
        <v>0</v>
      </c>
      <c r="O905" s="207">
        <v>0</v>
      </c>
      <c r="P905" s="207">
        <v>0</v>
      </c>
      <c r="Q905" s="207">
        <v>0</v>
      </c>
      <c r="R905" s="207">
        <v>0</v>
      </c>
      <c r="S905" s="207">
        <v>0</v>
      </c>
      <c r="T905" s="207">
        <v>10395.3488372093</v>
      </c>
      <c r="U905" s="207">
        <v>0</v>
      </c>
      <c r="V905" s="207">
        <v>0</v>
      </c>
      <c r="W905" s="207">
        <v>0</v>
      </c>
    </row>
    <row r="906" spans="1:23" ht="18.75" customHeight="1">
      <c r="A906" s="204" t="s">
        <v>63</v>
      </c>
      <c r="B906" s="205">
        <v>215.93600000000001</v>
      </c>
      <c r="C906" s="205">
        <v>297.69900000000001</v>
      </c>
      <c r="D906" s="205">
        <v>116.25</v>
      </c>
      <c r="E906" s="205">
        <v>0</v>
      </c>
      <c r="F906" s="205">
        <v>0</v>
      </c>
      <c r="G906" s="205">
        <v>0</v>
      </c>
      <c r="H906" s="205">
        <v>0.33300000000000002</v>
      </c>
      <c r="I906" s="205">
        <v>0.96899999999999997</v>
      </c>
      <c r="J906" s="205">
        <v>0</v>
      </c>
      <c r="K906" s="205">
        <v>0</v>
      </c>
      <c r="M906" s="204" t="s">
        <v>63</v>
      </c>
      <c r="N906" s="205">
        <v>150.29916271487801</v>
      </c>
      <c r="O906" s="205">
        <v>142.26450206416499</v>
      </c>
      <c r="P906" s="205">
        <v>116.98064516129</v>
      </c>
      <c r="Q906" s="205">
        <v>0</v>
      </c>
      <c r="R906" s="205">
        <v>0</v>
      </c>
      <c r="S906" s="205">
        <v>0</v>
      </c>
      <c r="T906" s="205">
        <v>630.63063063062998</v>
      </c>
      <c r="U906" s="205">
        <v>293.08565531475699</v>
      </c>
      <c r="V906" s="205">
        <v>0</v>
      </c>
      <c r="W906" s="205">
        <v>0</v>
      </c>
    </row>
    <row r="907" spans="1:23" ht="18.75" customHeight="1">
      <c r="A907" s="206" t="s">
        <v>140</v>
      </c>
      <c r="B907" s="207">
        <v>215.93600000000001</v>
      </c>
      <c r="C907" s="207">
        <v>297.69900000000001</v>
      </c>
      <c r="D907" s="207">
        <v>116.25</v>
      </c>
      <c r="E907" s="207">
        <v>0</v>
      </c>
      <c r="F907" s="207">
        <v>0</v>
      </c>
      <c r="G907" s="207">
        <v>0</v>
      </c>
      <c r="H907" s="207">
        <v>0.33300000000000002</v>
      </c>
      <c r="I907" s="207">
        <v>0</v>
      </c>
      <c r="J907" s="207">
        <v>0</v>
      </c>
      <c r="K907" s="207">
        <v>0</v>
      </c>
      <c r="M907" s="206" t="s">
        <v>140</v>
      </c>
      <c r="N907" s="207">
        <v>150.29916271487801</v>
      </c>
      <c r="O907" s="207">
        <v>142.26450206416499</v>
      </c>
      <c r="P907" s="207">
        <v>116.98064516129</v>
      </c>
      <c r="Q907" s="207">
        <v>0</v>
      </c>
      <c r="R907" s="207">
        <v>0</v>
      </c>
      <c r="S907" s="207">
        <v>0</v>
      </c>
      <c r="T907" s="207">
        <v>630.63063063062998</v>
      </c>
      <c r="U907" s="207">
        <v>0</v>
      </c>
      <c r="V907" s="207">
        <v>0</v>
      </c>
      <c r="W907" s="207">
        <v>0</v>
      </c>
    </row>
    <row r="908" spans="1:23" ht="18.75" customHeight="1">
      <c r="A908" s="206" t="s">
        <v>144</v>
      </c>
      <c r="B908" s="207">
        <v>0</v>
      </c>
      <c r="C908" s="207">
        <v>0</v>
      </c>
      <c r="D908" s="207">
        <v>0</v>
      </c>
      <c r="E908" s="207">
        <v>0</v>
      </c>
      <c r="F908" s="207">
        <v>0</v>
      </c>
      <c r="G908" s="207">
        <v>0</v>
      </c>
      <c r="H908" s="207">
        <v>0</v>
      </c>
      <c r="I908" s="207">
        <v>0.96899999999999997</v>
      </c>
      <c r="J908" s="207">
        <v>0</v>
      </c>
      <c r="K908" s="207">
        <v>0</v>
      </c>
      <c r="M908" s="206" t="s">
        <v>144</v>
      </c>
      <c r="N908" s="207">
        <v>0</v>
      </c>
      <c r="O908" s="207">
        <v>0</v>
      </c>
      <c r="P908" s="207">
        <v>0</v>
      </c>
      <c r="Q908" s="207">
        <v>0</v>
      </c>
      <c r="R908" s="207">
        <v>0</v>
      </c>
      <c r="S908" s="207">
        <v>0</v>
      </c>
      <c r="T908" s="207">
        <v>0</v>
      </c>
      <c r="U908" s="207">
        <v>293.08565531475699</v>
      </c>
      <c r="V908" s="207">
        <v>0</v>
      </c>
      <c r="W908" s="207">
        <v>0</v>
      </c>
    </row>
    <row r="909" spans="1:23" ht="18.75" customHeight="1">
      <c r="A909" s="204" t="s">
        <v>64</v>
      </c>
      <c r="B909" s="205">
        <v>188.965</v>
      </c>
      <c r="C909" s="205">
        <v>137.874</v>
      </c>
      <c r="D909" s="205">
        <v>71.073999999999998</v>
      </c>
      <c r="E909" s="205">
        <v>160.279</v>
      </c>
      <c r="F909" s="205">
        <v>187.268</v>
      </c>
      <c r="G909" s="205">
        <v>111.861</v>
      </c>
      <c r="H909" s="205">
        <v>51.73</v>
      </c>
      <c r="I909" s="205">
        <v>41.28</v>
      </c>
      <c r="J909" s="205">
        <v>67.173000000000002</v>
      </c>
      <c r="K909" s="205">
        <v>109.696</v>
      </c>
      <c r="M909" s="204" t="s">
        <v>64</v>
      </c>
      <c r="N909" s="205">
        <v>190.95070515704001</v>
      </c>
      <c r="O909" s="205">
        <v>182.47820473765901</v>
      </c>
      <c r="P909" s="205">
        <v>156.372231758449</v>
      </c>
      <c r="Q909" s="205">
        <v>256.74604907692202</v>
      </c>
      <c r="R909" s="205">
        <v>399.785334387082</v>
      </c>
      <c r="S909" s="205">
        <v>237.44647374867</v>
      </c>
      <c r="T909" s="205">
        <v>333.59752561376399</v>
      </c>
      <c r="U909" s="205">
        <v>730.06298449612405</v>
      </c>
      <c r="V909" s="205">
        <v>717.14825897309902</v>
      </c>
      <c r="W909" s="205">
        <v>739.07890898483095</v>
      </c>
    </row>
    <row r="910" spans="1:23" ht="18.75" customHeight="1">
      <c r="A910" s="206" t="s">
        <v>73</v>
      </c>
      <c r="B910" s="207">
        <v>0</v>
      </c>
      <c r="C910" s="207">
        <v>0</v>
      </c>
      <c r="D910" s="207">
        <v>0</v>
      </c>
      <c r="E910" s="207">
        <v>10.483000000000001</v>
      </c>
      <c r="F910" s="207">
        <v>41.052</v>
      </c>
      <c r="G910" s="207">
        <v>0</v>
      </c>
      <c r="H910" s="207">
        <v>3.024</v>
      </c>
      <c r="I910" s="207">
        <v>32.76</v>
      </c>
      <c r="J910" s="207">
        <v>65.13</v>
      </c>
      <c r="K910" s="207">
        <v>105.29900000000001</v>
      </c>
      <c r="M910" s="206" t="s">
        <v>73</v>
      </c>
      <c r="N910" s="207">
        <v>0</v>
      </c>
      <c r="O910" s="207">
        <v>0</v>
      </c>
      <c r="P910" s="207">
        <v>0</v>
      </c>
      <c r="Q910" s="207">
        <v>1066.3932080511299</v>
      </c>
      <c r="R910" s="207">
        <v>749.78076585793599</v>
      </c>
      <c r="S910" s="207">
        <v>0</v>
      </c>
      <c r="T910" s="207">
        <v>2242.7248677248699</v>
      </c>
      <c r="U910" s="207">
        <v>717.36874236874201</v>
      </c>
      <c r="V910" s="207">
        <v>694.595424535544</v>
      </c>
      <c r="W910" s="207">
        <v>717.49019458874204</v>
      </c>
    </row>
    <row r="911" spans="1:23" ht="18.75" customHeight="1">
      <c r="A911" s="206" t="s">
        <v>107</v>
      </c>
      <c r="B911" s="207">
        <v>169.85400000000001</v>
      </c>
      <c r="C911" s="207">
        <v>123.13800000000001</v>
      </c>
      <c r="D911" s="207">
        <v>70.191000000000003</v>
      </c>
      <c r="E911" s="207">
        <v>115.92100000000001</v>
      </c>
      <c r="F911" s="207">
        <v>109.72499999999999</v>
      </c>
      <c r="G911" s="207">
        <v>109.75700000000001</v>
      </c>
      <c r="H911" s="207">
        <v>47.469000000000001</v>
      </c>
      <c r="I911" s="207">
        <v>0</v>
      </c>
      <c r="J911" s="207">
        <v>0</v>
      </c>
      <c r="K911" s="207">
        <v>0</v>
      </c>
      <c r="M911" s="206" t="s">
        <v>107</v>
      </c>
      <c r="N911" s="207">
        <v>148.88669092279201</v>
      </c>
      <c r="O911" s="207">
        <v>139.89182868001799</v>
      </c>
      <c r="P911" s="207">
        <v>144.249262725991</v>
      </c>
      <c r="Q911" s="207">
        <v>173.04026017718999</v>
      </c>
      <c r="R911" s="207">
        <v>200.510366826156</v>
      </c>
      <c r="S911" s="207">
        <v>217.17065881902801</v>
      </c>
      <c r="T911" s="207">
        <v>184.41509195474899</v>
      </c>
      <c r="U911" s="207">
        <v>0</v>
      </c>
      <c r="V911" s="207">
        <v>0</v>
      </c>
      <c r="W911" s="207">
        <v>0</v>
      </c>
    </row>
    <row r="912" spans="1:23" ht="18.75" customHeight="1">
      <c r="A912" s="206" t="s">
        <v>149</v>
      </c>
      <c r="B912" s="207">
        <v>8.2929999999999993</v>
      </c>
      <c r="C912" s="207">
        <v>0</v>
      </c>
      <c r="D912" s="207">
        <v>0</v>
      </c>
      <c r="E912" s="207">
        <v>0</v>
      </c>
      <c r="F912" s="207">
        <v>0</v>
      </c>
      <c r="G912" s="207">
        <v>0</v>
      </c>
      <c r="H912" s="207">
        <v>0</v>
      </c>
      <c r="I912" s="207">
        <v>0</v>
      </c>
      <c r="J912" s="207">
        <v>0</v>
      </c>
      <c r="K912" s="207">
        <v>0</v>
      </c>
      <c r="M912" s="206" t="s">
        <v>149</v>
      </c>
      <c r="N912" s="207">
        <v>491.61943808030901</v>
      </c>
      <c r="O912" s="207">
        <v>0</v>
      </c>
      <c r="P912" s="207">
        <v>0</v>
      </c>
      <c r="Q912" s="207">
        <v>0</v>
      </c>
      <c r="R912" s="207">
        <v>0</v>
      </c>
      <c r="S912" s="207">
        <v>0</v>
      </c>
      <c r="T912" s="207">
        <v>0</v>
      </c>
      <c r="U912" s="207">
        <v>0</v>
      </c>
      <c r="V912" s="207">
        <v>0</v>
      </c>
      <c r="W912" s="207">
        <v>0</v>
      </c>
    </row>
    <row r="913" spans="1:23" ht="18.75" customHeight="1">
      <c r="A913" s="206" t="s">
        <v>155</v>
      </c>
      <c r="B913" s="207">
        <v>9.3350000000000009</v>
      </c>
      <c r="C913" s="207">
        <v>14.599</v>
      </c>
      <c r="D913" s="207">
        <v>0.20300000000000001</v>
      </c>
      <c r="E913" s="207">
        <v>7.952</v>
      </c>
      <c r="F913" s="207">
        <v>36.052999999999997</v>
      </c>
      <c r="G913" s="207">
        <v>1.7230000000000001</v>
      </c>
      <c r="H913" s="207">
        <v>0.48799999999999999</v>
      </c>
      <c r="I913" s="207">
        <v>7.7190000000000003</v>
      </c>
      <c r="J913" s="207">
        <v>1.321</v>
      </c>
      <c r="K913" s="207">
        <v>0.57599999999999996</v>
      </c>
      <c r="M913" s="206" t="s">
        <v>155</v>
      </c>
      <c r="N913" s="207">
        <v>568.50562399571504</v>
      </c>
      <c r="O913" s="207">
        <v>521.26858003972904</v>
      </c>
      <c r="P913" s="207">
        <v>1000</v>
      </c>
      <c r="Q913" s="207">
        <v>669.13983903420501</v>
      </c>
      <c r="R913" s="207">
        <v>593.542839708207</v>
      </c>
      <c r="S913" s="207">
        <v>1210.6790481717901</v>
      </c>
      <c r="T913" s="207">
        <v>1424.1803278688501</v>
      </c>
      <c r="U913" s="207">
        <v>653.45251975644499</v>
      </c>
      <c r="V913" s="207">
        <v>1415.5942467827399</v>
      </c>
      <c r="W913" s="207">
        <v>1545.1388888888901</v>
      </c>
    </row>
    <row r="914" spans="1:23" ht="18.75" customHeight="1">
      <c r="A914" s="206" t="s">
        <v>156</v>
      </c>
      <c r="B914" s="207">
        <v>1.4830000000000001</v>
      </c>
      <c r="C914" s="207">
        <v>0</v>
      </c>
      <c r="D914" s="207">
        <v>0.68</v>
      </c>
      <c r="E914" s="207">
        <v>0.60199999999999998</v>
      </c>
      <c r="F914" s="207">
        <v>0.438</v>
      </c>
      <c r="G914" s="207">
        <v>0.38100000000000001</v>
      </c>
      <c r="H914" s="207">
        <v>0.749</v>
      </c>
      <c r="I914" s="207">
        <v>0.80100000000000005</v>
      </c>
      <c r="J914" s="207">
        <v>0.72199999999999998</v>
      </c>
      <c r="K914" s="207">
        <v>0.70899999999999996</v>
      </c>
      <c r="M914" s="206" t="s">
        <v>156</v>
      </c>
      <c r="N914" s="207">
        <v>950.77545515846202</v>
      </c>
      <c r="O914" s="207">
        <v>0</v>
      </c>
      <c r="P914" s="207">
        <v>1155.88235294118</v>
      </c>
      <c r="Q914" s="207">
        <v>1352.15946843854</v>
      </c>
      <c r="R914" s="207">
        <v>1568.49315068493</v>
      </c>
      <c r="S914" s="207">
        <v>1677.16535433071</v>
      </c>
      <c r="T914" s="207">
        <v>1369.8264352470001</v>
      </c>
      <c r="U914" s="207">
        <v>1987.5156054931299</v>
      </c>
      <c r="V914" s="207">
        <v>1473.6842105263199</v>
      </c>
      <c r="W914" s="207">
        <v>1464.0338504936501</v>
      </c>
    </row>
    <row r="915" spans="1:23" ht="18.75" customHeight="1">
      <c r="A915" s="206" t="s">
        <v>158</v>
      </c>
      <c r="B915" s="207">
        <v>0</v>
      </c>
      <c r="C915" s="207">
        <v>0</v>
      </c>
      <c r="D915" s="207">
        <v>0</v>
      </c>
      <c r="E915" s="207">
        <v>25.321000000000002</v>
      </c>
      <c r="F915" s="207">
        <v>0</v>
      </c>
      <c r="G915" s="207">
        <v>0</v>
      </c>
      <c r="H915" s="207">
        <v>0</v>
      </c>
      <c r="I915" s="207">
        <v>0</v>
      </c>
      <c r="J915" s="207">
        <v>0</v>
      </c>
      <c r="K915" s="207">
        <v>0</v>
      </c>
      <c r="M915" s="206" t="s">
        <v>158</v>
      </c>
      <c r="N915" s="207">
        <v>0</v>
      </c>
      <c r="O915" s="207">
        <v>0</v>
      </c>
      <c r="P915" s="207">
        <v>0</v>
      </c>
      <c r="Q915" s="207">
        <v>149.20421784289701</v>
      </c>
      <c r="R915" s="207">
        <v>0</v>
      </c>
      <c r="S915" s="207">
        <v>0</v>
      </c>
      <c r="T915" s="207">
        <v>0</v>
      </c>
      <c r="U915" s="207">
        <v>0</v>
      </c>
      <c r="V915" s="207">
        <v>0</v>
      </c>
      <c r="W915" s="207">
        <v>0</v>
      </c>
    </row>
    <row r="916" spans="1:23" ht="18.75" customHeight="1">
      <c r="A916" s="206" t="s">
        <v>161</v>
      </c>
      <c r="B916" s="207">
        <v>0</v>
      </c>
      <c r="C916" s="207">
        <v>0.13700000000000001</v>
      </c>
      <c r="D916" s="207">
        <v>0</v>
      </c>
      <c r="E916" s="207">
        <v>0</v>
      </c>
      <c r="F916" s="207">
        <v>0</v>
      </c>
      <c r="G916" s="207">
        <v>0</v>
      </c>
      <c r="H916" s="207">
        <v>0</v>
      </c>
      <c r="I916" s="207">
        <v>0</v>
      </c>
      <c r="J916" s="207">
        <v>0</v>
      </c>
      <c r="K916" s="207">
        <v>3.1120000000000001</v>
      </c>
      <c r="M916" s="206" t="s">
        <v>161</v>
      </c>
      <c r="N916" s="207">
        <v>0</v>
      </c>
      <c r="O916" s="207">
        <v>2357.6642335766401</v>
      </c>
      <c r="P916" s="207">
        <v>0</v>
      </c>
      <c r="Q916" s="207">
        <v>0</v>
      </c>
      <c r="R916" s="207">
        <v>0</v>
      </c>
      <c r="S916" s="207">
        <v>0</v>
      </c>
      <c r="T916" s="207">
        <v>0</v>
      </c>
      <c r="U916" s="207">
        <v>0</v>
      </c>
      <c r="V916" s="207">
        <v>0</v>
      </c>
      <c r="W916" s="207">
        <v>1155.2056555269901</v>
      </c>
    </row>
    <row r="917" spans="1:23" ht="18.75" customHeight="1">
      <c r="A917" s="214" t="s">
        <v>164</v>
      </c>
      <c r="B917" s="215">
        <v>31224.219000000001</v>
      </c>
      <c r="C917" s="215">
        <v>35315.409</v>
      </c>
      <c r="D917" s="215">
        <v>29498.93</v>
      </c>
      <c r="E917" s="215">
        <v>38861.430999999997</v>
      </c>
      <c r="F917" s="215">
        <v>28085.081999999999</v>
      </c>
      <c r="G917" s="215">
        <v>28258.468000000001</v>
      </c>
      <c r="H917" s="215">
        <v>19906.023000000001</v>
      </c>
      <c r="I917" s="215">
        <v>17208.951000000001</v>
      </c>
      <c r="J917" s="215">
        <v>22000.155999999999</v>
      </c>
      <c r="K917" s="215">
        <v>22516.510999999999</v>
      </c>
      <c r="M917" s="214" t="s">
        <v>164</v>
      </c>
      <c r="N917" s="215">
        <v>119.69545179016301</v>
      </c>
      <c r="O917" s="215">
        <v>121.80300672717701</v>
      </c>
      <c r="P917" s="215">
        <v>119.34544744504301</v>
      </c>
      <c r="Q917" s="215">
        <v>147.884749792153</v>
      </c>
      <c r="R917" s="215">
        <v>158.35631172449499</v>
      </c>
      <c r="S917" s="215">
        <v>195.51746400406401</v>
      </c>
      <c r="T917" s="215">
        <v>178.46950141673199</v>
      </c>
      <c r="U917" s="215">
        <v>180.40286127841301</v>
      </c>
      <c r="V917" s="215">
        <v>185.536366196676</v>
      </c>
      <c r="W917" s="215">
        <v>197.91165691700601</v>
      </c>
    </row>
    <row r="918" spans="1:23" ht="18.75" customHeight="1">
      <c r="A918" s="198" t="s">
        <v>68</v>
      </c>
      <c r="B918" s="198"/>
      <c r="C918" s="198"/>
      <c r="D918" s="198"/>
      <c r="E918" s="198"/>
      <c r="F918" s="198"/>
      <c r="G918" s="198"/>
      <c r="H918" s="198"/>
      <c r="I918" s="198"/>
      <c r="J918" s="198"/>
      <c r="K918" s="198"/>
      <c r="M918" s="198" t="s">
        <v>68</v>
      </c>
      <c r="N918" s="198"/>
      <c r="O918" s="198"/>
      <c r="P918" s="198"/>
      <c r="Q918" s="198"/>
      <c r="R918" s="198"/>
      <c r="S918" s="198"/>
      <c r="T918" s="198"/>
      <c r="U918" s="198"/>
      <c r="V918" s="198"/>
      <c r="W918" s="198"/>
    </row>
    <row r="919" spans="1:23" ht="18.75" customHeight="1">
      <c r="B919" s="198"/>
      <c r="C919" s="198"/>
      <c r="D919" s="198"/>
      <c r="E919" s="198"/>
      <c r="F919" s="198"/>
      <c r="G919" s="198"/>
      <c r="H919" s="198"/>
      <c r="I919" s="198"/>
      <c r="J919" s="198"/>
      <c r="K919" s="198"/>
      <c r="N919" s="198"/>
      <c r="O919" s="198"/>
      <c r="P919" s="198"/>
      <c r="Q919" s="198"/>
      <c r="R919" s="198"/>
      <c r="S919" s="198"/>
      <c r="T919" s="198"/>
      <c r="U919" s="198"/>
      <c r="V919" s="198"/>
      <c r="W919" s="198"/>
    </row>
    <row r="920" spans="1:23" ht="18.75" customHeight="1">
      <c r="K920" s="358"/>
    </row>
    <row r="921" spans="1:23" ht="18.75" customHeight="1">
      <c r="A921" s="12" t="s">
        <v>399</v>
      </c>
      <c r="K921" s="358" t="s">
        <v>0</v>
      </c>
      <c r="M921" s="12" t="s">
        <v>400</v>
      </c>
      <c r="W921" s="15" t="s">
        <v>170</v>
      </c>
    </row>
    <row r="922" spans="1:23" ht="18.75" customHeight="1">
      <c r="A922" s="218"/>
      <c r="B922" s="203" t="s">
        <v>2</v>
      </c>
      <c r="C922" s="203" t="s">
        <v>3</v>
      </c>
      <c r="D922" s="203" t="s">
        <v>4</v>
      </c>
      <c r="E922" s="203" t="s">
        <v>5</v>
      </c>
      <c r="F922" s="203" t="s">
        <v>6</v>
      </c>
      <c r="G922" s="203" t="s">
        <v>7</v>
      </c>
      <c r="H922" s="203" t="s">
        <v>8</v>
      </c>
      <c r="I922" s="203" t="s">
        <v>9</v>
      </c>
      <c r="J922" s="203" t="s">
        <v>372</v>
      </c>
      <c r="K922" s="203" t="s">
        <v>373</v>
      </c>
      <c r="M922" s="200"/>
      <c r="N922" s="201" t="s">
        <v>2</v>
      </c>
      <c r="O922" s="201" t="s">
        <v>3</v>
      </c>
      <c r="P922" s="201" t="s">
        <v>4</v>
      </c>
      <c r="Q922" s="201" t="s">
        <v>5</v>
      </c>
      <c r="R922" s="201" t="s">
        <v>6</v>
      </c>
      <c r="S922" s="201" t="s">
        <v>7</v>
      </c>
      <c r="T922" s="201" t="s">
        <v>8</v>
      </c>
      <c r="U922" s="201" t="s">
        <v>9</v>
      </c>
      <c r="V922" s="201" t="s">
        <v>372</v>
      </c>
      <c r="W922" s="201" t="s">
        <v>373</v>
      </c>
    </row>
    <row r="923" spans="1:23" ht="18.75" customHeight="1">
      <c r="A923" s="204" t="s">
        <v>27</v>
      </c>
      <c r="B923" s="205">
        <v>0</v>
      </c>
      <c r="C923" s="205">
        <v>285.12</v>
      </c>
      <c r="D923" s="205">
        <v>0</v>
      </c>
      <c r="E923" s="205">
        <v>24</v>
      </c>
      <c r="F923" s="205">
        <v>0</v>
      </c>
      <c r="G923" s="205">
        <v>0</v>
      </c>
      <c r="H923" s="205">
        <v>0</v>
      </c>
      <c r="I923" s="205">
        <v>0</v>
      </c>
      <c r="J923" s="205">
        <v>2E-3</v>
      </c>
      <c r="K923" s="205">
        <v>1.2E-2</v>
      </c>
      <c r="M923" s="204" t="s">
        <v>27</v>
      </c>
      <c r="N923" s="205">
        <v>0</v>
      </c>
      <c r="O923" s="205">
        <v>69.002525252525302</v>
      </c>
      <c r="P923" s="205">
        <v>0</v>
      </c>
      <c r="Q923" s="205">
        <v>90.6666666666666</v>
      </c>
      <c r="R923" s="205">
        <v>0</v>
      </c>
      <c r="S923" s="205">
        <v>0</v>
      </c>
      <c r="T923" s="205">
        <v>0</v>
      </c>
      <c r="U923" s="205">
        <v>0</v>
      </c>
      <c r="V923" s="205">
        <v>117000</v>
      </c>
      <c r="W923" s="205">
        <v>89250</v>
      </c>
    </row>
    <row r="924" spans="1:23" ht="18.75" customHeight="1">
      <c r="A924" s="206" t="s">
        <v>75</v>
      </c>
      <c r="B924" s="207">
        <v>0</v>
      </c>
      <c r="C924" s="207">
        <v>284.76</v>
      </c>
      <c r="D924" s="207">
        <v>0</v>
      </c>
      <c r="E924" s="207">
        <v>24</v>
      </c>
      <c r="F924" s="207">
        <v>0</v>
      </c>
      <c r="G924" s="207">
        <v>0</v>
      </c>
      <c r="H924" s="207">
        <v>0</v>
      </c>
      <c r="I924" s="207">
        <v>0</v>
      </c>
      <c r="J924" s="207">
        <v>0</v>
      </c>
      <c r="K924" s="207">
        <v>0</v>
      </c>
      <c r="M924" s="206" t="s">
        <v>75</v>
      </c>
      <c r="N924" s="207">
        <v>0</v>
      </c>
      <c r="O924" s="207">
        <v>67.779884815282998</v>
      </c>
      <c r="P924" s="207">
        <v>0</v>
      </c>
      <c r="Q924" s="207">
        <v>90.6666666666666</v>
      </c>
      <c r="R924" s="207">
        <v>0</v>
      </c>
      <c r="S924" s="207">
        <v>0</v>
      </c>
      <c r="T924" s="207">
        <v>0</v>
      </c>
      <c r="U924" s="207">
        <v>0</v>
      </c>
      <c r="V924" s="207">
        <v>0</v>
      </c>
      <c r="W924" s="207">
        <v>0</v>
      </c>
    </row>
    <row r="925" spans="1:23" ht="18.75" customHeight="1">
      <c r="A925" s="206" t="s">
        <v>97</v>
      </c>
      <c r="B925" s="207">
        <v>0</v>
      </c>
      <c r="C925" s="207">
        <v>0.36</v>
      </c>
      <c r="D925" s="207">
        <v>0</v>
      </c>
      <c r="E925" s="207">
        <v>0</v>
      </c>
      <c r="F925" s="207">
        <v>0</v>
      </c>
      <c r="G925" s="207">
        <v>0</v>
      </c>
      <c r="H925" s="207">
        <v>0</v>
      </c>
      <c r="I925" s="207">
        <v>0</v>
      </c>
      <c r="J925" s="207">
        <v>0</v>
      </c>
      <c r="K925" s="207">
        <v>0</v>
      </c>
      <c r="M925" s="206" t="s">
        <v>97</v>
      </c>
      <c r="N925" s="207">
        <v>0</v>
      </c>
      <c r="O925" s="207">
        <v>1036.1111111111099</v>
      </c>
      <c r="P925" s="207">
        <v>0</v>
      </c>
      <c r="Q925" s="207">
        <v>0</v>
      </c>
      <c r="R925" s="207">
        <v>0</v>
      </c>
      <c r="S925" s="207">
        <v>0</v>
      </c>
      <c r="T925" s="207">
        <v>0</v>
      </c>
      <c r="U925" s="207">
        <v>0</v>
      </c>
      <c r="V925" s="207">
        <v>0</v>
      </c>
      <c r="W925" s="207">
        <v>0</v>
      </c>
    </row>
    <row r="926" spans="1:23" ht="18.75" customHeight="1">
      <c r="A926" s="206" t="s">
        <v>103</v>
      </c>
      <c r="B926" s="207">
        <v>0</v>
      </c>
      <c r="C926" s="207">
        <v>0</v>
      </c>
      <c r="D926" s="207">
        <v>0</v>
      </c>
      <c r="E926" s="207">
        <v>0</v>
      </c>
      <c r="F926" s="207">
        <v>0</v>
      </c>
      <c r="G926" s="207">
        <v>0</v>
      </c>
      <c r="H926" s="207">
        <v>0</v>
      </c>
      <c r="I926" s="207">
        <v>0</v>
      </c>
      <c r="J926" s="207">
        <v>2E-3</v>
      </c>
      <c r="K926" s="207">
        <v>1.2E-2</v>
      </c>
      <c r="M926" s="206" t="s">
        <v>103</v>
      </c>
      <c r="N926" s="207">
        <v>0</v>
      </c>
      <c r="O926" s="207">
        <v>0</v>
      </c>
      <c r="P926" s="207">
        <v>0</v>
      </c>
      <c r="Q926" s="207">
        <v>0</v>
      </c>
      <c r="R926" s="207">
        <v>0</v>
      </c>
      <c r="S926" s="207">
        <v>0</v>
      </c>
      <c r="T926" s="207">
        <v>0</v>
      </c>
      <c r="U926" s="207">
        <v>0</v>
      </c>
      <c r="V926" s="207">
        <v>117000</v>
      </c>
      <c r="W926" s="207">
        <v>89250</v>
      </c>
    </row>
    <row r="927" spans="1:23" ht="18.75" customHeight="1">
      <c r="A927" s="204" t="s">
        <v>44</v>
      </c>
      <c r="B927" s="205">
        <v>3363.2089999999998</v>
      </c>
      <c r="C927" s="205">
        <v>4413.4849999999997</v>
      </c>
      <c r="D927" s="205">
        <v>5201.1000000000004</v>
      </c>
      <c r="E927" s="205">
        <v>5050.241</v>
      </c>
      <c r="F927" s="205">
        <v>6782.973</v>
      </c>
      <c r="G927" s="205">
        <v>5062.3040000000001</v>
      </c>
      <c r="H927" s="205">
        <v>3414.5859999999998</v>
      </c>
      <c r="I927" s="205">
        <v>5186.2349999999997</v>
      </c>
      <c r="J927" s="205">
        <v>6419.5780000000004</v>
      </c>
      <c r="K927" s="205">
        <v>5847.473</v>
      </c>
      <c r="M927" s="204" t="s">
        <v>44</v>
      </c>
      <c r="N927" s="205">
        <v>229.311053817946</v>
      </c>
      <c r="O927" s="205">
        <v>220.63108858419099</v>
      </c>
      <c r="P927" s="205">
        <v>256.89392628482398</v>
      </c>
      <c r="Q927" s="205">
        <v>338.76818947848199</v>
      </c>
      <c r="R927" s="205">
        <v>336.09613365702597</v>
      </c>
      <c r="S927" s="205">
        <v>414.12507032371002</v>
      </c>
      <c r="T927" s="205">
        <v>410.232748567469</v>
      </c>
      <c r="U927" s="205">
        <v>351.75151145291301</v>
      </c>
      <c r="V927" s="205">
        <v>345.90762819612098</v>
      </c>
      <c r="W927" s="205">
        <v>345.665212990295</v>
      </c>
    </row>
    <row r="928" spans="1:23" ht="18.75" customHeight="1">
      <c r="A928" s="206" t="s">
        <v>120</v>
      </c>
      <c r="B928" s="207">
        <v>143.19</v>
      </c>
      <c r="C928" s="207">
        <v>129.19</v>
      </c>
      <c r="D928" s="207">
        <v>4</v>
      </c>
      <c r="E928" s="207">
        <v>0</v>
      </c>
      <c r="F928" s="207">
        <v>0</v>
      </c>
      <c r="G928" s="207">
        <v>0</v>
      </c>
      <c r="H928" s="207">
        <v>0</v>
      </c>
      <c r="I928" s="207">
        <v>0</v>
      </c>
      <c r="J928" s="207">
        <v>58.182000000000002</v>
      </c>
      <c r="K928" s="207">
        <v>0</v>
      </c>
      <c r="M928" s="206" t="s">
        <v>120</v>
      </c>
      <c r="N928" s="207">
        <v>194.58761086668099</v>
      </c>
      <c r="O928" s="207">
        <v>160.80966019041699</v>
      </c>
      <c r="P928" s="207">
        <v>231.25</v>
      </c>
      <c r="Q928" s="207">
        <v>0</v>
      </c>
      <c r="R928" s="207">
        <v>0</v>
      </c>
      <c r="S928" s="207">
        <v>0</v>
      </c>
      <c r="T928" s="207">
        <v>0</v>
      </c>
      <c r="U928" s="207">
        <v>0</v>
      </c>
      <c r="V928" s="207">
        <v>292.92564710735297</v>
      </c>
      <c r="W928" s="207">
        <v>0</v>
      </c>
    </row>
    <row r="929" spans="1:23" ht="18.75" customHeight="1">
      <c r="A929" s="206" t="s">
        <v>106</v>
      </c>
      <c r="B929" s="207">
        <v>28.55</v>
      </c>
      <c r="C929" s="207">
        <v>151.13999999999999</v>
      </c>
      <c r="D929" s="207">
        <v>113.33</v>
      </c>
      <c r="E929" s="207">
        <v>0</v>
      </c>
      <c r="F929" s="207">
        <v>0</v>
      </c>
      <c r="G929" s="207">
        <v>0</v>
      </c>
      <c r="H929" s="207">
        <v>0</v>
      </c>
      <c r="I929" s="207">
        <v>0</v>
      </c>
      <c r="J929" s="207">
        <v>0</v>
      </c>
      <c r="K929" s="207">
        <v>0</v>
      </c>
      <c r="M929" s="206" t="s">
        <v>106</v>
      </c>
      <c r="N929" s="207">
        <v>197.302977232925</v>
      </c>
      <c r="O929" s="207">
        <v>173.52123858674099</v>
      </c>
      <c r="P929" s="207">
        <v>222.50066178417001</v>
      </c>
      <c r="Q929" s="207">
        <v>0</v>
      </c>
      <c r="R929" s="207">
        <v>0</v>
      </c>
      <c r="S929" s="207">
        <v>0</v>
      </c>
      <c r="T929" s="207">
        <v>0</v>
      </c>
      <c r="U929" s="207">
        <v>0</v>
      </c>
      <c r="V929" s="207">
        <v>0</v>
      </c>
      <c r="W929" s="207">
        <v>0</v>
      </c>
    </row>
    <row r="930" spans="1:23" ht="18.75" customHeight="1">
      <c r="A930" s="206" t="s">
        <v>107</v>
      </c>
      <c r="B930" s="207">
        <v>0</v>
      </c>
      <c r="C930" s="207">
        <v>0</v>
      </c>
      <c r="D930" s="207">
        <v>0</v>
      </c>
      <c r="E930" s="207">
        <v>10.74</v>
      </c>
      <c r="F930" s="207">
        <v>0</v>
      </c>
      <c r="G930" s="207">
        <v>0</v>
      </c>
      <c r="H930" s="207">
        <v>0</v>
      </c>
      <c r="I930" s="207">
        <v>0</v>
      </c>
      <c r="J930" s="207">
        <v>19.425000000000001</v>
      </c>
      <c r="K930" s="207">
        <v>63.765999999999998</v>
      </c>
      <c r="M930" s="206" t="s">
        <v>107</v>
      </c>
      <c r="N930" s="207">
        <v>0</v>
      </c>
      <c r="O930" s="207">
        <v>0</v>
      </c>
      <c r="P930" s="207">
        <v>0</v>
      </c>
      <c r="Q930" s="207">
        <v>120.949720670391</v>
      </c>
      <c r="R930" s="207">
        <v>0</v>
      </c>
      <c r="S930" s="207">
        <v>0</v>
      </c>
      <c r="T930" s="207">
        <v>0</v>
      </c>
      <c r="U930" s="207">
        <v>0</v>
      </c>
      <c r="V930" s="207">
        <v>186.51222651222599</v>
      </c>
      <c r="W930" s="207">
        <v>180.69190477684</v>
      </c>
    </row>
    <row r="931" spans="1:23" ht="18.75" customHeight="1">
      <c r="A931" s="206" t="s">
        <v>121</v>
      </c>
      <c r="B931" s="207">
        <v>0</v>
      </c>
      <c r="C931" s="207">
        <v>0</v>
      </c>
      <c r="D931" s="207">
        <v>0</v>
      </c>
      <c r="E931" s="207">
        <v>0</v>
      </c>
      <c r="F931" s="207">
        <v>0</v>
      </c>
      <c r="G931" s="207">
        <v>0</v>
      </c>
      <c r="H931" s="207">
        <v>0</v>
      </c>
      <c r="I931" s="207">
        <v>0</v>
      </c>
      <c r="J931" s="207">
        <v>22.574999999999999</v>
      </c>
      <c r="K931" s="207">
        <v>82.266999999999996</v>
      </c>
      <c r="M931" s="206" t="s">
        <v>121</v>
      </c>
      <c r="N931" s="207">
        <v>0</v>
      </c>
      <c r="O931" s="207">
        <v>0</v>
      </c>
      <c r="P931" s="207">
        <v>0</v>
      </c>
      <c r="Q931" s="207">
        <v>0</v>
      </c>
      <c r="R931" s="207">
        <v>0</v>
      </c>
      <c r="S931" s="207">
        <v>0</v>
      </c>
      <c r="T931" s="207">
        <v>0</v>
      </c>
      <c r="U931" s="207">
        <v>0</v>
      </c>
      <c r="V931" s="207">
        <v>175.459579180509</v>
      </c>
      <c r="W931" s="207">
        <v>169.97094825385599</v>
      </c>
    </row>
    <row r="932" spans="1:23" ht="18.75" customHeight="1">
      <c r="A932" s="206" t="s">
        <v>116</v>
      </c>
      <c r="B932" s="207">
        <v>1296.8309999999999</v>
      </c>
      <c r="C932" s="207">
        <v>2294.3620000000001</v>
      </c>
      <c r="D932" s="207">
        <v>2584.692</v>
      </c>
      <c r="E932" s="207">
        <v>2830.4659999999999</v>
      </c>
      <c r="F932" s="207">
        <v>4694.1750000000002</v>
      </c>
      <c r="G932" s="207">
        <v>3233.5010000000002</v>
      </c>
      <c r="H932" s="207">
        <v>2019.7739999999999</v>
      </c>
      <c r="I932" s="207">
        <v>3928.7249999999999</v>
      </c>
      <c r="J932" s="207">
        <v>5259.27</v>
      </c>
      <c r="K932" s="207">
        <v>4713.9009999999998</v>
      </c>
      <c r="M932" s="206" t="s">
        <v>116</v>
      </c>
      <c r="N932" s="207">
        <v>172.23292780632201</v>
      </c>
      <c r="O932" s="207">
        <v>176.21412837207001</v>
      </c>
      <c r="P932" s="207">
        <v>201.93005588286701</v>
      </c>
      <c r="Q932" s="207">
        <v>253.12121749563499</v>
      </c>
      <c r="R932" s="207">
        <v>275.45990509514399</v>
      </c>
      <c r="S932" s="207">
        <v>346.97901747981501</v>
      </c>
      <c r="T932" s="207">
        <v>320.44525773675701</v>
      </c>
      <c r="U932" s="207">
        <v>305.151925879261</v>
      </c>
      <c r="V932" s="207">
        <v>314.43337193184601</v>
      </c>
      <c r="W932" s="207">
        <v>312.03561551250198</v>
      </c>
    </row>
    <row r="933" spans="1:23" ht="18.75" customHeight="1">
      <c r="A933" s="206" t="s">
        <v>124</v>
      </c>
      <c r="B933" s="207">
        <v>1894.6379999999999</v>
      </c>
      <c r="C933" s="207">
        <v>1838.7929999999999</v>
      </c>
      <c r="D933" s="207">
        <v>2499.078</v>
      </c>
      <c r="E933" s="207">
        <v>2209.0349999999999</v>
      </c>
      <c r="F933" s="207">
        <v>2088.7979999999998</v>
      </c>
      <c r="G933" s="207">
        <v>1828.8030000000001</v>
      </c>
      <c r="H933" s="207">
        <v>1394.8119999999999</v>
      </c>
      <c r="I933" s="207">
        <v>1257.51</v>
      </c>
      <c r="J933" s="207">
        <v>1060.126</v>
      </c>
      <c r="K933" s="207">
        <v>987.53899999999999</v>
      </c>
      <c r="M933" s="206" t="s">
        <v>124</v>
      </c>
      <c r="N933" s="207">
        <v>271.48616252814497</v>
      </c>
      <c r="O933" s="207">
        <v>284.12768593310898</v>
      </c>
      <c r="P933" s="207">
        <v>315.34149794444198</v>
      </c>
      <c r="Q933" s="207">
        <v>449.56779770352199</v>
      </c>
      <c r="R933" s="207">
        <v>472.364489050641</v>
      </c>
      <c r="S933" s="207">
        <v>532.84580132469205</v>
      </c>
      <c r="T933" s="207">
        <v>540.25058574202103</v>
      </c>
      <c r="U933" s="207">
        <v>497.338390947189</v>
      </c>
      <c r="V933" s="207">
        <v>511.50900930644099</v>
      </c>
      <c r="W933" s="207">
        <v>531.48078202481099</v>
      </c>
    </row>
    <row r="934" spans="1:23" ht="18" customHeight="1">
      <c r="A934" s="204" t="s">
        <v>58</v>
      </c>
      <c r="B934" s="205">
        <v>29.387</v>
      </c>
      <c r="C934" s="205">
        <v>51.753999999999998</v>
      </c>
      <c r="D934" s="205">
        <v>59.904000000000003</v>
      </c>
      <c r="E934" s="205">
        <v>24.457999999999998</v>
      </c>
      <c r="F934" s="205">
        <v>47.966000000000001</v>
      </c>
      <c r="G934" s="205">
        <v>25.992000000000001</v>
      </c>
      <c r="H934" s="205">
        <v>18.803000000000001</v>
      </c>
      <c r="I934" s="205">
        <v>42.591999999999999</v>
      </c>
      <c r="J934" s="205">
        <v>49.45</v>
      </c>
      <c r="K934" s="205">
        <v>38.412999999999997</v>
      </c>
      <c r="M934" s="204" t="s">
        <v>58</v>
      </c>
      <c r="N934" s="205">
        <v>1659.0329057066001</v>
      </c>
      <c r="O934" s="205">
        <v>1025.5439193105799</v>
      </c>
      <c r="P934" s="205">
        <v>1173.7947382478601</v>
      </c>
      <c r="Q934" s="205">
        <v>2048.1641998528098</v>
      </c>
      <c r="R934" s="205">
        <v>1658.96676812742</v>
      </c>
      <c r="S934" s="205">
        <v>2564.48137888581</v>
      </c>
      <c r="T934" s="205">
        <v>1934.7444556719699</v>
      </c>
      <c r="U934" s="205">
        <v>2374.7417355371899</v>
      </c>
      <c r="V934" s="205">
        <v>2369.9494438827101</v>
      </c>
      <c r="W934" s="205">
        <v>2944.6801863952301</v>
      </c>
    </row>
    <row r="935" spans="1:23" ht="18" customHeight="1">
      <c r="A935" s="206" t="s">
        <v>130</v>
      </c>
      <c r="B935" s="207">
        <v>0</v>
      </c>
      <c r="C935" s="207">
        <v>0</v>
      </c>
      <c r="D935" s="207">
        <v>0.01</v>
      </c>
      <c r="E935" s="207">
        <v>0.13600000000000001</v>
      </c>
      <c r="F935" s="207">
        <v>0.14899999999999999</v>
      </c>
      <c r="G935" s="207">
        <v>0.14000000000000001</v>
      </c>
      <c r="H935" s="207">
        <v>0.17399999999999999</v>
      </c>
      <c r="I935" s="207">
        <v>0.14399999999999999</v>
      </c>
      <c r="J935" s="207">
        <v>0.23599999999999999</v>
      </c>
      <c r="K935" s="207">
        <v>0.34499999999999997</v>
      </c>
      <c r="M935" s="206" t="s">
        <v>130</v>
      </c>
      <c r="N935" s="207">
        <v>0</v>
      </c>
      <c r="O935" s="207">
        <v>0</v>
      </c>
      <c r="P935" s="207">
        <v>36600</v>
      </c>
      <c r="Q935" s="207">
        <v>52610.294117647099</v>
      </c>
      <c r="R935" s="207">
        <v>58845.637583892603</v>
      </c>
      <c r="S935" s="207">
        <v>51250</v>
      </c>
      <c r="T935" s="207">
        <v>41563.218390804599</v>
      </c>
      <c r="U935" s="207">
        <v>40020.833333333299</v>
      </c>
      <c r="V935" s="207">
        <v>34139.830508474603</v>
      </c>
      <c r="W935" s="207">
        <v>30133.333333333299</v>
      </c>
    </row>
    <row r="936" spans="1:23" ht="18" customHeight="1">
      <c r="A936" s="206" t="s">
        <v>134</v>
      </c>
      <c r="B936" s="207">
        <v>0.11</v>
      </c>
      <c r="C936" s="207">
        <v>0.4</v>
      </c>
      <c r="D936" s="207">
        <v>0</v>
      </c>
      <c r="E936" s="207">
        <v>0</v>
      </c>
      <c r="F936" s="207">
        <v>0</v>
      </c>
      <c r="G936" s="207">
        <v>0</v>
      </c>
      <c r="H936" s="207">
        <v>8.1000000000000003E-2</v>
      </c>
      <c r="I936" s="207">
        <v>0.2</v>
      </c>
      <c r="J936" s="207">
        <v>0</v>
      </c>
      <c r="K936" s="207">
        <v>0</v>
      </c>
      <c r="M936" s="206" t="s">
        <v>134</v>
      </c>
      <c r="N936" s="207">
        <v>4800</v>
      </c>
      <c r="O936" s="207">
        <v>3370</v>
      </c>
      <c r="P936" s="207">
        <v>0</v>
      </c>
      <c r="Q936" s="207">
        <v>0</v>
      </c>
      <c r="R936" s="207">
        <v>0</v>
      </c>
      <c r="S936" s="207">
        <v>0</v>
      </c>
      <c r="T936" s="207">
        <v>8740.7407407407409</v>
      </c>
      <c r="U936" s="207">
        <v>7725</v>
      </c>
      <c r="V936" s="207">
        <v>0</v>
      </c>
      <c r="W936" s="207">
        <v>0</v>
      </c>
    </row>
    <row r="937" spans="1:23" ht="18" customHeight="1">
      <c r="A937" s="206" t="s">
        <v>186</v>
      </c>
      <c r="B937" s="207">
        <v>11.032999999999999</v>
      </c>
      <c r="C937" s="207">
        <v>0.22600000000000001</v>
      </c>
      <c r="D937" s="207">
        <v>1.589</v>
      </c>
      <c r="E937" s="207">
        <v>3.9180000000000001</v>
      </c>
      <c r="F937" s="207">
        <v>0.22600000000000001</v>
      </c>
      <c r="G937" s="207">
        <v>4.84</v>
      </c>
      <c r="H937" s="207">
        <v>0.34899999999999998</v>
      </c>
      <c r="I937" s="207">
        <v>9.2490000000000006</v>
      </c>
      <c r="J937" s="207">
        <v>9.4190000000000005</v>
      </c>
      <c r="K937" s="207">
        <v>17.59</v>
      </c>
      <c r="M937" s="206" t="s">
        <v>186</v>
      </c>
      <c r="N937" s="207">
        <v>2692.5586875736399</v>
      </c>
      <c r="O937" s="207">
        <v>2553.09734513274</v>
      </c>
      <c r="P937" s="207">
        <v>3297.04216488357</v>
      </c>
      <c r="Q937" s="207">
        <v>3448.6983154670702</v>
      </c>
      <c r="R937" s="207">
        <v>3796.4601769911501</v>
      </c>
      <c r="S937" s="207">
        <v>4320.0413223140504</v>
      </c>
      <c r="T937" s="207">
        <v>673.35243553008604</v>
      </c>
      <c r="U937" s="207">
        <v>4444.4804843766897</v>
      </c>
      <c r="V937" s="207">
        <v>4920.7983862405799</v>
      </c>
      <c r="W937" s="207">
        <v>4112.5639567936296</v>
      </c>
    </row>
    <row r="938" spans="1:23" ht="18" customHeight="1">
      <c r="A938" s="206" t="s">
        <v>136</v>
      </c>
      <c r="B938" s="207">
        <v>18.244</v>
      </c>
      <c r="C938" s="207">
        <v>51.128</v>
      </c>
      <c r="D938" s="207">
        <v>58.305</v>
      </c>
      <c r="E938" s="207">
        <v>20.404</v>
      </c>
      <c r="F938" s="207">
        <v>47.591000000000001</v>
      </c>
      <c r="G938" s="207">
        <v>21.012</v>
      </c>
      <c r="H938" s="207">
        <v>18.199000000000002</v>
      </c>
      <c r="I938" s="207">
        <v>32.999000000000002</v>
      </c>
      <c r="J938" s="207">
        <v>39.795000000000002</v>
      </c>
      <c r="K938" s="207">
        <v>20.478000000000002</v>
      </c>
      <c r="M938" s="206" t="s">
        <v>136</v>
      </c>
      <c r="N938" s="207">
        <v>1015.07344880509</v>
      </c>
      <c r="O938" s="207">
        <v>1000.44985135347</v>
      </c>
      <c r="P938" s="207">
        <v>1109.8533573449999</v>
      </c>
      <c r="Q938" s="207">
        <v>1442.21721231131</v>
      </c>
      <c r="R938" s="207">
        <v>1469.7736967073599</v>
      </c>
      <c r="S938" s="207">
        <v>1835.7129259470801</v>
      </c>
      <c r="T938" s="207">
        <v>1549.75548107039</v>
      </c>
      <c r="U938" s="207">
        <v>1597.92720991545</v>
      </c>
      <c r="V938" s="207">
        <v>1577.7861540394499</v>
      </c>
      <c r="W938" s="207">
        <v>1483.44564898916</v>
      </c>
    </row>
    <row r="939" spans="1:23" ht="18" customHeight="1">
      <c r="A939" s="204" t="s">
        <v>63</v>
      </c>
      <c r="B939" s="205">
        <v>7945.7150000000001</v>
      </c>
      <c r="C939" s="205">
        <v>14104.898999999999</v>
      </c>
      <c r="D939" s="205">
        <v>15765.194</v>
      </c>
      <c r="E939" s="205">
        <v>9411.5010000000002</v>
      </c>
      <c r="F939" s="205">
        <v>7368.8940000000002</v>
      </c>
      <c r="G939" s="205">
        <v>6515.0010000000002</v>
      </c>
      <c r="H939" s="205">
        <v>7003.0249999999996</v>
      </c>
      <c r="I939" s="205">
        <v>13020.464</v>
      </c>
      <c r="J939" s="205">
        <v>12716.449000000001</v>
      </c>
      <c r="K939" s="205">
        <v>14369.69</v>
      </c>
      <c r="M939" s="204" t="s">
        <v>63</v>
      </c>
      <c r="N939" s="205">
        <v>102.976384126539</v>
      </c>
      <c r="O939" s="205">
        <v>88.034519070288994</v>
      </c>
      <c r="P939" s="205">
        <v>88.102816876214803</v>
      </c>
      <c r="Q939" s="205">
        <v>122.725694870563</v>
      </c>
      <c r="R939" s="205">
        <v>141.711768414636</v>
      </c>
      <c r="S939" s="205">
        <v>149.57250198426701</v>
      </c>
      <c r="T939" s="205">
        <v>112.88735939112</v>
      </c>
      <c r="U939" s="205">
        <v>108.448976933541</v>
      </c>
      <c r="V939" s="205">
        <v>106.258122845458</v>
      </c>
      <c r="W939" s="205">
        <v>104.118599635761</v>
      </c>
    </row>
    <row r="940" spans="1:23" ht="18" customHeight="1">
      <c r="A940" s="206" t="s">
        <v>138</v>
      </c>
      <c r="B940" s="207">
        <v>1479.623</v>
      </c>
      <c r="C940" s="207">
        <v>1125.0050000000001</v>
      </c>
      <c r="D940" s="207">
        <v>853.75599999999997</v>
      </c>
      <c r="E940" s="207">
        <v>1731.8710000000001</v>
      </c>
      <c r="F940" s="207">
        <v>1777.742</v>
      </c>
      <c r="G940" s="207">
        <v>2129.9740000000002</v>
      </c>
      <c r="H940" s="207">
        <v>2168.5830000000001</v>
      </c>
      <c r="I940" s="207">
        <v>2665.97</v>
      </c>
      <c r="J940" s="207">
        <v>4033.3449999999998</v>
      </c>
      <c r="K940" s="207">
        <v>3884.4090000000001</v>
      </c>
      <c r="M940" s="206" t="s">
        <v>138</v>
      </c>
      <c r="N940" s="207">
        <v>119.445291131592</v>
      </c>
      <c r="O940" s="207">
        <v>84.3320696352461</v>
      </c>
      <c r="P940" s="207">
        <v>88.690445513706507</v>
      </c>
      <c r="Q940" s="207">
        <v>119.158990479083</v>
      </c>
      <c r="R940" s="207">
        <v>145.085169839043</v>
      </c>
      <c r="S940" s="207">
        <v>149.99807509387401</v>
      </c>
      <c r="T940" s="207">
        <v>114.55268255815</v>
      </c>
      <c r="U940" s="207">
        <v>112.614545550025</v>
      </c>
      <c r="V940" s="207">
        <v>105.56969463311501</v>
      </c>
      <c r="W940" s="207">
        <v>103.34622332509301</v>
      </c>
    </row>
    <row r="941" spans="1:23" ht="18" customHeight="1">
      <c r="A941" s="206" t="s">
        <v>139</v>
      </c>
      <c r="B941" s="207">
        <v>6450.3419999999996</v>
      </c>
      <c r="C941" s="207">
        <v>12962.839</v>
      </c>
      <c r="D941" s="207">
        <v>14911.438</v>
      </c>
      <c r="E941" s="207">
        <v>7621.8940000000002</v>
      </c>
      <c r="F941" s="207">
        <v>5591.152</v>
      </c>
      <c r="G941" s="207">
        <v>4385.027</v>
      </c>
      <c r="H941" s="207">
        <v>4834.442</v>
      </c>
      <c r="I941" s="207">
        <v>10352.334000000001</v>
      </c>
      <c r="J941" s="207">
        <v>8683.1039999999994</v>
      </c>
      <c r="K941" s="207">
        <v>10485.281000000001</v>
      </c>
      <c r="M941" s="206" t="s">
        <v>139</v>
      </c>
      <c r="N941" s="207">
        <v>98.1740193000619</v>
      </c>
      <c r="O941" s="207">
        <v>88.346001983053199</v>
      </c>
      <c r="P941" s="207">
        <v>88.0691721348404</v>
      </c>
      <c r="Q941" s="207">
        <v>121.33519568758101</v>
      </c>
      <c r="R941" s="207">
        <v>140.63917418092001</v>
      </c>
      <c r="S941" s="207">
        <v>149.36578497692301</v>
      </c>
      <c r="T941" s="207">
        <v>112.14034629022299</v>
      </c>
      <c r="U941" s="207">
        <v>107.267308029281</v>
      </c>
      <c r="V941" s="207">
        <v>106.577901174511</v>
      </c>
      <c r="W941" s="207">
        <v>104.404736506346</v>
      </c>
    </row>
    <row r="942" spans="1:23" ht="18" customHeight="1">
      <c r="A942" s="206" t="s">
        <v>142</v>
      </c>
      <c r="B942" s="207">
        <v>0</v>
      </c>
      <c r="C942" s="207">
        <v>0</v>
      </c>
      <c r="D942" s="207">
        <v>0</v>
      </c>
      <c r="E942" s="207">
        <v>23.626000000000001</v>
      </c>
      <c r="F942" s="207">
        <v>0</v>
      </c>
      <c r="G942" s="207">
        <v>0</v>
      </c>
      <c r="H942" s="207">
        <v>0</v>
      </c>
      <c r="I942" s="207">
        <v>2.16</v>
      </c>
      <c r="J942" s="207">
        <v>0</v>
      </c>
      <c r="K942" s="207">
        <v>0</v>
      </c>
      <c r="M942" s="206" t="s">
        <v>142</v>
      </c>
      <c r="N942" s="207">
        <v>0</v>
      </c>
      <c r="O942" s="207">
        <v>0</v>
      </c>
      <c r="P942" s="207">
        <v>0</v>
      </c>
      <c r="Q942" s="207">
        <v>827.43587573012803</v>
      </c>
      <c r="R942" s="207">
        <v>0</v>
      </c>
      <c r="S942" s="207">
        <v>0</v>
      </c>
      <c r="T942" s="207">
        <v>0</v>
      </c>
      <c r="U942" s="207">
        <v>630.555555555556</v>
      </c>
      <c r="V942" s="207">
        <v>0</v>
      </c>
      <c r="W942" s="207">
        <v>0</v>
      </c>
    </row>
    <row r="943" spans="1:23" ht="18" customHeight="1">
      <c r="A943" s="206" t="s">
        <v>143</v>
      </c>
      <c r="B943" s="207">
        <v>15.75</v>
      </c>
      <c r="C943" s="207">
        <v>0</v>
      </c>
      <c r="D943" s="207">
        <v>0</v>
      </c>
      <c r="E943" s="207">
        <v>0</v>
      </c>
      <c r="F943" s="207">
        <v>0</v>
      </c>
      <c r="G943" s="207">
        <v>0</v>
      </c>
      <c r="H943" s="207">
        <v>0</v>
      </c>
      <c r="I943" s="207">
        <v>0</v>
      </c>
      <c r="J943" s="207">
        <v>0</v>
      </c>
      <c r="K943" s="207">
        <v>0</v>
      </c>
      <c r="M943" s="206" t="s">
        <v>143</v>
      </c>
      <c r="N943" s="207">
        <v>522.60317460317401</v>
      </c>
      <c r="O943" s="207">
        <v>0</v>
      </c>
      <c r="P943" s="207">
        <v>0</v>
      </c>
      <c r="Q943" s="207">
        <v>0</v>
      </c>
      <c r="R943" s="207">
        <v>0</v>
      </c>
      <c r="S943" s="207">
        <v>0</v>
      </c>
      <c r="T943" s="207">
        <v>0</v>
      </c>
      <c r="U943" s="207">
        <v>0</v>
      </c>
      <c r="V943" s="207">
        <v>0</v>
      </c>
      <c r="W943" s="207">
        <v>0</v>
      </c>
    </row>
    <row r="944" spans="1:23" ht="18" customHeight="1">
      <c r="A944" s="206" t="s">
        <v>144</v>
      </c>
      <c r="B944" s="207">
        <v>0</v>
      </c>
      <c r="C944" s="207">
        <v>17.055</v>
      </c>
      <c r="D944" s="207">
        <v>0</v>
      </c>
      <c r="E944" s="207">
        <v>34.11</v>
      </c>
      <c r="F944" s="207">
        <v>0</v>
      </c>
      <c r="G944" s="207">
        <v>0</v>
      </c>
      <c r="H944" s="207">
        <v>0</v>
      </c>
      <c r="I944" s="207">
        <v>0</v>
      </c>
      <c r="J944" s="207">
        <v>0</v>
      </c>
      <c r="K944" s="207">
        <v>0</v>
      </c>
      <c r="M944" s="206" t="s">
        <v>144</v>
      </c>
      <c r="N944" s="207">
        <v>0</v>
      </c>
      <c r="O944" s="207">
        <v>95.514511873350898</v>
      </c>
      <c r="P944" s="207">
        <v>0</v>
      </c>
      <c r="Q944" s="207">
        <v>126.414541190267</v>
      </c>
      <c r="R944" s="207">
        <v>0</v>
      </c>
      <c r="S944" s="207">
        <v>0</v>
      </c>
      <c r="T944" s="207">
        <v>0</v>
      </c>
      <c r="U944" s="207">
        <v>0</v>
      </c>
      <c r="V944" s="207">
        <v>0</v>
      </c>
      <c r="W944" s="207">
        <v>0</v>
      </c>
    </row>
    <row r="945" spans="1:23" ht="18" customHeight="1">
      <c r="A945" s="204" t="s">
        <v>64</v>
      </c>
      <c r="B945" s="205">
        <v>792.08699999999999</v>
      </c>
      <c r="C945" s="205">
        <v>1351.8789999999999</v>
      </c>
      <c r="D945" s="205">
        <v>2096.5369999999998</v>
      </c>
      <c r="E945" s="205">
        <v>2088.6129999999998</v>
      </c>
      <c r="F945" s="205">
        <v>1453.2909999999999</v>
      </c>
      <c r="G945" s="205">
        <v>1124.4639999999999</v>
      </c>
      <c r="H945" s="205">
        <v>1058.825</v>
      </c>
      <c r="I945" s="205">
        <v>1284.1379999999999</v>
      </c>
      <c r="J945" s="205">
        <v>1522.586</v>
      </c>
      <c r="K945" s="205">
        <v>1535.2380000000001</v>
      </c>
      <c r="M945" s="204" t="s">
        <v>64</v>
      </c>
      <c r="N945" s="205">
        <v>343.14664929483803</v>
      </c>
      <c r="O945" s="205">
        <v>381.85370140374999</v>
      </c>
      <c r="P945" s="205">
        <v>422.72423525079699</v>
      </c>
      <c r="Q945" s="205">
        <v>521.38476587093896</v>
      </c>
      <c r="R945" s="205">
        <v>527.92730430450604</v>
      </c>
      <c r="S945" s="205">
        <v>555.13471307218401</v>
      </c>
      <c r="T945" s="205">
        <v>470.04273605175598</v>
      </c>
      <c r="U945" s="205">
        <v>548.77902530724896</v>
      </c>
      <c r="V945" s="205">
        <v>498.734390044306</v>
      </c>
      <c r="W945" s="205">
        <v>509.09435540287598</v>
      </c>
    </row>
    <row r="946" spans="1:23" ht="18" customHeight="1">
      <c r="A946" s="206" t="s">
        <v>156</v>
      </c>
      <c r="B946" s="207">
        <v>169.96700000000001</v>
      </c>
      <c r="C946" s="207">
        <v>230.51300000000001</v>
      </c>
      <c r="D946" s="207">
        <v>231.41300000000001</v>
      </c>
      <c r="E946" s="207">
        <v>383.46100000000001</v>
      </c>
      <c r="F946" s="207">
        <v>220.15899999999999</v>
      </c>
      <c r="G946" s="207">
        <v>330.65800000000002</v>
      </c>
      <c r="H946" s="207">
        <v>256.07799999999997</v>
      </c>
      <c r="I946" s="207">
        <v>259.82400000000001</v>
      </c>
      <c r="J946" s="207">
        <v>378.113</v>
      </c>
      <c r="K946" s="207">
        <v>574.12199999999996</v>
      </c>
      <c r="M946" s="206" t="s">
        <v>156</v>
      </c>
      <c r="N946" s="207">
        <v>212.90603470085401</v>
      </c>
      <c r="O946" s="207">
        <v>216.93787335204499</v>
      </c>
      <c r="P946" s="207">
        <v>246.26101385833999</v>
      </c>
      <c r="Q946" s="207">
        <v>321.20867571930398</v>
      </c>
      <c r="R946" s="207">
        <v>272.26686167724199</v>
      </c>
      <c r="S946" s="207">
        <v>382.812452745737</v>
      </c>
      <c r="T946" s="207">
        <v>375.787845890705</v>
      </c>
      <c r="U946" s="207">
        <v>333.68357041689802</v>
      </c>
      <c r="V946" s="207">
        <v>369.58792741852301</v>
      </c>
      <c r="W946" s="207">
        <v>348.08106987713398</v>
      </c>
    </row>
    <row r="947" spans="1:23" ht="18" customHeight="1">
      <c r="A947" s="206" t="s">
        <v>160</v>
      </c>
      <c r="B947" s="207">
        <v>354.33499999999998</v>
      </c>
      <c r="C947" s="207">
        <v>826.39499999999998</v>
      </c>
      <c r="D947" s="207">
        <v>1500.45</v>
      </c>
      <c r="E947" s="207">
        <v>1388.58</v>
      </c>
      <c r="F947" s="207">
        <v>818.21299999999997</v>
      </c>
      <c r="G947" s="207">
        <v>555.23400000000004</v>
      </c>
      <c r="H947" s="207">
        <v>422.47</v>
      </c>
      <c r="I947" s="207">
        <v>798.553</v>
      </c>
      <c r="J947" s="207">
        <v>697.78399999999999</v>
      </c>
      <c r="K947" s="207">
        <v>681.35900000000004</v>
      </c>
      <c r="M947" s="206" t="s">
        <v>160</v>
      </c>
      <c r="N947" s="207">
        <v>557.29747273060798</v>
      </c>
      <c r="O947" s="207">
        <v>520.73282147157204</v>
      </c>
      <c r="P947" s="207">
        <v>519.33553267353102</v>
      </c>
      <c r="Q947" s="207">
        <v>658.159414653819</v>
      </c>
      <c r="R947" s="207">
        <v>758.37098652795805</v>
      </c>
      <c r="S947" s="207">
        <v>803.93131544538005</v>
      </c>
      <c r="T947" s="207">
        <v>780.55483229578397</v>
      </c>
      <c r="U947" s="207">
        <v>713.38283119592597</v>
      </c>
      <c r="V947" s="207">
        <v>779.315662153331</v>
      </c>
      <c r="W947" s="207">
        <v>773.58925324241704</v>
      </c>
    </row>
    <row r="948" spans="1:23" ht="18" customHeight="1">
      <c r="A948" s="206" t="s">
        <v>161</v>
      </c>
      <c r="B948" s="207">
        <v>267.78500000000003</v>
      </c>
      <c r="C948" s="207">
        <v>294.971</v>
      </c>
      <c r="D948" s="207">
        <v>364.67399999999998</v>
      </c>
      <c r="E948" s="207">
        <v>316.572</v>
      </c>
      <c r="F948" s="207">
        <v>414.91899999999998</v>
      </c>
      <c r="G948" s="207">
        <v>238.572</v>
      </c>
      <c r="H948" s="207">
        <v>380.27699999999999</v>
      </c>
      <c r="I948" s="207">
        <v>225.761</v>
      </c>
      <c r="J948" s="207">
        <v>446.68900000000002</v>
      </c>
      <c r="K948" s="207">
        <v>279.75700000000001</v>
      </c>
      <c r="M948" s="206" t="s">
        <v>161</v>
      </c>
      <c r="N948" s="207">
        <v>142.44636555445601</v>
      </c>
      <c r="O948" s="207">
        <v>121.645856711338</v>
      </c>
      <c r="P948" s="207">
        <v>137.19650975940201</v>
      </c>
      <c r="Q948" s="207">
        <v>163.921635520514</v>
      </c>
      <c r="R948" s="207">
        <v>209.15166574680799</v>
      </c>
      <c r="S948" s="207">
        <v>214.941401337961</v>
      </c>
      <c r="T948" s="207">
        <v>188.54939951666799</v>
      </c>
      <c r="U948" s="207">
        <v>214.09809488795699</v>
      </c>
      <c r="V948" s="207">
        <v>169.75121393184099</v>
      </c>
      <c r="W948" s="207">
        <v>195.34095661591999</v>
      </c>
    </row>
    <row r="949" spans="1:23" ht="18" customHeight="1">
      <c r="A949" s="214" t="s">
        <v>164</v>
      </c>
      <c r="B949" s="215">
        <v>12130.397999999999</v>
      </c>
      <c r="C949" s="215">
        <v>20207.136999999999</v>
      </c>
      <c r="D949" s="215">
        <v>23122.735000000001</v>
      </c>
      <c r="E949" s="215">
        <v>16598.812999999998</v>
      </c>
      <c r="F949" s="215">
        <v>15653.124</v>
      </c>
      <c r="G949" s="215">
        <v>12727.761</v>
      </c>
      <c r="H949" s="215">
        <v>11495.239</v>
      </c>
      <c r="I949" s="215">
        <v>19533.429</v>
      </c>
      <c r="J949" s="215">
        <v>20708.064999999999</v>
      </c>
      <c r="K949" s="215">
        <v>21790.826000000001</v>
      </c>
      <c r="M949" s="214" t="s">
        <v>164</v>
      </c>
      <c r="N949" s="215">
        <v>157.45550970380401</v>
      </c>
      <c r="O949" s="215">
        <v>138.784628421137</v>
      </c>
      <c r="P949" s="215">
        <v>159.22255736615901</v>
      </c>
      <c r="Q949" s="215">
        <v>241.41093703507599</v>
      </c>
      <c r="R949" s="215">
        <v>266.45134862536099</v>
      </c>
      <c r="S949" s="215">
        <v>295.55685402954998</v>
      </c>
      <c r="T949" s="215">
        <v>237.08945938401101</v>
      </c>
      <c r="U949" s="215">
        <v>206.93627319606799</v>
      </c>
      <c r="V949" s="215">
        <v>214.824562314248</v>
      </c>
      <c r="W949" s="215">
        <v>202.52495247311899</v>
      </c>
    </row>
    <row r="950" spans="1:23" ht="18" customHeight="1">
      <c r="A950" s="198" t="s">
        <v>68</v>
      </c>
      <c r="M950" s="198" t="s">
        <v>68</v>
      </c>
    </row>
    <row r="951" spans="1:23" ht="18" customHeight="1"/>
    <row r="952" spans="1:23" ht="18" customHeight="1">
      <c r="B952" s="198"/>
      <c r="C952" s="198"/>
      <c r="D952" s="198"/>
      <c r="E952" s="198"/>
      <c r="F952" s="198"/>
      <c r="G952" s="198"/>
      <c r="H952" s="198"/>
      <c r="I952" s="217"/>
      <c r="J952" s="217"/>
      <c r="K952" s="217"/>
      <c r="N952" s="198"/>
      <c r="O952" s="198"/>
      <c r="P952" s="198"/>
      <c r="Q952" s="198"/>
      <c r="R952" s="198"/>
      <c r="S952" s="198"/>
      <c r="T952" s="198"/>
      <c r="U952" s="198"/>
      <c r="V952" s="217"/>
      <c r="W952" s="217"/>
    </row>
    <row r="953" spans="1:23" ht="18" customHeight="1">
      <c r="A953" s="12" t="s">
        <v>187</v>
      </c>
      <c r="B953" s="198"/>
      <c r="C953" s="198"/>
      <c r="D953" s="198"/>
      <c r="E953" s="198"/>
      <c r="F953" s="198"/>
      <c r="G953" s="198"/>
      <c r="H953" s="198"/>
      <c r="I953" s="198"/>
      <c r="J953" s="198"/>
      <c r="K953" s="358" t="s">
        <v>0</v>
      </c>
      <c r="M953" s="12" t="s">
        <v>188</v>
      </c>
      <c r="N953" s="198"/>
      <c r="O953" s="198"/>
      <c r="P953" s="198"/>
      <c r="Q953" s="198"/>
      <c r="R953" s="198"/>
      <c r="S953" s="198"/>
      <c r="T953" s="198"/>
      <c r="U953" s="198"/>
      <c r="V953" s="198"/>
      <c r="W953" s="15" t="s">
        <v>170</v>
      </c>
    </row>
    <row r="954" spans="1:23" ht="18" customHeight="1">
      <c r="A954" s="218"/>
      <c r="B954" s="203" t="s">
        <v>2</v>
      </c>
      <c r="C954" s="203" t="s">
        <v>3</v>
      </c>
      <c r="D954" s="203" t="s">
        <v>4</v>
      </c>
      <c r="E954" s="203" t="s">
        <v>5</v>
      </c>
      <c r="F954" s="203" t="s">
        <v>6</v>
      </c>
      <c r="G954" s="203" t="s">
        <v>7</v>
      </c>
      <c r="H954" s="203" t="s">
        <v>8</v>
      </c>
      <c r="I954" s="203" t="s">
        <v>9</v>
      </c>
      <c r="J954" s="203" t="s">
        <v>372</v>
      </c>
      <c r="K954" s="203" t="s">
        <v>373</v>
      </c>
      <c r="M954" s="218"/>
      <c r="N954" s="203" t="s">
        <v>2</v>
      </c>
      <c r="O954" s="203" t="s">
        <v>3</v>
      </c>
      <c r="P954" s="203" t="s">
        <v>4</v>
      </c>
      <c r="Q954" s="203" t="s">
        <v>5</v>
      </c>
      <c r="R954" s="203" t="s">
        <v>6</v>
      </c>
      <c r="S954" s="203" t="s">
        <v>7</v>
      </c>
      <c r="T954" s="203" t="s">
        <v>8</v>
      </c>
      <c r="U954" s="203" t="s">
        <v>9</v>
      </c>
      <c r="V954" s="203" t="s">
        <v>372</v>
      </c>
      <c r="W954" s="203" t="s">
        <v>373</v>
      </c>
    </row>
    <row r="955" spans="1:23" ht="18" customHeight="1">
      <c r="A955" s="204" t="s">
        <v>27</v>
      </c>
      <c r="B955" s="205">
        <v>11844.39</v>
      </c>
      <c r="C955" s="205">
        <v>12041.424999999999</v>
      </c>
      <c r="D955" s="205">
        <v>12885.306</v>
      </c>
      <c r="E955" s="205">
        <v>9070.8050000000003</v>
      </c>
      <c r="F955" s="205">
        <v>7772.1660000000002</v>
      </c>
      <c r="G955" s="205">
        <v>8905.3259999999991</v>
      </c>
      <c r="H955" s="205">
        <v>12008.584000000001</v>
      </c>
      <c r="I955" s="205">
        <v>10565.675999999999</v>
      </c>
      <c r="J955" s="205">
        <v>12133.427</v>
      </c>
      <c r="K955" s="205">
        <v>10343.411</v>
      </c>
      <c r="M955" s="204" t="s">
        <v>27</v>
      </c>
      <c r="N955" s="205">
        <v>188.39205733684901</v>
      </c>
      <c r="O955" s="205">
        <v>159.12128340292</v>
      </c>
      <c r="P955" s="205">
        <v>158.20043388957899</v>
      </c>
      <c r="Q955" s="205">
        <v>219.773768700793</v>
      </c>
      <c r="R955" s="205">
        <v>287.75196000702999</v>
      </c>
      <c r="S955" s="205">
        <v>274.96062468684499</v>
      </c>
      <c r="T955" s="205">
        <v>266.69180979206197</v>
      </c>
      <c r="U955" s="205">
        <v>252.73053991055599</v>
      </c>
      <c r="V955" s="205">
        <v>240.452099806592</v>
      </c>
      <c r="W955" s="205">
        <v>248.08373175928099</v>
      </c>
    </row>
    <row r="956" spans="1:23" ht="18" customHeight="1">
      <c r="A956" s="206" t="s">
        <v>75</v>
      </c>
      <c r="B956" s="207">
        <v>5582.84</v>
      </c>
      <c r="C956" s="207">
        <v>7473.69</v>
      </c>
      <c r="D956" s="207">
        <v>7824.37</v>
      </c>
      <c r="E956" s="207">
        <v>5580.51</v>
      </c>
      <c r="F956" s="207">
        <v>4613.7700000000004</v>
      </c>
      <c r="G956" s="207">
        <v>4578.54</v>
      </c>
      <c r="H956" s="207">
        <v>4085.04</v>
      </c>
      <c r="I956" s="207">
        <v>5399.28</v>
      </c>
      <c r="J956" s="207">
        <v>3712.36</v>
      </c>
      <c r="K956" s="207">
        <v>2459.64</v>
      </c>
      <c r="M956" s="206" t="s">
        <v>75</v>
      </c>
      <c r="N956" s="207">
        <v>56.878219687470903</v>
      </c>
      <c r="O956" s="207">
        <v>66.406018981252899</v>
      </c>
      <c r="P956" s="207">
        <v>58.2639880271511</v>
      </c>
      <c r="Q956" s="207">
        <v>61.507819177817098</v>
      </c>
      <c r="R956" s="207">
        <v>81.089000968838903</v>
      </c>
      <c r="S956" s="207">
        <v>68.911705478165501</v>
      </c>
      <c r="T956" s="207">
        <v>74.186299277363304</v>
      </c>
      <c r="U956" s="207">
        <v>75.731393815471705</v>
      </c>
      <c r="V956" s="207">
        <v>76.988761865767302</v>
      </c>
      <c r="W956" s="207">
        <v>77.852856515587604</v>
      </c>
    </row>
    <row r="957" spans="1:23" ht="18" customHeight="1">
      <c r="A957" s="206" t="s">
        <v>76</v>
      </c>
      <c r="B957" s="207">
        <v>0</v>
      </c>
      <c r="C957" s="207">
        <v>0</v>
      </c>
      <c r="D957" s="207">
        <v>0</v>
      </c>
      <c r="E957" s="207">
        <v>0</v>
      </c>
      <c r="F957" s="207">
        <v>7.875</v>
      </c>
      <c r="G957" s="207">
        <v>8.64</v>
      </c>
      <c r="H957" s="207">
        <v>9.7850000000000001</v>
      </c>
      <c r="I957" s="207">
        <v>9.75</v>
      </c>
      <c r="J957" s="207">
        <v>19.5</v>
      </c>
      <c r="K957" s="207">
        <v>29.25</v>
      </c>
      <c r="M957" s="206" t="s">
        <v>76</v>
      </c>
      <c r="N957" s="207">
        <v>0</v>
      </c>
      <c r="O957" s="207">
        <v>0</v>
      </c>
      <c r="P957" s="207">
        <v>0</v>
      </c>
      <c r="Q957" s="207">
        <v>0</v>
      </c>
      <c r="R957" s="207">
        <v>364.19047619047598</v>
      </c>
      <c r="S957" s="207">
        <v>322.10648148148101</v>
      </c>
      <c r="T957" s="207">
        <v>290.64895247828298</v>
      </c>
      <c r="U957" s="207">
        <v>330.35897435897402</v>
      </c>
      <c r="V957" s="207">
        <v>298.461538461538</v>
      </c>
      <c r="W957" s="207">
        <v>276.547008547009</v>
      </c>
    </row>
    <row r="958" spans="1:23" ht="18" customHeight="1">
      <c r="A958" s="206" t="s">
        <v>79</v>
      </c>
      <c r="B958" s="207">
        <v>73.150000000000006</v>
      </c>
      <c r="C958" s="207">
        <v>75.67</v>
      </c>
      <c r="D958" s="207">
        <v>90.165000000000006</v>
      </c>
      <c r="E958" s="207">
        <v>29.234999999999999</v>
      </c>
      <c r="F958" s="207">
        <v>8.8000000000000007</v>
      </c>
      <c r="G958" s="207">
        <v>46.7</v>
      </c>
      <c r="H958" s="207">
        <v>66.88</v>
      </c>
      <c r="I958" s="207">
        <v>31.8</v>
      </c>
      <c r="J958" s="207">
        <v>46.2</v>
      </c>
      <c r="K958" s="207">
        <v>28.285</v>
      </c>
      <c r="M958" s="206" t="s">
        <v>79</v>
      </c>
      <c r="N958" s="207">
        <v>554.83253588516698</v>
      </c>
      <c r="O958" s="207">
        <v>602.94700673979105</v>
      </c>
      <c r="P958" s="207">
        <v>576.17700881716803</v>
      </c>
      <c r="Q958" s="207">
        <v>641.18351291260501</v>
      </c>
      <c r="R958" s="207">
        <v>682.5</v>
      </c>
      <c r="S958" s="207">
        <v>670.32119914346902</v>
      </c>
      <c r="T958" s="207">
        <v>563.14294258373195</v>
      </c>
      <c r="U958" s="207">
        <v>623.01886792452797</v>
      </c>
      <c r="V958" s="207">
        <v>607.44588744588702</v>
      </c>
      <c r="W958" s="207">
        <v>569.77196393848305</v>
      </c>
    </row>
    <row r="959" spans="1:23" ht="18" customHeight="1">
      <c r="A959" s="206" t="s">
        <v>81</v>
      </c>
      <c r="B959" s="207">
        <v>11.66</v>
      </c>
      <c r="C959" s="207">
        <v>6.7350000000000003</v>
      </c>
      <c r="D959" s="207">
        <v>15.785</v>
      </c>
      <c r="E959" s="207">
        <v>29.29</v>
      </c>
      <c r="F959" s="207">
        <v>39.234999999999999</v>
      </c>
      <c r="G959" s="207">
        <v>49.18</v>
      </c>
      <c r="H959" s="207">
        <v>73.364999999999995</v>
      </c>
      <c r="I959" s="207">
        <v>63.64</v>
      </c>
      <c r="J959" s="207">
        <v>70.33</v>
      </c>
      <c r="K959" s="207">
        <v>69.22</v>
      </c>
      <c r="M959" s="206" t="s">
        <v>81</v>
      </c>
      <c r="N959" s="207">
        <v>613.03602058318995</v>
      </c>
      <c r="O959" s="207">
        <v>608.31477357089796</v>
      </c>
      <c r="P959" s="207">
        <v>560.65885334177995</v>
      </c>
      <c r="Q959" s="207">
        <v>672.65278251963105</v>
      </c>
      <c r="R959" s="207">
        <v>660.81304957308498</v>
      </c>
      <c r="S959" s="207">
        <v>634.48556323708794</v>
      </c>
      <c r="T959" s="207">
        <v>554.26974715463803</v>
      </c>
      <c r="U959" s="207">
        <v>595.66310496542997</v>
      </c>
      <c r="V959" s="207">
        <v>569.01748898052006</v>
      </c>
      <c r="W959" s="207">
        <v>520.008668015024</v>
      </c>
    </row>
    <row r="960" spans="1:23" ht="18" customHeight="1">
      <c r="A960" s="206" t="s">
        <v>82</v>
      </c>
      <c r="B960" s="207">
        <v>2.08</v>
      </c>
      <c r="C960" s="207">
        <v>0</v>
      </c>
      <c r="D960" s="207">
        <v>0</v>
      </c>
      <c r="E960" s="207">
        <v>0</v>
      </c>
      <c r="F960" s="207">
        <v>0</v>
      </c>
      <c r="G960" s="207">
        <v>320.70400000000001</v>
      </c>
      <c r="H960" s="207">
        <v>634.44200000000001</v>
      </c>
      <c r="I960" s="207">
        <v>457.24200000000002</v>
      </c>
      <c r="J960" s="207">
        <v>557.60799999999995</v>
      </c>
      <c r="K960" s="207">
        <v>225.8</v>
      </c>
      <c r="M960" s="206" t="s">
        <v>82</v>
      </c>
      <c r="N960" s="207">
        <v>402.40384615384602</v>
      </c>
      <c r="O960" s="207">
        <v>0</v>
      </c>
      <c r="P960" s="207">
        <v>0</v>
      </c>
      <c r="Q960" s="207">
        <v>0</v>
      </c>
      <c r="R960" s="207">
        <v>0</v>
      </c>
      <c r="S960" s="207">
        <v>265.27576830971901</v>
      </c>
      <c r="T960" s="207">
        <v>175.87265660218</v>
      </c>
      <c r="U960" s="207">
        <v>225.184913021988</v>
      </c>
      <c r="V960" s="207">
        <v>208.176711955352</v>
      </c>
      <c r="W960" s="207">
        <v>194.30912311780301</v>
      </c>
    </row>
    <row r="961" spans="1:23" ht="18" customHeight="1">
      <c r="A961" s="206" t="s">
        <v>171</v>
      </c>
      <c r="B961" s="207">
        <v>2</v>
      </c>
      <c r="C961" s="207">
        <v>2.54</v>
      </c>
      <c r="D961" s="207">
        <v>34.593000000000004</v>
      </c>
      <c r="E961" s="207">
        <v>0</v>
      </c>
      <c r="F961" s="207">
        <v>0</v>
      </c>
      <c r="G961" s="207">
        <v>0.95499999999999996</v>
      </c>
      <c r="H961" s="207">
        <v>62.673999999999999</v>
      </c>
      <c r="I961" s="207">
        <v>345.21600000000001</v>
      </c>
      <c r="J961" s="207">
        <v>168.62</v>
      </c>
      <c r="K961" s="207">
        <v>0</v>
      </c>
      <c r="M961" s="206" t="s">
        <v>171</v>
      </c>
      <c r="N961" s="207">
        <v>315.5</v>
      </c>
      <c r="O961" s="207">
        <v>87.007874015748001</v>
      </c>
      <c r="P961" s="207">
        <v>168.242129910676</v>
      </c>
      <c r="Q961" s="207">
        <v>0</v>
      </c>
      <c r="R961" s="207">
        <v>0</v>
      </c>
      <c r="S961" s="207">
        <v>528.79581151832497</v>
      </c>
      <c r="T961" s="207">
        <v>112.758081501101</v>
      </c>
      <c r="U961" s="207">
        <v>142.655612717835</v>
      </c>
      <c r="V961" s="207">
        <v>106.68366741786301</v>
      </c>
      <c r="W961" s="207">
        <v>0</v>
      </c>
    </row>
    <row r="962" spans="1:23" ht="18" customHeight="1">
      <c r="A962" s="206" t="s">
        <v>245</v>
      </c>
      <c r="B962" s="207">
        <v>0</v>
      </c>
      <c r="C962" s="207">
        <v>0.4</v>
      </c>
      <c r="D962" s="207">
        <v>0</v>
      </c>
      <c r="E962" s="207">
        <v>0</v>
      </c>
      <c r="F962" s="207">
        <v>0</v>
      </c>
      <c r="G962" s="207">
        <v>0</v>
      </c>
      <c r="H962" s="207">
        <v>0</v>
      </c>
      <c r="I962" s="207">
        <v>0</v>
      </c>
      <c r="J962" s="207">
        <v>0</v>
      </c>
      <c r="K962" s="207">
        <v>19.5</v>
      </c>
      <c r="M962" s="206" t="s">
        <v>245</v>
      </c>
      <c r="N962" s="207">
        <v>0</v>
      </c>
      <c r="O962" s="207">
        <v>510</v>
      </c>
      <c r="P962" s="207">
        <v>0</v>
      </c>
      <c r="Q962" s="207">
        <v>0</v>
      </c>
      <c r="R962" s="207">
        <v>0</v>
      </c>
      <c r="S962" s="207">
        <v>0</v>
      </c>
      <c r="T962" s="207">
        <v>0</v>
      </c>
      <c r="U962" s="207">
        <v>0</v>
      </c>
      <c r="V962" s="207">
        <v>0</v>
      </c>
      <c r="W962" s="207">
        <v>933.17948717948696</v>
      </c>
    </row>
    <row r="963" spans="1:23" ht="18" customHeight="1">
      <c r="A963" s="206" t="s">
        <v>84</v>
      </c>
      <c r="B963" s="207">
        <v>0</v>
      </c>
      <c r="C963" s="207">
        <v>0</v>
      </c>
      <c r="D963" s="207">
        <v>0</v>
      </c>
      <c r="E963" s="207">
        <v>0</v>
      </c>
      <c r="F963" s="207">
        <v>0.96599999999999997</v>
      </c>
      <c r="G963" s="207">
        <v>0</v>
      </c>
      <c r="H963" s="207">
        <v>0</v>
      </c>
      <c r="I963" s="207">
        <v>0</v>
      </c>
      <c r="J963" s="207">
        <v>0</v>
      </c>
      <c r="K963" s="207">
        <v>5.1449999999999996</v>
      </c>
      <c r="M963" s="206" t="s">
        <v>84</v>
      </c>
      <c r="N963" s="207">
        <v>0</v>
      </c>
      <c r="O963" s="207">
        <v>0</v>
      </c>
      <c r="P963" s="207">
        <v>0</v>
      </c>
      <c r="Q963" s="207">
        <v>0</v>
      </c>
      <c r="R963" s="207">
        <v>466.87370600414101</v>
      </c>
      <c r="S963" s="207">
        <v>0</v>
      </c>
      <c r="T963" s="207">
        <v>0</v>
      </c>
      <c r="U963" s="207">
        <v>0</v>
      </c>
      <c r="V963" s="207">
        <v>0</v>
      </c>
      <c r="W963" s="207">
        <v>154.130223517979</v>
      </c>
    </row>
    <row r="964" spans="1:23" ht="18" customHeight="1">
      <c r="A964" s="206" t="s">
        <v>88</v>
      </c>
      <c r="B964" s="207">
        <v>3301.5949999999998</v>
      </c>
      <c r="C964" s="207">
        <v>2620.703</v>
      </c>
      <c r="D964" s="207">
        <v>3048.2469999999998</v>
      </c>
      <c r="E964" s="207">
        <v>1360.654</v>
      </c>
      <c r="F964" s="207">
        <v>732.4</v>
      </c>
      <c r="G964" s="207">
        <v>1037.596</v>
      </c>
      <c r="H964" s="207">
        <v>3510.94</v>
      </c>
      <c r="I964" s="207">
        <v>0</v>
      </c>
      <c r="J964" s="207">
        <v>0</v>
      </c>
      <c r="K964" s="207">
        <v>0</v>
      </c>
      <c r="M964" s="206" t="s">
        <v>88</v>
      </c>
      <c r="N964" s="207">
        <v>76.315841282773903</v>
      </c>
      <c r="O964" s="207">
        <v>68.819702194411207</v>
      </c>
      <c r="P964" s="207">
        <v>71.679886833317596</v>
      </c>
      <c r="Q964" s="207">
        <v>101.05655074692</v>
      </c>
      <c r="R964" s="207">
        <v>103.76843255051899</v>
      </c>
      <c r="S964" s="207">
        <v>93.732049853700303</v>
      </c>
      <c r="T964" s="207">
        <v>100.157792500014</v>
      </c>
      <c r="U964" s="207">
        <v>0</v>
      </c>
      <c r="V964" s="207">
        <v>0</v>
      </c>
      <c r="W964" s="207">
        <v>0</v>
      </c>
    </row>
    <row r="965" spans="1:23" ht="18" customHeight="1">
      <c r="A965" s="206" t="s">
        <v>89</v>
      </c>
      <c r="B965" s="207">
        <v>0</v>
      </c>
      <c r="C965" s="207">
        <v>0</v>
      </c>
      <c r="D965" s="207">
        <v>0</v>
      </c>
      <c r="E965" s="207">
        <v>0</v>
      </c>
      <c r="F965" s="207">
        <v>0</v>
      </c>
      <c r="G965" s="207">
        <v>0</v>
      </c>
      <c r="H965" s="207">
        <v>0</v>
      </c>
      <c r="I965" s="207">
        <v>1289.4000000000001</v>
      </c>
      <c r="J965" s="207">
        <v>3997.232</v>
      </c>
      <c r="K965" s="207">
        <v>2744.9780000000001</v>
      </c>
      <c r="M965" s="206" t="s">
        <v>89</v>
      </c>
      <c r="N965" s="207">
        <v>0</v>
      </c>
      <c r="O965" s="207">
        <v>0</v>
      </c>
      <c r="P965" s="207">
        <v>0</v>
      </c>
      <c r="Q965" s="207">
        <v>0</v>
      </c>
      <c r="R965" s="207">
        <v>0</v>
      </c>
      <c r="S965" s="207">
        <v>0</v>
      </c>
      <c r="T965" s="207">
        <v>0</v>
      </c>
      <c r="U965" s="207">
        <v>109.25856987746199</v>
      </c>
      <c r="V965" s="207">
        <v>78.106299559294996</v>
      </c>
      <c r="W965" s="207">
        <v>82.719788646757806</v>
      </c>
    </row>
    <row r="966" spans="1:23" ht="18" customHeight="1">
      <c r="A966" s="206" t="s">
        <v>92</v>
      </c>
      <c r="B966" s="207">
        <v>7.7649999999999997</v>
      </c>
      <c r="C966" s="207">
        <v>7.22</v>
      </c>
      <c r="D966" s="207">
        <v>5.335</v>
      </c>
      <c r="E966" s="207">
        <v>0</v>
      </c>
      <c r="F966" s="207">
        <v>0</v>
      </c>
      <c r="G966" s="207">
        <v>1.47</v>
      </c>
      <c r="H966" s="207">
        <v>0.96</v>
      </c>
      <c r="I966" s="207">
        <v>21.286000000000001</v>
      </c>
      <c r="J966" s="207">
        <v>51.03</v>
      </c>
      <c r="K966" s="207">
        <v>86.733999999999995</v>
      </c>
      <c r="M966" s="206" t="s">
        <v>92</v>
      </c>
      <c r="N966" s="207">
        <v>627.94591113973001</v>
      </c>
      <c r="O966" s="207">
        <v>798.47645429362899</v>
      </c>
      <c r="P966" s="207">
        <v>629.05342080599803</v>
      </c>
      <c r="Q966" s="207">
        <v>0</v>
      </c>
      <c r="R966" s="207">
        <v>0</v>
      </c>
      <c r="S966" s="207">
        <v>389.11564625850298</v>
      </c>
      <c r="T966" s="207">
        <v>269.79166666666703</v>
      </c>
      <c r="U966" s="207">
        <v>339.84778727802302</v>
      </c>
      <c r="V966" s="207">
        <v>242.62198706643099</v>
      </c>
      <c r="W966" s="207">
        <v>262.07715544077303</v>
      </c>
    </row>
    <row r="967" spans="1:23" ht="18" customHeight="1">
      <c r="A967" s="206" t="s">
        <v>97</v>
      </c>
      <c r="B967" s="207">
        <v>2682.8690000000001</v>
      </c>
      <c r="C967" s="207">
        <v>1757.443</v>
      </c>
      <c r="D967" s="207">
        <v>1820.3050000000001</v>
      </c>
      <c r="E967" s="207">
        <v>2070.3919999999998</v>
      </c>
      <c r="F967" s="207">
        <v>2359.5549999999998</v>
      </c>
      <c r="G967" s="207">
        <v>2813.2150000000001</v>
      </c>
      <c r="H967" s="207">
        <v>3427.181</v>
      </c>
      <c r="I967" s="207">
        <v>2583.241</v>
      </c>
      <c r="J967" s="207">
        <v>2649.6849999999999</v>
      </c>
      <c r="K967" s="207">
        <v>2220.105</v>
      </c>
      <c r="M967" s="206" t="s">
        <v>97</v>
      </c>
      <c r="N967" s="207">
        <v>580.342909027612</v>
      </c>
      <c r="O967" s="207">
        <v>650.97758504827698</v>
      </c>
      <c r="P967" s="207">
        <v>685.67080791405795</v>
      </c>
      <c r="Q967" s="207">
        <v>679.38825111379902</v>
      </c>
      <c r="R967" s="207">
        <v>709.82494580545904</v>
      </c>
      <c r="S967" s="207">
        <v>650.74336657525305</v>
      </c>
      <c r="T967" s="207">
        <v>660.09790553810797</v>
      </c>
      <c r="U967" s="207">
        <v>669.45515342935505</v>
      </c>
      <c r="V967" s="207">
        <v>689.60046194170195</v>
      </c>
      <c r="W967" s="207">
        <v>661.68086644550601</v>
      </c>
    </row>
    <row r="968" spans="1:23" ht="18" customHeight="1">
      <c r="A968" s="206" t="s">
        <v>99</v>
      </c>
      <c r="B968" s="207">
        <v>0</v>
      </c>
      <c r="C968" s="207">
        <v>0</v>
      </c>
      <c r="D968" s="207">
        <v>0</v>
      </c>
      <c r="E968" s="207">
        <v>0</v>
      </c>
      <c r="F968" s="207">
        <v>0</v>
      </c>
      <c r="G968" s="207">
        <v>44.402000000000001</v>
      </c>
      <c r="H968" s="207">
        <v>90.123999999999995</v>
      </c>
      <c r="I968" s="207">
        <v>2.2839999999999998</v>
      </c>
      <c r="J968" s="207">
        <v>5.61</v>
      </c>
      <c r="K968" s="207">
        <v>0</v>
      </c>
      <c r="M968" s="206" t="s">
        <v>99</v>
      </c>
      <c r="N968" s="207">
        <v>0</v>
      </c>
      <c r="O968" s="207">
        <v>0</v>
      </c>
      <c r="P968" s="207">
        <v>0</v>
      </c>
      <c r="Q968" s="207">
        <v>0</v>
      </c>
      <c r="R968" s="207">
        <v>0</v>
      </c>
      <c r="S968" s="207">
        <v>150.84906085311499</v>
      </c>
      <c r="T968" s="207">
        <v>153.75482668323599</v>
      </c>
      <c r="U968" s="207">
        <v>215.41155866900201</v>
      </c>
      <c r="V968" s="207">
        <v>255.97147950089101</v>
      </c>
      <c r="W968" s="207">
        <v>0</v>
      </c>
    </row>
    <row r="969" spans="1:23" ht="18" customHeight="1">
      <c r="A969" s="206" t="s">
        <v>100</v>
      </c>
      <c r="B969" s="207">
        <v>0</v>
      </c>
      <c r="C969" s="207">
        <v>0</v>
      </c>
      <c r="D969" s="207">
        <v>0</v>
      </c>
      <c r="E969" s="207">
        <v>0</v>
      </c>
      <c r="F969" s="207">
        <v>8.6340000000000003</v>
      </c>
      <c r="G969" s="207">
        <v>3</v>
      </c>
      <c r="H969" s="207">
        <v>0</v>
      </c>
      <c r="I969" s="207">
        <v>1.1200000000000001</v>
      </c>
      <c r="J969" s="207">
        <v>0</v>
      </c>
      <c r="K969" s="207">
        <v>0</v>
      </c>
      <c r="M969" s="206" t="s">
        <v>100</v>
      </c>
      <c r="N969" s="207">
        <v>0</v>
      </c>
      <c r="O969" s="207">
        <v>0</v>
      </c>
      <c r="P969" s="207">
        <v>0</v>
      </c>
      <c r="Q969" s="207">
        <v>0</v>
      </c>
      <c r="R969" s="207">
        <v>1594.97336113041</v>
      </c>
      <c r="S969" s="207">
        <v>1214.3333333333301</v>
      </c>
      <c r="T969" s="207">
        <v>0</v>
      </c>
      <c r="U969" s="207">
        <v>830.357142857143</v>
      </c>
      <c r="V969" s="207">
        <v>0</v>
      </c>
      <c r="W969" s="207">
        <v>0</v>
      </c>
    </row>
    <row r="970" spans="1:23" ht="18" customHeight="1">
      <c r="A970" s="206" t="s">
        <v>103</v>
      </c>
      <c r="B970" s="207">
        <v>0.18099999999999999</v>
      </c>
      <c r="C970" s="207">
        <v>0.26400000000000001</v>
      </c>
      <c r="D970" s="207">
        <v>0.36599999999999999</v>
      </c>
      <c r="E970" s="207">
        <v>0.72399999999999998</v>
      </c>
      <c r="F970" s="207">
        <v>0.68100000000000005</v>
      </c>
      <c r="G970" s="207">
        <v>0.38400000000000001</v>
      </c>
      <c r="H970" s="207">
        <v>0.751</v>
      </c>
      <c r="I970" s="207">
        <v>0.98699999999999999</v>
      </c>
      <c r="J970" s="207">
        <v>1.0329999999999999</v>
      </c>
      <c r="K970" s="207">
        <v>1.2450000000000001</v>
      </c>
      <c r="M970" s="206" t="s">
        <v>103</v>
      </c>
      <c r="N970" s="207">
        <v>112558.01104972399</v>
      </c>
      <c r="O970" s="207">
        <v>107787.878787879</v>
      </c>
      <c r="P970" s="207">
        <v>97571.038251366102</v>
      </c>
      <c r="Q970" s="207">
        <v>93549.723756906096</v>
      </c>
      <c r="R970" s="207">
        <v>91374.449339207102</v>
      </c>
      <c r="S970" s="207">
        <v>111809.89583333299</v>
      </c>
      <c r="T970" s="207">
        <v>78170.439414114502</v>
      </c>
      <c r="U970" s="207">
        <v>87094.224924012204</v>
      </c>
      <c r="V970" s="207">
        <v>89715.392061955499</v>
      </c>
      <c r="W970" s="207">
        <v>75295.582329317302</v>
      </c>
    </row>
    <row r="971" spans="1:23" ht="18.75" customHeight="1">
      <c r="A971" s="206" t="s">
        <v>106</v>
      </c>
      <c r="B971" s="207">
        <v>0</v>
      </c>
      <c r="C971" s="207">
        <v>0</v>
      </c>
      <c r="D971" s="207">
        <v>0</v>
      </c>
      <c r="E971" s="207">
        <v>0</v>
      </c>
      <c r="F971" s="207">
        <v>0</v>
      </c>
      <c r="G971" s="207">
        <v>0</v>
      </c>
      <c r="H971" s="207">
        <v>0.75</v>
      </c>
      <c r="I971" s="207">
        <v>0</v>
      </c>
      <c r="J971" s="207">
        <v>0</v>
      </c>
      <c r="K971" s="207">
        <v>0</v>
      </c>
      <c r="M971" s="206" t="s">
        <v>106</v>
      </c>
      <c r="N971" s="207">
        <v>0</v>
      </c>
      <c r="O971" s="207">
        <v>0</v>
      </c>
      <c r="P971" s="207">
        <v>0</v>
      </c>
      <c r="Q971" s="207">
        <v>0</v>
      </c>
      <c r="R971" s="207">
        <v>0</v>
      </c>
      <c r="S971" s="207">
        <v>0</v>
      </c>
      <c r="T971" s="207">
        <v>921.33333333333303</v>
      </c>
      <c r="U971" s="207">
        <v>0</v>
      </c>
      <c r="V971" s="207">
        <v>0</v>
      </c>
      <c r="W971" s="207">
        <v>0</v>
      </c>
    </row>
    <row r="972" spans="1:23" ht="18.75" customHeight="1">
      <c r="A972" s="206" t="s">
        <v>107</v>
      </c>
      <c r="B972" s="207">
        <v>49.95</v>
      </c>
      <c r="C972" s="207">
        <v>4.4000000000000004</v>
      </c>
      <c r="D972" s="207">
        <v>46.14</v>
      </c>
      <c r="E972" s="207">
        <v>0</v>
      </c>
      <c r="F972" s="207">
        <v>0</v>
      </c>
      <c r="G972" s="207">
        <v>0</v>
      </c>
      <c r="H972" s="207">
        <v>0</v>
      </c>
      <c r="I972" s="207">
        <v>0</v>
      </c>
      <c r="J972" s="207">
        <v>4.2</v>
      </c>
      <c r="K972" s="207">
        <v>7.56</v>
      </c>
      <c r="M972" s="206" t="s">
        <v>107</v>
      </c>
      <c r="N972" s="207">
        <v>263.40340340340299</v>
      </c>
      <c r="O972" s="207">
        <v>270.90909090909099</v>
      </c>
      <c r="P972" s="207">
        <v>222.49674902470699</v>
      </c>
      <c r="Q972" s="207">
        <v>0</v>
      </c>
      <c r="R972" s="207">
        <v>0</v>
      </c>
      <c r="S972" s="207">
        <v>0</v>
      </c>
      <c r="T972" s="207">
        <v>0</v>
      </c>
      <c r="U972" s="207">
        <v>0</v>
      </c>
      <c r="V972" s="207">
        <v>401.66666666666703</v>
      </c>
      <c r="W972" s="207">
        <v>360.31746031746002</v>
      </c>
    </row>
    <row r="973" spans="1:23" ht="18.75" customHeight="1">
      <c r="A973" s="206" t="s">
        <v>108</v>
      </c>
      <c r="B973" s="207">
        <v>126.5</v>
      </c>
      <c r="C973" s="207">
        <v>90</v>
      </c>
      <c r="D973" s="207">
        <v>0</v>
      </c>
      <c r="E973" s="207">
        <v>0</v>
      </c>
      <c r="F973" s="207">
        <v>0</v>
      </c>
      <c r="G973" s="207">
        <v>0</v>
      </c>
      <c r="H973" s="207">
        <v>22.704999999999998</v>
      </c>
      <c r="I973" s="207">
        <v>10.368</v>
      </c>
      <c r="J973" s="207">
        <v>58.2</v>
      </c>
      <c r="K973" s="207">
        <v>293.14999999999998</v>
      </c>
      <c r="M973" s="206" t="s">
        <v>108</v>
      </c>
      <c r="N973" s="207">
        <v>117.05928853754899</v>
      </c>
      <c r="O973" s="207">
        <v>90.4444444444444</v>
      </c>
      <c r="P973" s="207">
        <v>0</v>
      </c>
      <c r="Q973" s="207">
        <v>0</v>
      </c>
      <c r="R973" s="207">
        <v>0</v>
      </c>
      <c r="S973" s="207">
        <v>0</v>
      </c>
      <c r="T973" s="207">
        <v>138.163400132129</v>
      </c>
      <c r="U973" s="207">
        <v>228.780864197531</v>
      </c>
      <c r="V973" s="207">
        <v>116.92439862543</v>
      </c>
      <c r="W973" s="207">
        <v>118.130649837967</v>
      </c>
    </row>
    <row r="974" spans="1:23" ht="18.75" customHeight="1">
      <c r="A974" s="206" t="s">
        <v>113</v>
      </c>
      <c r="B974" s="207">
        <v>0</v>
      </c>
      <c r="C974" s="207">
        <v>0</v>
      </c>
      <c r="D974" s="207">
        <v>0</v>
      </c>
      <c r="E974" s="207">
        <v>0</v>
      </c>
      <c r="F974" s="207">
        <v>0</v>
      </c>
      <c r="G974" s="207">
        <v>0</v>
      </c>
      <c r="H974" s="207">
        <v>7.2</v>
      </c>
      <c r="I974" s="207">
        <v>0</v>
      </c>
      <c r="J974" s="207">
        <v>0</v>
      </c>
      <c r="K974" s="207">
        <v>0</v>
      </c>
      <c r="M974" s="206" t="s">
        <v>113</v>
      </c>
      <c r="N974" s="207">
        <v>0</v>
      </c>
      <c r="O974" s="207">
        <v>0</v>
      </c>
      <c r="P974" s="207">
        <v>0</v>
      </c>
      <c r="Q974" s="207">
        <v>0</v>
      </c>
      <c r="R974" s="207">
        <v>0</v>
      </c>
      <c r="S974" s="207">
        <v>0</v>
      </c>
      <c r="T974" s="207">
        <v>440</v>
      </c>
      <c r="U974" s="207">
        <v>0</v>
      </c>
      <c r="V974" s="207">
        <v>0</v>
      </c>
      <c r="W974" s="207">
        <v>0</v>
      </c>
    </row>
    <row r="975" spans="1:23" ht="18.75" customHeight="1">
      <c r="A975" s="206" t="s">
        <v>114</v>
      </c>
      <c r="B975" s="207">
        <v>0</v>
      </c>
      <c r="C975" s="207">
        <v>0</v>
      </c>
      <c r="D975" s="207">
        <v>0</v>
      </c>
      <c r="E975" s="207">
        <v>0</v>
      </c>
      <c r="F975" s="207">
        <v>0</v>
      </c>
      <c r="G975" s="207">
        <v>0</v>
      </c>
      <c r="H975" s="207">
        <v>12.462999999999999</v>
      </c>
      <c r="I975" s="207">
        <v>349.38400000000001</v>
      </c>
      <c r="J975" s="207">
        <v>791.60299999999995</v>
      </c>
      <c r="K975" s="207">
        <v>2084.616</v>
      </c>
      <c r="M975" s="206" t="s">
        <v>114</v>
      </c>
      <c r="N975" s="207">
        <v>0</v>
      </c>
      <c r="O975" s="207">
        <v>0</v>
      </c>
      <c r="P975" s="207">
        <v>0</v>
      </c>
      <c r="Q975" s="207">
        <v>0</v>
      </c>
      <c r="R975" s="207">
        <v>0</v>
      </c>
      <c r="S975" s="207">
        <v>0</v>
      </c>
      <c r="T975" s="207">
        <v>230.76305865361499</v>
      </c>
      <c r="U975" s="207">
        <v>229.855975087583</v>
      </c>
      <c r="V975" s="207">
        <v>213.58938760969801</v>
      </c>
      <c r="W975" s="207">
        <v>185.183266366563</v>
      </c>
    </row>
    <row r="976" spans="1:23" ht="18.75" customHeight="1">
      <c r="A976" s="206" t="s">
        <v>115</v>
      </c>
      <c r="B976" s="207">
        <v>0</v>
      </c>
      <c r="C976" s="207">
        <v>0</v>
      </c>
      <c r="D976" s="207">
        <v>0</v>
      </c>
      <c r="E976" s="207">
        <v>0</v>
      </c>
      <c r="F976" s="207">
        <v>0</v>
      </c>
      <c r="G976" s="207">
        <v>0</v>
      </c>
      <c r="H976" s="207">
        <v>0</v>
      </c>
      <c r="I976" s="207">
        <v>0</v>
      </c>
      <c r="J976" s="207">
        <v>0</v>
      </c>
      <c r="K976" s="207">
        <v>67.843999999999994</v>
      </c>
      <c r="M976" s="206" t="s">
        <v>115</v>
      </c>
      <c r="N976" s="207">
        <v>0</v>
      </c>
      <c r="O976" s="207">
        <v>0</v>
      </c>
      <c r="P976" s="207">
        <v>0</v>
      </c>
      <c r="Q976" s="207">
        <v>0</v>
      </c>
      <c r="R976" s="207">
        <v>0</v>
      </c>
      <c r="S976" s="207">
        <v>0</v>
      </c>
      <c r="T976" s="207">
        <v>0</v>
      </c>
      <c r="U976" s="207">
        <v>0</v>
      </c>
      <c r="V976" s="207">
        <v>0</v>
      </c>
      <c r="W976" s="207">
        <v>224.76563881846599</v>
      </c>
    </row>
    <row r="977" spans="1:23" ht="18.75" customHeight="1">
      <c r="A977" s="206" t="s">
        <v>117</v>
      </c>
      <c r="B977" s="207">
        <v>3.8</v>
      </c>
      <c r="C977" s="207">
        <v>2.36</v>
      </c>
      <c r="D977" s="207">
        <v>0</v>
      </c>
      <c r="E977" s="207">
        <v>0</v>
      </c>
      <c r="F977" s="207">
        <v>0.25</v>
      </c>
      <c r="G977" s="207">
        <v>0.54</v>
      </c>
      <c r="H977" s="207">
        <v>3.3239999999999998</v>
      </c>
      <c r="I977" s="207">
        <v>0.67800000000000005</v>
      </c>
      <c r="J977" s="207">
        <v>0.216</v>
      </c>
      <c r="K977" s="207">
        <v>0.33900000000000002</v>
      </c>
      <c r="M977" s="206" t="s">
        <v>117</v>
      </c>
      <c r="N977" s="207">
        <v>653.42105263157896</v>
      </c>
      <c r="O977" s="207">
        <v>693.64406779660999</v>
      </c>
      <c r="P977" s="207">
        <v>0</v>
      </c>
      <c r="Q977" s="207">
        <v>0</v>
      </c>
      <c r="R977" s="207">
        <v>840</v>
      </c>
      <c r="S977" s="207">
        <v>820.37037037036998</v>
      </c>
      <c r="T977" s="207">
        <v>932.91215403128797</v>
      </c>
      <c r="U977" s="207">
        <v>1005.89970501475</v>
      </c>
      <c r="V977" s="207">
        <v>1060.18518518518</v>
      </c>
      <c r="W977" s="207">
        <v>882.00589970501403</v>
      </c>
    </row>
    <row r="978" spans="1:23" ht="18.75" customHeight="1">
      <c r="A978" s="204" t="s">
        <v>44</v>
      </c>
      <c r="B978" s="205">
        <v>99.55</v>
      </c>
      <c r="C978" s="205">
        <v>63.234000000000002</v>
      </c>
      <c r="D978" s="205">
        <v>53.89</v>
      </c>
      <c r="E978" s="205">
        <v>71.366</v>
      </c>
      <c r="F978" s="205">
        <v>3.3849999999999998</v>
      </c>
      <c r="G978" s="205">
        <v>24.082999999999998</v>
      </c>
      <c r="H978" s="205">
        <v>33.820999999999998</v>
      </c>
      <c r="I978" s="205">
        <v>60.735999999999997</v>
      </c>
      <c r="J978" s="205">
        <v>10.071</v>
      </c>
      <c r="K978" s="205">
        <v>222.61600000000001</v>
      </c>
      <c r="M978" s="204" t="s">
        <v>44</v>
      </c>
      <c r="N978" s="205">
        <v>222.16976393772001</v>
      </c>
      <c r="O978" s="205">
        <v>369.27918524844199</v>
      </c>
      <c r="P978" s="205">
        <v>552.38448691779604</v>
      </c>
      <c r="Q978" s="205">
        <v>326.75223495782302</v>
      </c>
      <c r="R978" s="205">
        <v>1563.95864106352</v>
      </c>
      <c r="S978" s="205">
        <v>542.49885811568299</v>
      </c>
      <c r="T978" s="205">
        <v>361.87575766535599</v>
      </c>
      <c r="U978" s="205">
        <v>570.37012644889398</v>
      </c>
      <c r="V978" s="205">
        <v>627.54443451494399</v>
      </c>
      <c r="W978" s="205">
        <v>128.710425126676</v>
      </c>
    </row>
    <row r="979" spans="1:23" ht="18.75" customHeight="1">
      <c r="A979" s="206" t="s">
        <v>73</v>
      </c>
      <c r="B979" s="207">
        <v>0</v>
      </c>
      <c r="C979" s="207">
        <v>0</v>
      </c>
      <c r="D979" s="207">
        <v>0</v>
      </c>
      <c r="E979" s="207">
        <v>0</v>
      </c>
      <c r="F979" s="207">
        <v>0</v>
      </c>
      <c r="G979" s="207">
        <v>0</v>
      </c>
      <c r="H979" s="207">
        <v>0</v>
      </c>
      <c r="I979" s="207">
        <v>36.936</v>
      </c>
      <c r="J979" s="207">
        <v>0</v>
      </c>
      <c r="K979" s="207">
        <v>0</v>
      </c>
      <c r="M979" s="206" t="s">
        <v>73</v>
      </c>
      <c r="N979" s="207">
        <v>0</v>
      </c>
      <c r="O979" s="207">
        <v>0</v>
      </c>
      <c r="P979" s="207">
        <v>0</v>
      </c>
      <c r="Q979" s="207">
        <v>0</v>
      </c>
      <c r="R979" s="207">
        <v>0</v>
      </c>
      <c r="S979" s="207">
        <v>0</v>
      </c>
      <c r="T979" s="207">
        <v>0</v>
      </c>
      <c r="U979" s="207">
        <v>455.35520901017998</v>
      </c>
      <c r="V979" s="207">
        <v>0</v>
      </c>
      <c r="W979" s="207">
        <v>0</v>
      </c>
    </row>
    <row r="980" spans="1:23" ht="18.75" customHeight="1">
      <c r="A980" s="206" t="s">
        <v>120</v>
      </c>
      <c r="B980" s="207">
        <v>0</v>
      </c>
      <c r="C980" s="207">
        <v>0</v>
      </c>
      <c r="D980" s="207">
        <v>0</v>
      </c>
      <c r="E980" s="207">
        <v>0</v>
      </c>
      <c r="F980" s="207">
        <v>0</v>
      </c>
      <c r="G980" s="207">
        <v>14.183999999999999</v>
      </c>
      <c r="H980" s="207">
        <v>16.547999999999998</v>
      </c>
      <c r="I980" s="207">
        <v>20.649000000000001</v>
      </c>
      <c r="J980" s="207">
        <v>6.6</v>
      </c>
      <c r="K980" s="207">
        <v>0</v>
      </c>
      <c r="M980" s="206" t="s">
        <v>120</v>
      </c>
      <c r="N980" s="207">
        <v>0</v>
      </c>
      <c r="O980" s="207">
        <v>0</v>
      </c>
      <c r="P980" s="207">
        <v>0</v>
      </c>
      <c r="Q980" s="207">
        <v>0</v>
      </c>
      <c r="R980" s="207">
        <v>0</v>
      </c>
      <c r="S980" s="207">
        <v>243.30231246474901</v>
      </c>
      <c r="T980" s="207">
        <v>237.974377568286</v>
      </c>
      <c r="U980" s="207">
        <v>236.86377064264599</v>
      </c>
      <c r="V980" s="207">
        <v>231.969696969697</v>
      </c>
      <c r="W980" s="207">
        <v>0</v>
      </c>
    </row>
    <row r="981" spans="1:23" ht="18.75" customHeight="1">
      <c r="A981" s="206" t="s">
        <v>107</v>
      </c>
      <c r="B981" s="207">
        <v>0</v>
      </c>
      <c r="C981" s="207">
        <v>0</v>
      </c>
      <c r="D981" s="207">
        <v>0</v>
      </c>
      <c r="E981" s="207">
        <v>0</v>
      </c>
      <c r="F981" s="207">
        <v>0</v>
      </c>
      <c r="G981" s="207">
        <v>0</v>
      </c>
      <c r="H981" s="207">
        <v>0</v>
      </c>
      <c r="I981" s="207">
        <v>0</v>
      </c>
      <c r="J981" s="207">
        <v>0</v>
      </c>
      <c r="K981" s="207">
        <v>222</v>
      </c>
      <c r="M981" s="206" t="s">
        <v>107</v>
      </c>
      <c r="N981" s="207">
        <v>0</v>
      </c>
      <c r="O981" s="207">
        <v>0</v>
      </c>
      <c r="P981" s="207">
        <v>0</v>
      </c>
      <c r="Q981" s="207">
        <v>0</v>
      </c>
      <c r="R981" s="207">
        <v>0</v>
      </c>
      <c r="S981" s="207">
        <v>0</v>
      </c>
      <c r="T981" s="207">
        <v>0</v>
      </c>
      <c r="U981" s="207">
        <v>0</v>
      </c>
      <c r="V981" s="207">
        <v>0</v>
      </c>
      <c r="W981" s="207">
        <v>125.54954954954999</v>
      </c>
    </row>
    <row r="982" spans="1:23" ht="18.75" customHeight="1">
      <c r="A982" s="206" t="s">
        <v>124</v>
      </c>
      <c r="B982" s="207">
        <v>99.55</v>
      </c>
      <c r="C982" s="207">
        <v>63.234000000000002</v>
      </c>
      <c r="D982" s="207">
        <v>53.89</v>
      </c>
      <c r="E982" s="207">
        <v>71.366</v>
      </c>
      <c r="F982" s="207">
        <v>3.3849999999999998</v>
      </c>
      <c r="G982" s="207">
        <v>9.8989999999999991</v>
      </c>
      <c r="H982" s="207">
        <v>17.273</v>
      </c>
      <c r="I982" s="207">
        <v>3.1509999999999998</v>
      </c>
      <c r="J982" s="207">
        <v>3.4710000000000001</v>
      </c>
      <c r="K982" s="207">
        <v>0.61599999999999999</v>
      </c>
      <c r="M982" s="206" t="s">
        <v>124</v>
      </c>
      <c r="N982" s="207">
        <v>222.16976393772001</v>
      </c>
      <c r="O982" s="207">
        <v>369.27918524844199</v>
      </c>
      <c r="P982" s="207">
        <v>552.38448691779604</v>
      </c>
      <c r="Q982" s="207">
        <v>326.75223495782302</v>
      </c>
      <c r="R982" s="207">
        <v>1563.95864106352</v>
      </c>
      <c r="S982" s="207">
        <v>971.20921305182299</v>
      </c>
      <c r="T982" s="207">
        <v>480.57662247438202</v>
      </c>
      <c r="U982" s="207">
        <v>4104.0939384322401</v>
      </c>
      <c r="V982" s="207">
        <v>1379.7176606165399</v>
      </c>
      <c r="W982" s="207">
        <v>1267.8571428571399</v>
      </c>
    </row>
    <row r="983" spans="1:23" ht="18.75" customHeight="1">
      <c r="A983" s="204" t="s">
        <v>58</v>
      </c>
      <c r="B983" s="205">
        <v>0</v>
      </c>
      <c r="C983" s="205">
        <v>0</v>
      </c>
      <c r="D983" s="205">
        <v>0</v>
      </c>
      <c r="E983" s="205">
        <v>7.0810000000000004</v>
      </c>
      <c r="F983" s="205">
        <v>2.415</v>
      </c>
      <c r="G983" s="205">
        <v>3.7120000000000002</v>
      </c>
      <c r="H983" s="205">
        <v>0</v>
      </c>
      <c r="I983" s="205">
        <v>0.7</v>
      </c>
      <c r="J983" s="205">
        <v>0.36799999999999999</v>
      </c>
      <c r="K983" s="205">
        <v>0.98</v>
      </c>
      <c r="M983" s="204" t="s">
        <v>58</v>
      </c>
      <c r="N983" s="205">
        <v>0</v>
      </c>
      <c r="O983" s="205">
        <v>0</v>
      </c>
      <c r="P983" s="205">
        <v>0</v>
      </c>
      <c r="Q983" s="205">
        <v>460.95184296003401</v>
      </c>
      <c r="R983" s="205">
        <v>439.75155279503099</v>
      </c>
      <c r="S983" s="205">
        <v>352.640086206896</v>
      </c>
      <c r="T983" s="205">
        <v>0</v>
      </c>
      <c r="U983" s="205">
        <v>8580</v>
      </c>
      <c r="V983" s="205">
        <v>7717.3913043478296</v>
      </c>
      <c r="W983" s="205">
        <v>7198.9795918367399</v>
      </c>
    </row>
    <row r="984" spans="1:23" ht="18.75" customHeight="1">
      <c r="A984" s="206" t="s">
        <v>134</v>
      </c>
      <c r="B984" s="207">
        <v>0</v>
      </c>
      <c r="C984" s="207">
        <v>0</v>
      </c>
      <c r="D984" s="207">
        <v>0</v>
      </c>
      <c r="E984" s="207">
        <v>7.0810000000000004</v>
      </c>
      <c r="F984" s="207">
        <v>2.415</v>
      </c>
      <c r="G984" s="207">
        <v>3.7120000000000002</v>
      </c>
      <c r="H984" s="207">
        <v>0</v>
      </c>
      <c r="I984" s="207">
        <v>0</v>
      </c>
      <c r="J984" s="207">
        <v>0</v>
      </c>
      <c r="K984" s="207">
        <v>0</v>
      </c>
      <c r="M984" s="206" t="s">
        <v>134</v>
      </c>
      <c r="N984" s="207">
        <v>0</v>
      </c>
      <c r="O984" s="207">
        <v>0</v>
      </c>
      <c r="P984" s="207">
        <v>0</v>
      </c>
      <c r="Q984" s="207">
        <v>460.95184296003401</v>
      </c>
      <c r="R984" s="207">
        <v>439.75155279503099</v>
      </c>
      <c r="S984" s="207">
        <v>352.640086206896</v>
      </c>
      <c r="T984" s="207">
        <v>0</v>
      </c>
      <c r="U984" s="207">
        <v>0</v>
      </c>
      <c r="V984" s="207">
        <v>0</v>
      </c>
      <c r="W984" s="207">
        <v>0</v>
      </c>
    </row>
    <row r="985" spans="1:23" ht="18.75" customHeight="1">
      <c r="A985" s="206" t="s">
        <v>136</v>
      </c>
      <c r="B985" s="207">
        <v>0</v>
      </c>
      <c r="C985" s="207">
        <v>0</v>
      </c>
      <c r="D985" s="207">
        <v>0</v>
      </c>
      <c r="E985" s="207">
        <v>0</v>
      </c>
      <c r="F985" s="207">
        <v>0</v>
      </c>
      <c r="G985" s="207">
        <v>0</v>
      </c>
      <c r="H985" s="207">
        <v>0</v>
      </c>
      <c r="I985" s="207">
        <v>0.7</v>
      </c>
      <c r="J985" s="207">
        <v>0.36799999999999999</v>
      </c>
      <c r="K985" s="207">
        <v>0.98</v>
      </c>
      <c r="M985" s="206" t="s">
        <v>136</v>
      </c>
      <c r="N985" s="207">
        <v>0</v>
      </c>
      <c r="O985" s="207">
        <v>0</v>
      </c>
      <c r="P985" s="207">
        <v>0</v>
      </c>
      <c r="Q985" s="207">
        <v>0</v>
      </c>
      <c r="R985" s="207">
        <v>0</v>
      </c>
      <c r="S985" s="207">
        <v>0</v>
      </c>
      <c r="T985" s="207">
        <v>0</v>
      </c>
      <c r="U985" s="207">
        <v>8580</v>
      </c>
      <c r="V985" s="207">
        <v>7717.3913043478296</v>
      </c>
      <c r="W985" s="207">
        <v>7198.9795918367399</v>
      </c>
    </row>
    <row r="986" spans="1:23" ht="18.75" customHeight="1">
      <c r="A986" s="204" t="s">
        <v>60</v>
      </c>
      <c r="B986" s="205">
        <v>0.68200000000000005</v>
      </c>
      <c r="C986" s="205">
        <v>5.5460000000000003</v>
      </c>
      <c r="D986" s="205">
        <v>7.57</v>
      </c>
      <c r="E986" s="205">
        <v>7.4039999999999999</v>
      </c>
      <c r="F986" s="205">
        <v>9.09</v>
      </c>
      <c r="G986" s="205">
        <v>5.3460000000000001</v>
      </c>
      <c r="H986" s="205">
        <v>7.4459999999999997</v>
      </c>
      <c r="I986" s="205">
        <v>7.68</v>
      </c>
      <c r="J986" s="205">
        <v>8.9420000000000002</v>
      </c>
      <c r="K986" s="205">
        <v>7.0679999999999996</v>
      </c>
      <c r="M986" s="204" t="s">
        <v>60</v>
      </c>
      <c r="N986" s="205">
        <v>667.15542521994098</v>
      </c>
      <c r="O986" s="205">
        <v>741.25495852866902</v>
      </c>
      <c r="P986" s="205">
        <v>831.836195508586</v>
      </c>
      <c r="Q986" s="205">
        <v>705.02431118314405</v>
      </c>
      <c r="R986" s="205">
        <v>844.444444444444</v>
      </c>
      <c r="S986" s="205">
        <v>710.998877665544</v>
      </c>
      <c r="T986" s="205">
        <v>589.30969648133203</v>
      </c>
      <c r="U986" s="205">
        <v>679.296875</v>
      </c>
      <c r="V986" s="205">
        <v>853.83583091031096</v>
      </c>
      <c r="W986" s="205">
        <v>791.02999434069</v>
      </c>
    </row>
    <row r="987" spans="1:23" ht="18.75" customHeight="1">
      <c r="A987" s="206" t="s">
        <v>137</v>
      </c>
      <c r="B987" s="207">
        <v>0.68200000000000005</v>
      </c>
      <c r="C987" s="207">
        <v>5.5460000000000003</v>
      </c>
      <c r="D987" s="207">
        <v>7.57</v>
      </c>
      <c r="E987" s="207">
        <v>7.4039999999999999</v>
      </c>
      <c r="F987" s="207">
        <v>9.09</v>
      </c>
      <c r="G987" s="207">
        <v>5.3460000000000001</v>
      </c>
      <c r="H987" s="207">
        <v>7.4459999999999997</v>
      </c>
      <c r="I987" s="207">
        <v>7.68</v>
      </c>
      <c r="J987" s="207">
        <v>8.9420000000000002</v>
      </c>
      <c r="K987" s="207">
        <v>7.0679999999999996</v>
      </c>
      <c r="M987" s="206" t="s">
        <v>137</v>
      </c>
      <c r="N987" s="207">
        <v>667.15542521994098</v>
      </c>
      <c r="O987" s="207">
        <v>741.25495852866902</v>
      </c>
      <c r="P987" s="207">
        <v>831.836195508586</v>
      </c>
      <c r="Q987" s="207">
        <v>705.02431118314405</v>
      </c>
      <c r="R987" s="207">
        <v>844.444444444444</v>
      </c>
      <c r="S987" s="207">
        <v>710.998877665544</v>
      </c>
      <c r="T987" s="207">
        <v>589.30969648133203</v>
      </c>
      <c r="U987" s="207">
        <v>679.296875</v>
      </c>
      <c r="V987" s="207">
        <v>853.83583091031096</v>
      </c>
      <c r="W987" s="207">
        <v>791.02999434069</v>
      </c>
    </row>
    <row r="988" spans="1:23" ht="18.75" customHeight="1">
      <c r="A988" s="204" t="s">
        <v>63</v>
      </c>
      <c r="B988" s="205">
        <v>1370.3440000000001</v>
      </c>
      <c r="C988" s="205">
        <v>2754.9389999999999</v>
      </c>
      <c r="D988" s="205">
        <v>3413.3910000000001</v>
      </c>
      <c r="E988" s="205">
        <v>4695.7719999999999</v>
      </c>
      <c r="F988" s="205">
        <v>4086.884</v>
      </c>
      <c r="G988" s="205">
        <v>2889.8339999999998</v>
      </c>
      <c r="H988" s="205">
        <v>5886.2389999999996</v>
      </c>
      <c r="I988" s="205">
        <v>2796.0749999999998</v>
      </c>
      <c r="J988" s="205">
        <v>4858.5839999999998</v>
      </c>
      <c r="K988" s="205">
        <v>5443.8639999999996</v>
      </c>
      <c r="M988" s="204" t="s">
        <v>63</v>
      </c>
      <c r="N988" s="205">
        <v>384.47134442154697</v>
      </c>
      <c r="O988" s="205">
        <v>338.18462042172303</v>
      </c>
      <c r="P988" s="205">
        <v>336.229573465214</v>
      </c>
      <c r="Q988" s="205">
        <v>301.78743772057101</v>
      </c>
      <c r="R988" s="205">
        <v>269.16056340233803</v>
      </c>
      <c r="S988" s="205">
        <v>304.48392537426002</v>
      </c>
      <c r="T988" s="205">
        <v>247.86659189339699</v>
      </c>
      <c r="U988" s="205">
        <v>307.693820802375</v>
      </c>
      <c r="V988" s="205">
        <v>274.11463916235698</v>
      </c>
      <c r="W988" s="205">
        <v>232.97128657145001</v>
      </c>
    </row>
    <row r="989" spans="1:23" ht="18.75" customHeight="1">
      <c r="A989" s="206" t="s">
        <v>138</v>
      </c>
      <c r="B989" s="207">
        <v>57.468000000000004</v>
      </c>
      <c r="C989" s="207">
        <v>0</v>
      </c>
      <c r="D989" s="207">
        <v>81.650000000000006</v>
      </c>
      <c r="E989" s="207">
        <v>0</v>
      </c>
      <c r="F989" s="207">
        <v>37.271999999999998</v>
      </c>
      <c r="G989" s="207">
        <v>697.02800000000002</v>
      </c>
      <c r="H989" s="207">
        <v>224.40600000000001</v>
      </c>
      <c r="I989" s="207">
        <v>0</v>
      </c>
      <c r="J989" s="207">
        <v>18.527999999999999</v>
      </c>
      <c r="K989" s="207">
        <v>0</v>
      </c>
      <c r="M989" s="206" t="s">
        <v>138</v>
      </c>
      <c r="N989" s="207">
        <v>110.444073223359</v>
      </c>
      <c r="O989" s="207">
        <v>0</v>
      </c>
      <c r="P989" s="207">
        <v>101.175750153092</v>
      </c>
      <c r="Q989" s="207">
        <v>0</v>
      </c>
      <c r="R989" s="207">
        <v>128.62202189311</v>
      </c>
      <c r="S989" s="207">
        <v>116.02403346780901</v>
      </c>
      <c r="T989" s="207">
        <v>111.485432653316</v>
      </c>
      <c r="U989" s="207">
        <v>0</v>
      </c>
      <c r="V989" s="207">
        <v>122.031519861831</v>
      </c>
      <c r="W989" s="207">
        <v>0</v>
      </c>
    </row>
    <row r="990" spans="1:23" ht="18.75" customHeight="1">
      <c r="A990" s="206" t="s">
        <v>139</v>
      </c>
      <c r="B990" s="207">
        <v>0</v>
      </c>
      <c r="C990" s="207">
        <v>0</v>
      </c>
      <c r="D990" s="207">
        <v>0</v>
      </c>
      <c r="E990" s="207">
        <v>1461.317</v>
      </c>
      <c r="F990" s="207">
        <v>2137.3209999999999</v>
      </c>
      <c r="G990" s="207">
        <v>532.22500000000002</v>
      </c>
      <c r="H990" s="207">
        <v>2762.9180000000001</v>
      </c>
      <c r="I990" s="207">
        <v>1440.655</v>
      </c>
      <c r="J990" s="207">
        <v>1766.9380000000001</v>
      </c>
      <c r="K990" s="207">
        <v>2205.442</v>
      </c>
      <c r="M990" s="206" t="s">
        <v>139</v>
      </c>
      <c r="N990" s="207">
        <v>0</v>
      </c>
      <c r="O990" s="207">
        <v>0</v>
      </c>
      <c r="P990" s="207">
        <v>0</v>
      </c>
      <c r="Q990" s="207">
        <v>120.744506496537</v>
      </c>
      <c r="R990" s="207">
        <v>124.063254887778</v>
      </c>
      <c r="S990" s="207">
        <v>117.79792381041899</v>
      </c>
      <c r="T990" s="207">
        <v>110.37099182820501</v>
      </c>
      <c r="U990" s="207">
        <v>125.47209429044401</v>
      </c>
      <c r="V990" s="207">
        <v>119.566730694569</v>
      </c>
      <c r="W990" s="207">
        <v>110.98138150992</v>
      </c>
    </row>
    <row r="991" spans="1:23" ht="18.75" customHeight="1">
      <c r="A991" s="206" t="s">
        <v>141</v>
      </c>
      <c r="B991" s="207">
        <v>0</v>
      </c>
      <c r="C991" s="207">
        <v>0</v>
      </c>
      <c r="D991" s="207">
        <v>0</v>
      </c>
      <c r="E991" s="207">
        <v>0</v>
      </c>
      <c r="F991" s="207">
        <v>0</v>
      </c>
      <c r="G991" s="207">
        <v>0</v>
      </c>
      <c r="H991" s="207">
        <v>0</v>
      </c>
      <c r="I991" s="207">
        <v>0.23400000000000001</v>
      </c>
      <c r="J991" s="207">
        <v>0</v>
      </c>
      <c r="K991" s="207">
        <v>0</v>
      </c>
      <c r="M991" s="206" t="s">
        <v>141</v>
      </c>
      <c r="N991" s="207">
        <v>0</v>
      </c>
      <c r="O991" s="207">
        <v>0</v>
      </c>
      <c r="P991" s="207">
        <v>0</v>
      </c>
      <c r="Q991" s="207">
        <v>0</v>
      </c>
      <c r="R991" s="207">
        <v>0</v>
      </c>
      <c r="S991" s="207">
        <v>0</v>
      </c>
      <c r="T991" s="207">
        <v>0</v>
      </c>
      <c r="U991" s="207">
        <v>1320.5128205128201</v>
      </c>
      <c r="V991" s="207">
        <v>0</v>
      </c>
      <c r="W991" s="207">
        <v>0</v>
      </c>
    </row>
    <row r="992" spans="1:23" ht="18.75" customHeight="1">
      <c r="A992" s="206" t="s">
        <v>143</v>
      </c>
      <c r="B992" s="207">
        <v>1163.4280000000001</v>
      </c>
      <c r="C992" s="207">
        <v>2598.5479999999998</v>
      </c>
      <c r="D992" s="207">
        <v>3098.4859999999999</v>
      </c>
      <c r="E992" s="207">
        <v>2824.08</v>
      </c>
      <c r="F992" s="207">
        <v>1653.12</v>
      </c>
      <c r="G992" s="207">
        <v>1465.778</v>
      </c>
      <c r="H992" s="207">
        <v>2654.0259999999998</v>
      </c>
      <c r="I992" s="207">
        <v>1164.6610000000001</v>
      </c>
      <c r="J992" s="207">
        <v>2917.4720000000002</v>
      </c>
      <c r="K992" s="207">
        <v>3077.0720000000001</v>
      </c>
      <c r="M992" s="206" t="s">
        <v>143</v>
      </c>
      <c r="N992" s="207">
        <v>290.00075638544001</v>
      </c>
      <c r="O992" s="207">
        <v>283.86352686192402</v>
      </c>
      <c r="P992" s="207">
        <v>271.59716067782801</v>
      </c>
      <c r="Q992" s="207">
        <v>309.99475935525902</v>
      </c>
      <c r="R992" s="207">
        <v>323.78109272164198</v>
      </c>
      <c r="S992" s="207">
        <v>309.89754246550302</v>
      </c>
      <c r="T992" s="207">
        <v>329.40144520061199</v>
      </c>
      <c r="U992" s="207">
        <v>387.64241268489297</v>
      </c>
      <c r="V992" s="207">
        <v>312.67378058812602</v>
      </c>
      <c r="W992" s="207">
        <v>269.15587285575401</v>
      </c>
    </row>
    <row r="993" spans="1:23" ht="18.75" customHeight="1">
      <c r="A993" s="206" t="s">
        <v>144</v>
      </c>
      <c r="B993" s="207">
        <v>149.44800000000001</v>
      </c>
      <c r="C993" s="207">
        <v>156.39099999999999</v>
      </c>
      <c r="D993" s="207">
        <v>233.255</v>
      </c>
      <c r="E993" s="207">
        <v>410.375</v>
      </c>
      <c r="F993" s="207">
        <v>259.17099999999999</v>
      </c>
      <c r="G993" s="207">
        <v>194.803</v>
      </c>
      <c r="H993" s="207">
        <v>244.88900000000001</v>
      </c>
      <c r="I993" s="207">
        <v>190.52500000000001</v>
      </c>
      <c r="J993" s="207">
        <v>155.64599999999999</v>
      </c>
      <c r="K993" s="207">
        <v>161.35</v>
      </c>
      <c r="M993" s="206" t="s">
        <v>144</v>
      </c>
      <c r="N993" s="207">
        <v>1225.282372464</v>
      </c>
      <c r="O993" s="207">
        <v>1240.7683306584099</v>
      </c>
      <c r="P993" s="207">
        <v>1277.0658721142099</v>
      </c>
      <c r="Q993" s="207">
        <v>889.98842522083396</v>
      </c>
      <c r="R993" s="207">
        <v>1137.5578286150801</v>
      </c>
      <c r="S993" s="207">
        <v>1448.12964892738</v>
      </c>
      <c r="T993" s="207">
        <v>1040.46323027984</v>
      </c>
      <c r="U993" s="207">
        <v>1195.6016270830601</v>
      </c>
      <c r="V993" s="207">
        <v>1323.9273736555999</v>
      </c>
      <c r="W993" s="207">
        <v>1210.3439727300899</v>
      </c>
    </row>
    <row r="994" spans="1:23" ht="18.75" customHeight="1">
      <c r="A994" s="204" t="s">
        <v>64</v>
      </c>
      <c r="B994" s="205">
        <v>3524.402</v>
      </c>
      <c r="C994" s="205">
        <v>5915.8860000000004</v>
      </c>
      <c r="D994" s="205">
        <v>3527.2959999999998</v>
      </c>
      <c r="E994" s="205">
        <v>5826.2669999999998</v>
      </c>
      <c r="F994" s="205">
        <v>5609.5879999999997</v>
      </c>
      <c r="G994" s="205">
        <v>2019.0930000000001</v>
      </c>
      <c r="H994" s="205">
        <v>1772.52</v>
      </c>
      <c r="I994" s="205">
        <v>2834.9459999999999</v>
      </c>
      <c r="J994" s="205">
        <v>3556.2649999999999</v>
      </c>
      <c r="K994" s="205">
        <v>2482.7240000000002</v>
      </c>
      <c r="M994" s="204" t="s">
        <v>64</v>
      </c>
      <c r="N994" s="205">
        <v>337.39794722622401</v>
      </c>
      <c r="O994" s="205">
        <v>436.90480174905298</v>
      </c>
      <c r="P994" s="205">
        <v>184.35368055303601</v>
      </c>
      <c r="Q994" s="205">
        <v>246.213055460726</v>
      </c>
      <c r="R994" s="205">
        <v>230.28553968669399</v>
      </c>
      <c r="S994" s="205">
        <v>220.09238801778801</v>
      </c>
      <c r="T994" s="205">
        <v>198.91284724572901</v>
      </c>
      <c r="U994" s="205">
        <v>196.805512344856</v>
      </c>
      <c r="V994" s="205">
        <v>155.73333258348299</v>
      </c>
      <c r="W994" s="205">
        <v>210.60214506324499</v>
      </c>
    </row>
    <row r="995" spans="1:23" ht="18.75" customHeight="1">
      <c r="A995" s="206" t="s">
        <v>73</v>
      </c>
      <c r="B995" s="207">
        <v>0</v>
      </c>
      <c r="C995" s="207">
        <v>932.77800000000002</v>
      </c>
      <c r="D995" s="207">
        <v>0</v>
      </c>
      <c r="E995" s="207">
        <v>0</v>
      </c>
      <c r="F995" s="207">
        <v>0.312</v>
      </c>
      <c r="G995" s="207">
        <v>0</v>
      </c>
      <c r="H995" s="207">
        <v>0</v>
      </c>
      <c r="I995" s="207">
        <v>6.4000000000000001E-2</v>
      </c>
      <c r="J995" s="207">
        <v>0</v>
      </c>
      <c r="K995" s="207">
        <v>0</v>
      </c>
      <c r="M995" s="206" t="s">
        <v>73</v>
      </c>
      <c r="N995" s="207">
        <v>0</v>
      </c>
      <c r="O995" s="207">
        <v>967.73401602524905</v>
      </c>
      <c r="P995" s="207">
        <v>0</v>
      </c>
      <c r="Q995" s="207">
        <v>0</v>
      </c>
      <c r="R995" s="207">
        <v>2125</v>
      </c>
      <c r="S995" s="207">
        <v>0</v>
      </c>
      <c r="T995" s="207">
        <v>0</v>
      </c>
      <c r="U995" s="207">
        <v>3187.5</v>
      </c>
      <c r="V995" s="207">
        <v>0</v>
      </c>
      <c r="W995" s="207">
        <v>0</v>
      </c>
    </row>
    <row r="996" spans="1:23" ht="18.75" customHeight="1">
      <c r="A996" s="206" t="s">
        <v>94</v>
      </c>
      <c r="B996" s="207">
        <v>0</v>
      </c>
      <c r="C996" s="207">
        <v>0</v>
      </c>
      <c r="D996" s="207">
        <v>0</v>
      </c>
      <c r="E996" s="207">
        <v>0</v>
      </c>
      <c r="F996" s="207">
        <v>0</v>
      </c>
      <c r="G996" s="207">
        <v>0</v>
      </c>
      <c r="H996" s="207">
        <v>0</v>
      </c>
      <c r="I996" s="207">
        <v>4.6079999999999997</v>
      </c>
      <c r="J996" s="207">
        <v>0</v>
      </c>
      <c r="K996" s="207">
        <v>0</v>
      </c>
      <c r="M996" s="206" t="s">
        <v>94</v>
      </c>
      <c r="N996" s="207">
        <v>0</v>
      </c>
      <c r="O996" s="207">
        <v>0</v>
      </c>
      <c r="P996" s="207">
        <v>0</v>
      </c>
      <c r="Q996" s="207">
        <v>0</v>
      </c>
      <c r="R996" s="207">
        <v>0</v>
      </c>
      <c r="S996" s="207">
        <v>0</v>
      </c>
      <c r="T996" s="207">
        <v>0</v>
      </c>
      <c r="U996" s="207">
        <v>828.993055555556</v>
      </c>
      <c r="V996" s="207">
        <v>0</v>
      </c>
      <c r="W996" s="207">
        <v>0</v>
      </c>
    </row>
    <row r="997" spans="1:23" ht="18.75" customHeight="1">
      <c r="A997" s="206" t="s">
        <v>149</v>
      </c>
      <c r="B997" s="207">
        <v>0</v>
      </c>
      <c r="C997" s="207">
        <v>0</v>
      </c>
      <c r="D997" s="207">
        <v>0</v>
      </c>
      <c r="E997" s="207">
        <v>0</v>
      </c>
      <c r="F997" s="207">
        <v>0</v>
      </c>
      <c r="G997" s="207">
        <v>0</v>
      </c>
      <c r="H997" s="207">
        <v>0</v>
      </c>
      <c r="I997" s="207">
        <v>0</v>
      </c>
      <c r="J997" s="207">
        <v>0</v>
      </c>
      <c r="K997" s="207">
        <v>44.551000000000002</v>
      </c>
      <c r="M997" s="206" t="s">
        <v>149</v>
      </c>
      <c r="N997" s="207">
        <v>0</v>
      </c>
      <c r="O997" s="207">
        <v>0</v>
      </c>
      <c r="P997" s="207">
        <v>0</v>
      </c>
      <c r="Q997" s="207">
        <v>0</v>
      </c>
      <c r="R997" s="207">
        <v>0</v>
      </c>
      <c r="S997" s="207">
        <v>0</v>
      </c>
      <c r="T997" s="207">
        <v>0</v>
      </c>
      <c r="U997" s="207">
        <v>0</v>
      </c>
      <c r="V997" s="207">
        <v>0</v>
      </c>
      <c r="W997" s="207">
        <v>2844.0887971089301</v>
      </c>
    </row>
    <row r="998" spans="1:23" ht="18.75" customHeight="1">
      <c r="A998" s="206" t="s">
        <v>152</v>
      </c>
      <c r="B998" s="207">
        <v>0</v>
      </c>
      <c r="C998" s="207">
        <v>0.16</v>
      </c>
      <c r="D998" s="207">
        <v>0.224</v>
      </c>
      <c r="E998" s="207">
        <v>0</v>
      </c>
      <c r="F998" s="207">
        <v>0</v>
      </c>
      <c r="G998" s="207">
        <v>0</v>
      </c>
      <c r="H998" s="207">
        <v>0</v>
      </c>
      <c r="I998" s="207">
        <v>0</v>
      </c>
      <c r="J998" s="207">
        <v>0</v>
      </c>
      <c r="K998" s="207">
        <v>0</v>
      </c>
      <c r="M998" s="206" t="s">
        <v>152</v>
      </c>
      <c r="N998" s="207">
        <v>0</v>
      </c>
      <c r="O998" s="207">
        <v>1562.5</v>
      </c>
      <c r="P998" s="207">
        <v>1758.92857142857</v>
      </c>
      <c r="Q998" s="207">
        <v>0</v>
      </c>
      <c r="R998" s="207">
        <v>0</v>
      </c>
      <c r="S998" s="207">
        <v>0</v>
      </c>
      <c r="T998" s="207">
        <v>0</v>
      </c>
      <c r="U998" s="207">
        <v>0</v>
      </c>
      <c r="V998" s="207">
        <v>0</v>
      </c>
      <c r="W998" s="207">
        <v>0</v>
      </c>
    </row>
    <row r="999" spans="1:23" ht="18.75" customHeight="1">
      <c r="A999" s="206" t="s">
        <v>155</v>
      </c>
      <c r="B999" s="207">
        <v>33.344000000000001</v>
      </c>
      <c r="C999" s="207">
        <v>27.335000000000001</v>
      </c>
      <c r="D999" s="207">
        <v>26.611000000000001</v>
      </c>
      <c r="E999" s="207">
        <v>47.201000000000001</v>
      </c>
      <c r="F999" s="207">
        <v>29.901</v>
      </c>
      <c r="G999" s="207">
        <v>28.652000000000001</v>
      </c>
      <c r="H999" s="207">
        <v>28.010999999999999</v>
      </c>
      <c r="I999" s="207">
        <v>35.195999999999998</v>
      </c>
      <c r="J999" s="207">
        <v>24.707999999999998</v>
      </c>
      <c r="K999" s="207">
        <v>30.295000000000002</v>
      </c>
      <c r="M999" s="206" t="s">
        <v>155</v>
      </c>
      <c r="N999" s="207">
        <v>603.76679462571997</v>
      </c>
      <c r="O999" s="207">
        <v>598.17084324126597</v>
      </c>
      <c r="P999" s="207">
        <v>582.54105445116704</v>
      </c>
      <c r="Q999" s="207">
        <v>539.07756191606097</v>
      </c>
      <c r="R999" s="207">
        <v>732.78485669375596</v>
      </c>
      <c r="S999" s="207">
        <v>680.82507329331304</v>
      </c>
      <c r="T999" s="207">
        <v>668.52308021848603</v>
      </c>
      <c r="U999" s="207">
        <v>702.04000454597099</v>
      </c>
      <c r="V999" s="207">
        <v>677.91808321191502</v>
      </c>
      <c r="W999" s="207">
        <v>670.44066677669605</v>
      </c>
    </row>
    <row r="1000" spans="1:23" ht="18.75" customHeight="1">
      <c r="A1000" s="206" t="s">
        <v>158</v>
      </c>
      <c r="B1000" s="207">
        <v>0</v>
      </c>
      <c r="C1000" s="207">
        <v>0</v>
      </c>
      <c r="D1000" s="207">
        <v>0</v>
      </c>
      <c r="E1000" s="207">
        <v>1202.576</v>
      </c>
      <c r="F1000" s="207">
        <v>2375.4690000000001</v>
      </c>
      <c r="G1000" s="207">
        <v>1690.444</v>
      </c>
      <c r="H1000" s="207">
        <v>1618.761</v>
      </c>
      <c r="I1000" s="207">
        <v>1829.76</v>
      </c>
      <c r="J1000" s="207">
        <v>1629.8869999999999</v>
      </c>
      <c r="K1000" s="207">
        <v>1220.9290000000001</v>
      </c>
      <c r="M1000" s="206" t="s">
        <v>158</v>
      </c>
      <c r="N1000" s="207">
        <v>0</v>
      </c>
      <c r="O1000" s="207">
        <v>0</v>
      </c>
      <c r="P1000" s="207">
        <v>0</v>
      </c>
      <c r="Q1000" s="207">
        <v>203.96881361344299</v>
      </c>
      <c r="R1000" s="207">
        <v>213.786835357565</v>
      </c>
      <c r="S1000" s="207">
        <v>209.04389615982501</v>
      </c>
      <c r="T1000" s="207">
        <v>179.53113523243999</v>
      </c>
      <c r="U1000" s="207">
        <v>196.59080972368</v>
      </c>
      <c r="V1000" s="207">
        <v>186.90866299320101</v>
      </c>
      <c r="W1000" s="207">
        <v>181.60105952107</v>
      </c>
    </row>
    <row r="1001" spans="1:23" ht="18.75" customHeight="1">
      <c r="A1001" s="206" t="s">
        <v>159</v>
      </c>
      <c r="B1001" s="207">
        <v>3491.058</v>
      </c>
      <c r="C1001" s="207">
        <v>4955.2529999999997</v>
      </c>
      <c r="D1001" s="207">
        <v>3500.4609999999998</v>
      </c>
      <c r="E1001" s="207">
        <v>4576.49</v>
      </c>
      <c r="F1001" s="207">
        <v>3203.9059999999999</v>
      </c>
      <c r="G1001" s="207">
        <v>296.10899999999998</v>
      </c>
      <c r="H1001" s="207">
        <v>86.1</v>
      </c>
      <c r="I1001" s="207">
        <v>378.84</v>
      </c>
      <c r="J1001" s="207">
        <v>224.374</v>
      </c>
      <c r="K1001" s="207">
        <v>224.374</v>
      </c>
      <c r="M1001" s="206" t="s">
        <v>159</v>
      </c>
      <c r="N1001" s="207">
        <v>334.85378930971598</v>
      </c>
      <c r="O1001" s="207">
        <v>335.95580286213402</v>
      </c>
      <c r="P1001" s="207">
        <v>181.225844253086</v>
      </c>
      <c r="Q1001" s="207">
        <v>254.293137317027</v>
      </c>
      <c r="R1001" s="207">
        <v>237.643988306773</v>
      </c>
      <c r="S1001" s="207">
        <v>232.01929019381399</v>
      </c>
      <c r="T1001" s="207">
        <v>201.06852497096401</v>
      </c>
      <c r="U1001" s="207">
        <v>204.99947207264299</v>
      </c>
      <c r="V1001" s="207">
        <v>193.60977653382301</v>
      </c>
      <c r="W1001" s="207">
        <v>182.72170572348</v>
      </c>
    </row>
    <row r="1002" spans="1:23" ht="18.75" customHeight="1">
      <c r="A1002" s="206" t="s">
        <v>160</v>
      </c>
      <c r="B1002" s="207">
        <v>0</v>
      </c>
      <c r="C1002" s="207">
        <v>0.18</v>
      </c>
      <c r="D1002" s="207">
        <v>0</v>
      </c>
      <c r="E1002" s="207">
        <v>0</v>
      </c>
      <c r="F1002" s="207">
        <v>0</v>
      </c>
      <c r="G1002" s="207">
        <v>0</v>
      </c>
      <c r="H1002" s="207">
        <v>0</v>
      </c>
      <c r="I1002" s="207">
        <v>0</v>
      </c>
      <c r="J1002" s="207">
        <v>0</v>
      </c>
      <c r="K1002" s="207">
        <v>0</v>
      </c>
      <c r="M1002" s="206" t="s">
        <v>160</v>
      </c>
      <c r="N1002" s="207">
        <v>0</v>
      </c>
      <c r="O1002" s="207">
        <v>1833.3333333333301</v>
      </c>
      <c r="P1002" s="207">
        <v>0</v>
      </c>
      <c r="Q1002" s="207">
        <v>0</v>
      </c>
      <c r="R1002" s="207">
        <v>0</v>
      </c>
      <c r="S1002" s="207">
        <v>0</v>
      </c>
      <c r="T1002" s="207">
        <v>0</v>
      </c>
      <c r="U1002" s="207">
        <v>0</v>
      </c>
      <c r="V1002" s="207">
        <v>0</v>
      </c>
      <c r="W1002" s="207">
        <v>0</v>
      </c>
    </row>
    <row r="1003" spans="1:23" ht="18.75" customHeight="1">
      <c r="A1003" s="206" t="s">
        <v>161</v>
      </c>
      <c r="B1003" s="207">
        <v>0</v>
      </c>
      <c r="C1003" s="207">
        <v>0.18</v>
      </c>
      <c r="D1003" s="207">
        <v>0</v>
      </c>
      <c r="E1003" s="207">
        <v>0</v>
      </c>
      <c r="F1003" s="207">
        <v>0</v>
      </c>
      <c r="G1003" s="207">
        <v>3.8879999999999999</v>
      </c>
      <c r="H1003" s="207">
        <v>39.648000000000003</v>
      </c>
      <c r="I1003" s="207">
        <v>586.47799999999995</v>
      </c>
      <c r="J1003" s="207">
        <v>1677.296</v>
      </c>
      <c r="K1003" s="207">
        <v>962.57500000000005</v>
      </c>
      <c r="M1003" s="206" t="s">
        <v>161</v>
      </c>
      <c r="N1003" s="207">
        <v>0</v>
      </c>
      <c r="O1003" s="207">
        <v>1783.3333333333301</v>
      </c>
      <c r="P1003" s="207">
        <v>0</v>
      </c>
      <c r="Q1003" s="207">
        <v>0</v>
      </c>
      <c r="R1003" s="207">
        <v>0</v>
      </c>
      <c r="S1003" s="207">
        <v>720.164609053498</v>
      </c>
      <c r="T1003" s="207">
        <v>653.77824858757106</v>
      </c>
      <c r="U1003" s="207">
        <v>156.568532834991</v>
      </c>
      <c r="V1003" s="207">
        <v>112.680170941802</v>
      </c>
      <c r="W1003" s="207">
        <v>117.52746539230699</v>
      </c>
    </row>
    <row r="1004" spans="1:23" ht="18.75" customHeight="1">
      <c r="A1004" s="214" t="s">
        <v>164</v>
      </c>
      <c r="B1004" s="215">
        <v>16839.367999999999</v>
      </c>
      <c r="C1004" s="215">
        <v>20781.03</v>
      </c>
      <c r="D1004" s="215">
        <v>19887.453000000001</v>
      </c>
      <c r="E1004" s="215">
        <v>19678.695</v>
      </c>
      <c r="F1004" s="215">
        <v>17483.527999999998</v>
      </c>
      <c r="G1004" s="215">
        <v>13847.394</v>
      </c>
      <c r="H1004" s="215">
        <v>19708.61</v>
      </c>
      <c r="I1004" s="215">
        <v>16265.813</v>
      </c>
      <c r="J1004" s="215">
        <v>20567.656999999999</v>
      </c>
      <c r="K1004" s="215">
        <v>18500.663</v>
      </c>
      <c r="M1004" s="214" t="s">
        <v>164</v>
      </c>
      <c r="N1004" s="215">
        <v>235.753800261387</v>
      </c>
      <c r="O1004" s="215">
        <v>262.733175400834</v>
      </c>
      <c r="P1004" s="215">
        <v>194.71970593720599</v>
      </c>
      <c r="Q1004" s="215">
        <v>247.82923867664999</v>
      </c>
      <c r="R1004" s="215">
        <v>265.52552779965202</v>
      </c>
      <c r="S1004" s="215">
        <v>273.77598990828199</v>
      </c>
      <c r="T1004" s="215">
        <v>255.258843723631</v>
      </c>
      <c r="U1004" s="215">
        <v>254.177396481811</v>
      </c>
      <c r="V1004" s="215">
        <v>234.34565249702499</v>
      </c>
      <c r="W1004" s="215">
        <v>237.74618239357201</v>
      </c>
    </row>
    <row r="1005" spans="1:23" ht="18.75" customHeight="1">
      <c r="A1005" s="198" t="s">
        <v>68</v>
      </c>
      <c r="B1005" s="198"/>
      <c r="C1005" s="198"/>
      <c r="D1005" s="198"/>
      <c r="E1005" s="198"/>
      <c r="F1005" s="198"/>
      <c r="G1005" s="198"/>
      <c r="H1005" s="198"/>
      <c r="I1005" s="198"/>
      <c r="J1005" s="198"/>
      <c r="K1005" s="198"/>
      <c r="M1005" s="198" t="s">
        <v>68</v>
      </c>
      <c r="N1005" s="198"/>
      <c r="O1005" s="198"/>
      <c r="P1005" s="198"/>
      <c r="Q1005" s="198"/>
      <c r="R1005" s="198"/>
      <c r="S1005" s="198"/>
      <c r="T1005" s="198"/>
      <c r="U1005" s="198"/>
      <c r="V1005" s="198"/>
      <c r="W1005" s="198"/>
    </row>
    <row r="1008" spans="1:23" ht="18.75" customHeight="1">
      <c r="A1008" s="12" t="s">
        <v>401</v>
      </c>
      <c r="B1008" s="198"/>
      <c r="C1008" s="198"/>
      <c r="D1008" s="198"/>
      <c r="E1008" s="198"/>
      <c r="F1008" s="198"/>
      <c r="G1008" s="198"/>
      <c r="H1008" s="198"/>
      <c r="I1008" s="198"/>
      <c r="J1008" s="198"/>
      <c r="K1008" s="358" t="s">
        <v>0</v>
      </c>
      <c r="M1008" s="12" t="s">
        <v>402</v>
      </c>
      <c r="N1008" s="198"/>
      <c r="O1008" s="198"/>
      <c r="P1008" s="198"/>
      <c r="Q1008" s="198"/>
      <c r="R1008" s="198"/>
      <c r="S1008" s="198"/>
      <c r="T1008" s="198"/>
      <c r="U1008" s="198"/>
      <c r="V1008" s="198"/>
      <c r="W1008" s="15" t="s">
        <v>170</v>
      </c>
    </row>
    <row r="1009" spans="1:23" ht="18.75" customHeight="1">
      <c r="A1009" s="218"/>
      <c r="B1009" s="203" t="s">
        <v>2</v>
      </c>
      <c r="C1009" s="203" t="s">
        <v>3</v>
      </c>
      <c r="D1009" s="203" t="s">
        <v>4</v>
      </c>
      <c r="E1009" s="203" t="s">
        <v>5</v>
      </c>
      <c r="F1009" s="203" t="s">
        <v>6</v>
      </c>
      <c r="G1009" s="203" t="s">
        <v>7</v>
      </c>
      <c r="H1009" s="203" t="s">
        <v>8</v>
      </c>
      <c r="I1009" s="203" t="s">
        <v>9</v>
      </c>
      <c r="J1009" s="203" t="s">
        <v>372</v>
      </c>
      <c r="K1009" s="203" t="s">
        <v>373</v>
      </c>
      <c r="M1009" s="218"/>
      <c r="N1009" s="203" t="s">
        <v>2</v>
      </c>
      <c r="O1009" s="203" t="s">
        <v>3</v>
      </c>
      <c r="P1009" s="203" t="s">
        <v>4</v>
      </c>
      <c r="Q1009" s="203" t="s">
        <v>5</v>
      </c>
      <c r="R1009" s="203" t="s">
        <v>6</v>
      </c>
      <c r="S1009" s="203" t="s">
        <v>7</v>
      </c>
      <c r="T1009" s="203" t="s">
        <v>8</v>
      </c>
      <c r="U1009" s="203" t="s">
        <v>9</v>
      </c>
      <c r="V1009" s="203" t="s">
        <v>372</v>
      </c>
      <c r="W1009" s="203" t="s">
        <v>373</v>
      </c>
    </row>
    <row r="1010" spans="1:23" ht="18.75" customHeight="1">
      <c r="A1010" s="204" t="s">
        <v>27</v>
      </c>
      <c r="B1010" s="205">
        <v>357.005</v>
      </c>
      <c r="C1010" s="205">
        <v>409.51299999999998</v>
      </c>
      <c r="D1010" s="205">
        <v>259.63900000000001</v>
      </c>
      <c r="E1010" s="205">
        <v>318.72000000000003</v>
      </c>
      <c r="F1010" s="205">
        <v>319.27999999999997</v>
      </c>
      <c r="G1010" s="205">
        <v>221.04</v>
      </c>
      <c r="H1010" s="205">
        <v>221.04</v>
      </c>
      <c r="I1010" s="205">
        <v>310.90600000000001</v>
      </c>
      <c r="J1010" s="205">
        <v>319.27999999999997</v>
      </c>
      <c r="K1010" s="205">
        <v>221.905</v>
      </c>
      <c r="M1010" s="204" t="s">
        <v>27</v>
      </c>
      <c r="N1010" s="205">
        <v>172.83791543535801</v>
      </c>
      <c r="O1010" s="205">
        <v>214.94067343405499</v>
      </c>
      <c r="P1010" s="205">
        <v>191.042177793013</v>
      </c>
      <c r="Q1010" s="205">
        <v>195.13052208835299</v>
      </c>
      <c r="R1010" s="205">
        <v>233.35316963167099</v>
      </c>
      <c r="S1010" s="205">
        <v>238.81650380021699</v>
      </c>
      <c r="T1010" s="205">
        <v>164.336771625045</v>
      </c>
      <c r="U1010" s="205">
        <v>160.82674506120799</v>
      </c>
      <c r="V1010" s="205">
        <v>183.61626158857399</v>
      </c>
      <c r="W1010" s="205">
        <v>250.11604064802501</v>
      </c>
    </row>
    <row r="1011" spans="1:23" ht="18.75" customHeight="1">
      <c r="A1011" s="206" t="s">
        <v>76</v>
      </c>
      <c r="B1011" s="207">
        <v>0</v>
      </c>
      <c r="C1011" s="207">
        <v>0</v>
      </c>
      <c r="D1011" s="207">
        <v>0</v>
      </c>
      <c r="E1011" s="207">
        <v>0</v>
      </c>
      <c r="F1011" s="207">
        <v>0</v>
      </c>
      <c r="G1011" s="207">
        <v>0</v>
      </c>
      <c r="H1011" s="207">
        <v>0</v>
      </c>
      <c r="I1011" s="207">
        <v>0</v>
      </c>
      <c r="J1011" s="207">
        <v>0</v>
      </c>
      <c r="K1011" s="207">
        <v>5.9249999999999998</v>
      </c>
      <c r="M1011" s="206" t="s">
        <v>76</v>
      </c>
      <c r="N1011" s="207">
        <v>0</v>
      </c>
      <c r="O1011" s="207">
        <v>0</v>
      </c>
      <c r="P1011" s="207">
        <v>0</v>
      </c>
      <c r="Q1011" s="207">
        <v>0</v>
      </c>
      <c r="R1011" s="207">
        <v>0</v>
      </c>
      <c r="S1011" s="207">
        <v>0</v>
      </c>
      <c r="T1011" s="207">
        <v>0</v>
      </c>
      <c r="U1011" s="207">
        <v>0</v>
      </c>
      <c r="V1011" s="207">
        <v>0</v>
      </c>
      <c r="W1011" s="207">
        <v>456.371308016878</v>
      </c>
    </row>
    <row r="1012" spans="1:23" ht="18.75" customHeight="1">
      <c r="A1012" s="206" t="s">
        <v>78</v>
      </c>
      <c r="B1012" s="207">
        <v>0</v>
      </c>
      <c r="C1012" s="207">
        <v>1.95</v>
      </c>
      <c r="D1012" s="207">
        <v>0</v>
      </c>
      <c r="E1012" s="207">
        <v>0</v>
      </c>
      <c r="F1012" s="207">
        <v>0</v>
      </c>
      <c r="G1012" s="207">
        <v>0</v>
      </c>
      <c r="H1012" s="207">
        <v>0</v>
      </c>
      <c r="I1012" s="207">
        <v>0</v>
      </c>
      <c r="J1012" s="207">
        <v>0</v>
      </c>
      <c r="K1012" s="207">
        <v>0</v>
      </c>
      <c r="M1012" s="206" t="s">
        <v>78</v>
      </c>
      <c r="N1012" s="207">
        <v>0</v>
      </c>
      <c r="O1012" s="207">
        <v>258.461538461538</v>
      </c>
      <c r="P1012" s="207">
        <v>0</v>
      </c>
      <c r="Q1012" s="207">
        <v>0</v>
      </c>
      <c r="R1012" s="207">
        <v>0</v>
      </c>
      <c r="S1012" s="207">
        <v>0</v>
      </c>
      <c r="T1012" s="207">
        <v>0</v>
      </c>
      <c r="U1012" s="207">
        <v>0</v>
      </c>
      <c r="V1012" s="207">
        <v>0</v>
      </c>
      <c r="W1012" s="207">
        <v>0</v>
      </c>
    </row>
    <row r="1013" spans="1:23" ht="18.75" customHeight="1">
      <c r="A1013" s="206" t="s">
        <v>171</v>
      </c>
      <c r="B1013" s="207">
        <v>14.805</v>
      </c>
      <c r="C1013" s="207">
        <v>10.8</v>
      </c>
      <c r="D1013" s="207">
        <v>0</v>
      </c>
      <c r="E1013" s="207">
        <v>0</v>
      </c>
      <c r="F1013" s="207">
        <v>0</v>
      </c>
      <c r="G1013" s="207">
        <v>0</v>
      </c>
      <c r="H1013" s="207">
        <v>0</v>
      </c>
      <c r="I1013" s="207">
        <v>16.186</v>
      </c>
      <c r="J1013" s="207">
        <v>0</v>
      </c>
      <c r="K1013" s="207">
        <v>0</v>
      </c>
      <c r="M1013" s="206" t="s">
        <v>171</v>
      </c>
      <c r="N1013" s="207">
        <v>27.355623100304001</v>
      </c>
      <c r="O1013" s="207">
        <v>23.8888888888889</v>
      </c>
      <c r="P1013" s="207">
        <v>0</v>
      </c>
      <c r="Q1013" s="207">
        <v>0</v>
      </c>
      <c r="R1013" s="207">
        <v>0</v>
      </c>
      <c r="S1013" s="207">
        <v>0</v>
      </c>
      <c r="T1013" s="207">
        <v>0</v>
      </c>
      <c r="U1013" s="207">
        <v>33.547510193994803</v>
      </c>
      <c r="V1013" s="207">
        <v>0</v>
      </c>
      <c r="W1013" s="207">
        <v>0</v>
      </c>
    </row>
    <row r="1014" spans="1:23" ht="18.75" customHeight="1">
      <c r="A1014" s="206" t="s">
        <v>94</v>
      </c>
      <c r="B1014" s="207">
        <v>8.86</v>
      </c>
      <c r="C1014" s="207">
        <v>6.3620000000000001</v>
      </c>
      <c r="D1014" s="207">
        <v>0.93</v>
      </c>
      <c r="E1014" s="207">
        <v>0</v>
      </c>
      <c r="F1014" s="207">
        <v>0</v>
      </c>
      <c r="G1014" s="207">
        <v>0</v>
      </c>
      <c r="H1014" s="207">
        <v>0</v>
      </c>
      <c r="I1014" s="207">
        <v>0</v>
      </c>
      <c r="J1014" s="207">
        <v>0</v>
      </c>
      <c r="K1014" s="207">
        <v>0</v>
      </c>
      <c r="M1014" s="206" t="s">
        <v>94</v>
      </c>
      <c r="N1014" s="207">
        <v>236.343115124154</v>
      </c>
      <c r="O1014" s="207">
        <v>472.17856020119399</v>
      </c>
      <c r="P1014" s="207">
        <v>539.78494623655899</v>
      </c>
      <c r="Q1014" s="207">
        <v>0</v>
      </c>
      <c r="R1014" s="207">
        <v>0</v>
      </c>
      <c r="S1014" s="207">
        <v>0</v>
      </c>
      <c r="T1014" s="207">
        <v>0</v>
      </c>
      <c r="U1014" s="207">
        <v>0</v>
      </c>
      <c r="V1014" s="207">
        <v>0</v>
      </c>
      <c r="W1014" s="207">
        <v>0</v>
      </c>
    </row>
    <row r="1015" spans="1:23" ht="18.75" customHeight="1">
      <c r="A1015" s="206" t="s">
        <v>113</v>
      </c>
      <c r="B1015" s="207">
        <v>332.34</v>
      </c>
      <c r="C1015" s="207">
        <v>386.91699999999997</v>
      </c>
      <c r="D1015" s="207">
        <v>255.66</v>
      </c>
      <c r="E1015" s="207">
        <v>318.72000000000003</v>
      </c>
      <c r="F1015" s="207">
        <v>319.27999999999997</v>
      </c>
      <c r="G1015" s="207">
        <v>221.04</v>
      </c>
      <c r="H1015" s="207">
        <v>221.04</v>
      </c>
      <c r="I1015" s="207">
        <v>294.72000000000003</v>
      </c>
      <c r="J1015" s="207">
        <v>319.27999999999997</v>
      </c>
      <c r="K1015" s="207">
        <v>215.98</v>
      </c>
      <c r="M1015" s="206" t="s">
        <v>113</v>
      </c>
      <c r="N1015" s="207">
        <v>177.36354335921001</v>
      </c>
      <c r="O1015" s="207">
        <v>215.16500954985199</v>
      </c>
      <c r="P1015" s="207">
        <v>187.38950168192099</v>
      </c>
      <c r="Q1015" s="207">
        <v>195.13052208835299</v>
      </c>
      <c r="R1015" s="207">
        <v>233.35316963167099</v>
      </c>
      <c r="S1015" s="207">
        <v>238.81650380021699</v>
      </c>
      <c r="T1015" s="207">
        <v>164.336771625045</v>
      </c>
      <c r="U1015" s="207">
        <v>167.816910966341</v>
      </c>
      <c r="V1015" s="207">
        <v>183.61626158857399</v>
      </c>
      <c r="W1015" s="207">
        <v>244.457820168534</v>
      </c>
    </row>
    <row r="1016" spans="1:23" ht="18.75" customHeight="1">
      <c r="A1016" s="206" t="s">
        <v>117</v>
      </c>
      <c r="B1016" s="207">
        <v>1</v>
      </c>
      <c r="C1016" s="207">
        <v>3.484</v>
      </c>
      <c r="D1016" s="207">
        <v>3.0489999999999999</v>
      </c>
      <c r="E1016" s="207">
        <v>0</v>
      </c>
      <c r="F1016" s="207">
        <v>0</v>
      </c>
      <c r="G1016" s="207">
        <v>0</v>
      </c>
      <c r="H1016" s="207">
        <v>0</v>
      </c>
      <c r="I1016" s="207">
        <v>0</v>
      </c>
      <c r="J1016" s="207">
        <v>0</v>
      </c>
      <c r="K1016" s="207">
        <v>0</v>
      </c>
      <c r="M1016" s="206" t="s">
        <v>117</v>
      </c>
      <c r="N1016" s="207">
        <v>260</v>
      </c>
      <c r="O1016" s="207">
        <v>288.17451205510901</v>
      </c>
      <c r="P1016" s="207">
        <v>390.94785175467399</v>
      </c>
      <c r="Q1016" s="207">
        <v>0</v>
      </c>
      <c r="R1016" s="207">
        <v>0</v>
      </c>
      <c r="S1016" s="207">
        <v>0</v>
      </c>
      <c r="T1016" s="207">
        <v>0</v>
      </c>
      <c r="U1016" s="207">
        <v>0</v>
      </c>
      <c r="V1016" s="207">
        <v>0</v>
      </c>
      <c r="W1016" s="207">
        <v>0</v>
      </c>
    </row>
    <row r="1017" spans="1:23" ht="18.75" customHeight="1">
      <c r="A1017" s="204" t="s">
        <v>44</v>
      </c>
      <c r="B1017" s="205">
        <v>6173.7219999999998</v>
      </c>
      <c r="C1017" s="205">
        <v>7048.5730000000003</v>
      </c>
      <c r="D1017" s="205">
        <v>6606.1279999999997</v>
      </c>
      <c r="E1017" s="205">
        <v>6427.8850000000002</v>
      </c>
      <c r="F1017" s="205">
        <v>5948.17</v>
      </c>
      <c r="G1017" s="205">
        <v>5466.74</v>
      </c>
      <c r="H1017" s="205">
        <v>6561.857</v>
      </c>
      <c r="I1017" s="205">
        <v>7784.29</v>
      </c>
      <c r="J1017" s="205">
        <v>8042.393</v>
      </c>
      <c r="K1017" s="205">
        <v>9148.0529999999999</v>
      </c>
      <c r="M1017" s="204" t="s">
        <v>44</v>
      </c>
      <c r="N1017" s="205">
        <v>165.53482647906699</v>
      </c>
      <c r="O1017" s="205">
        <v>160.83539178781299</v>
      </c>
      <c r="P1017" s="205">
        <v>167.62481744222899</v>
      </c>
      <c r="Q1017" s="205">
        <v>199.70083472246299</v>
      </c>
      <c r="R1017" s="205">
        <v>221.253427524768</v>
      </c>
      <c r="S1017" s="205">
        <v>252.54008787686999</v>
      </c>
      <c r="T1017" s="205">
        <v>224.40415876176499</v>
      </c>
      <c r="U1017" s="205">
        <v>234.17922508025799</v>
      </c>
      <c r="V1017" s="205">
        <v>231.85735887316099</v>
      </c>
      <c r="W1017" s="205">
        <v>221.346443882649</v>
      </c>
    </row>
    <row r="1018" spans="1:23" ht="18.75" customHeight="1">
      <c r="A1018" s="206" t="s">
        <v>73</v>
      </c>
      <c r="B1018" s="207">
        <v>11.058</v>
      </c>
      <c r="C1018" s="207">
        <v>23.114000000000001</v>
      </c>
      <c r="D1018" s="207">
        <v>40.353999999999999</v>
      </c>
      <c r="E1018" s="207">
        <v>25.077000000000002</v>
      </c>
      <c r="F1018" s="207">
        <v>32.451000000000001</v>
      </c>
      <c r="G1018" s="207">
        <v>12.32</v>
      </c>
      <c r="H1018" s="207">
        <v>4.0579999999999998</v>
      </c>
      <c r="I1018" s="207">
        <v>0</v>
      </c>
      <c r="J1018" s="207">
        <v>0</v>
      </c>
      <c r="K1018" s="207">
        <v>0</v>
      </c>
      <c r="M1018" s="206" t="s">
        <v>73</v>
      </c>
      <c r="N1018" s="207">
        <v>698.95098571170195</v>
      </c>
      <c r="O1018" s="207">
        <v>818.55152721294405</v>
      </c>
      <c r="P1018" s="207">
        <v>812.63319621351002</v>
      </c>
      <c r="Q1018" s="207">
        <v>972.36511544443101</v>
      </c>
      <c r="R1018" s="207">
        <v>1101.1370990108201</v>
      </c>
      <c r="S1018" s="207">
        <v>1271.67207792208</v>
      </c>
      <c r="T1018" s="207">
        <v>1090.6850665352399</v>
      </c>
      <c r="U1018" s="207">
        <v>0</v>
      </c>
      <c r="V1018" s="207">
        <v>0</v>
      </c>
      <c r="W1018" s="207">
        <v>0</v>
      </c>
    </row>
    <row r="1019" spans="1:23" ht="18.75" customHeight="1">
      <c r="A1019" s="206" t="s">
        <v>94</v>
      </c>
      <c r="B1019" s="207">
        <v>21.588000000000001</v>
      </c>
      <c r="C1019" s="207">
        <v>0</v>
      </c>
      <c r="D1019" s="207">
        <v>0</v>
      </c>
      <c r="E1019" s="207">
        <v>0</v>
      </c>
      <c r="F1019" s="207">
        <v>0</v>
      </c>
      <c r="G1019" s="207">
        <v>0</v>
      </c>
      <c r="H1019" s="207">
        <v>0</v>
      </c>
      <c r="I1019" s="207">
        <v>0</v>
      </c>
      <c r="J1019" s="207">
        <v>4</v>
      </c>
      <c r="K1019" s="207">
        <v>7.7</v>
      </c>
      <c r="M1019" s="206" t="s">
        <v>94</v>
      </c>
      <c r="N1019" s="207">
        <v>146.79451547155799</v>
      </c>
      <c r="O1019" s="207">
        <v>0</v>
      </c>
      <c r="P1019" s="207">
        <v>0</v>
      </c>
      <c r="Q1019" s="207">
        <v>0</v>
      </c>
      <c r="R1019" s="207">
        <v>0</v>
      </c>
      <c r="S1019" s="207">
        <v>0</v>
      </c>
      <c r="T1019" s="207">
        <v>0</v>
      </c>
      <c r="U1019" s="207">
        <v>0</v>
      </c>
      <c r="V1019" s="207">
        <v>372.5</v>
      </c>
      <c r="W1019" s="207">
        <v>405.19480519480499</v>
      </c>
    </row>
    <row r="1020" spans="1:23" ht="18.75" customHeight="1">
      <c r="A1020" s="206" t="s">
        <v>118</v>
      </c>
      <c r="B1020" s="207">
        <v>14.484</v>
      </c>
      <c r="C1020" s="207">
        <v>0</v>
      </c>
      <c r="D1020" s="207">
        <v>0</v>
      </c>
      <c r="E1020" s="207">
        <v>30.75</v>
      </c>
      <c r="F1020" s="207">
        <v>153.31</v>
      </c>
      <c r="G1020" s="207">
        <v>138.875</v>
      </c>
      <c r="H1020" s="207">
        <v>386.35399999999998</v>
      </c>
      <c r="I1020" s="207">
        <v>362.5</v>
      </c>
      <c r="J1020" s="207">
        <v>290.27</v>
      </c>
      <c r="K1020" s="207">
        <v>386.7</v>
      </c>
      <c r="M1020" s="206" t="s">
        <v>118</v>
      </c>
      <c r="N1020" s="207">
        <v>100.455675227838</v>
      </c>
      <c r="O1020" s="207">
        <v>0</v>
      </c>
      <c r="P1020" s="207">
        <v>0</v>
      </c>
      <c r="Q1020" s="207">
        <v>204.52032520325201</v>
      </c>
      <c r="R1020" s="207">
        <v>215.58280607918601</v>
      </c>
      <c r="S1020" s="207">
        <v>234.55625562556301</v>
      </c>
      <c r="T1020" s="207">
        <v>210.930907923821</v>
      </c>
      <c r="U1020" s="207">
        <v>217.947586206897</v>
      </c>
      <c r="V1020" s="207">
        <v>221.390429600028</v>
      </c>
      <c r="W1020" s="207">
        <v>215.215929661236</v>
      </c>
    </row>
    <row r="1021" spans="1:23" ht="18.75" customHeight="1">
      <c r="A1021" s="206" t="s">
        <v>119</v>
      </c>
      <c r="B1021" s="207">
        <v>3488.69</v>
      </c>
      <c r="C1021" s="207">
        <v>3976.93</v>
      </c>
      <c r="D1021" s="207">
        <v>2895.84</v>
      </c>
      <c r="E1021" s="207">
        <v>3529.7939999999999</v>
      </c>
      <c r="F1021" s="207">
        <v>3125.1320000000001</v>
      </c>
      <c r="G1021" s="207">
        <v>3107.3620000000001</v>
      </c>
      <c r="H1021" s="207">
        <v>3441.1619999999998</v>
      </c>
      <c r="I1021" s="207">
        <v>4079.9769999999999</v>
      </c>
      <c r="J1021" s="207">
        <v>3651.1309999999999</v>
      </c>
      <c r="K1021" s="207">
        <v>2976.3440000000001</v>
      </c>
      <c r="M1021" s="206" t="s">
        <v>119</v>
      </c>
      <c r="N1021" s="207">
        <v>158.151913755593</v>
      </c>
      <c r="O1021" s="207">
        <v>150.488693539992</v>
      </c>
      <c r="P1021" s="207">
        <v>156.00930990662499</v>
      </c>
      <c r="Q1021" s="207">
        <v>194.062316384469</v>
      </c>
      <c r="R1021" s="207">
        <v>211.724816743741</v>
      </c>
      <c r="S1021" s="207">
        <v>250.20741065894501</v>
      </c>
      <c r="T1021" s="207">
        <v>223.42162327725299</v>
      </c>
      <c r="U1021" s="207">
        <v>237.97045914719601</v>
      </c>
      <c r="V1021" s="207">
        <v>239.51455042286901</v>
      </c>
      <c r="W1021" s="207">
        <v>232.388796456324</v>
      </c>
    </row>
    <row r="1022" spans="1:23" ht="18.75" customHeight="1">
      <c r="A1022" s="206" t="s">
        <v>120</v>
      </c>
      <c r="B1022" s="207">
        <v>59.280999999999999</v>
      </c>
      <c r="C1022" s="207">
        <v>40.862000000000002</v>
      </c>
      <c r="D1022" s="207">
        <v>19.972000000000001</v>
      </c>
      <c r="E1022" s="207">
        <v>11.068</v>
      </c>
      <c r="F1022" s="207">
        <v>0.78900000000000003</v>
      </c>
      <c r="G1022" s="207">
        <v>0.66300000000000003</v>
      </c>
      <c r="H1022" s="207">
        <v>0.66500000000000004</v>
      </c>
      <c r="I1022" s="207">
        <v>1.4690000000000001</v>
      </c>
      <c r="J1022" s="207">
        <v>2.7</v>
      </c>
      <c r="K1022" s="207">
        <v>2.25</v>
      </c>
      <c r="M1022" s="206" t="s">
        <v>120</v>
      </c>
      <c r="N1022" s="207">
        <v>476.39209864880797</v>
      </c>
      <c r="O1022" s="207">
        <v>433.23870588811099</v>
      </c>
      <c r="P1022" s="207">
        <v>502.15301421990802</v>
      </c>
      <c r="Q1022" s="207">
        <v>842.15757137694197</v>
      </c>
      <c r="R1022" s="207">
        <v>1585.55133079848</v>
      </c>
      <c r="S1022" s="207">
        <v>711.91553544494695</v>
      </c>
      <c r="T1022" s="207">
        <v>1082.70676691729</v>
      </c>
      <c r="U1022" s="207">
        <v>1217.8352620830501</v>
      </c>
      <c r="V1022" s="207">
        <v>1055.18518518518</v>
      </c>
      <c r="W1022" s="207">
        <v>1032.44444444444</v>
      </c>
    </row>
    <row r="1023" spans="1:23" ht="18.75" customHeight="1">
      <c r="A1023" s="206" t="s">
        <v>106</v>
      </c>
      <c r="B1023" s="207">
        <v>264.15199999999999</v>
      </c>
      <c r="C1023" s="207">
        <v>900.95699999999999</v>
      </c>
      <c r="D1023" s="207">
        <v>222.721</v>
      </c>
      <c r="E1023" s="207">
        <v>64.433000000000007</v>
      </c>
      <c r="F1023" s="207">
        <v>24.74</v>
      </c>
      <c r="G1023" s="207">
        <v>0</v>
      </c>
      <c r="H1023" s="207">
        <v>0</v>
      </c>
      <c r="I1023" s="207">
        <v>0</v>
      </c>
      <c r="J1023" s="207">
        <v>16</v>
      </c>
      <c r="K1023" s="207">
        <v>0</v>
      </c>
      <c r="M1023" s="206" t="s">
        <v>106</v>
      </c>
      <c r="N1023" s="207">
        <v>105.78379115055</v>
      </c>
      <c r="O1023" s="207">
        <v>130.726549657753</v>
      </c>
      <c r="P1023" s="207">
        <v>152.34755591075799</v>
      </c>
      <c r="Q1023" s="207">
        <v>161.12861421942199</v>
      </c>
      <c r="R1023" s="207">
        <v>179.06224737267601</v>
      </c>
      <c r="S1023" s="207">
        <v>0</v>
      </c>
      <c r="T1023" s="207">
        <v>0</v>
      </c>
      <c r="U1023" s="207">
        <v>0</v>
      </c>
      <c r="V1023" s="207">
        <v>207.4375</v>
      </c>
      <c r="W1023" s="207">
        <v>0</v>
      </c>
    </row>
    <row r="1024" spans="1:23" ht="18.75" customHeight="1">
      <c r="A1024" s="206" t="s">
        <v>110</v>
      </c>
      <c r="B1024" s="207">
        <v>0</v>
      </c>
      <c r="C1024" s="207">
        <v>0</v>
      </c>
      <c r="D1024" s="207">
        <v>0</v>
      </c>
      <c r="E1024" s="207">
        <v>6.3</v>
      </c>
      <c r="F1024" s="207">
        <v>14.04</v>
      </c>
      <c r="G1024" s="207">
        <v>0</v>
      </c>
      <c r="H1024" s="207">
        <v>27.69</v>
      </c>
      <c r="I1024" s="207">
        <v>3.67</v>
      </c>
      <c r="J1024" s="207">
        <v>8.18</v>
      </c>
      <c r="K1024" s="207">
        <v>8.85</v>
      </c>
      <c r="M1024" s="206" t="s">
        <v>110</v>
      </c>
      <c r="N1024" s="207">
        <v>0</v>
      </c>
      <c r="O1024" s="207">
        <v>0</v>
      </c>
      <c r="P1024" s="207">
        <v>0</v>
      </c>
      <c r="Q1024" s="207">
        <v>129.365079365079</v>
      </c>
      <c r="R1024" s="207">
        <v>164.38746438746401</v>
      </c>
      <c r="S1024" s="207">
        <v>0</v>
      </c>
      <c r="T1024" s="207">
        <v>221.12676056338</v>
      </c>
      <c r="U1024" s="207">
        <v>223.160762942779</v>
      </c>
      <c r="V1024" s="207">
        <v>168.09290953545201</v>
      </c>
      <c r="W1024" s="207">
        <v>188.248587570621</v>
      </c>
    </row>
    <row r="1025" spans="1:23" ht="18.75" customHeight="1">
      <c r="A1025" s="206" t="s">
        <v>124</v>
      </c>
      <c r="B1025" s="207">
        <v>2314.4690000000001</v>
      </c>
      <c r="C1025" s="207">
        <v>2106.71</v>
      </c>
      <c r="D1025" s="207">
        <v>3427.241</v>
      </c>
      <c r="E1025" s="207">
        <v>2760.4630000000002</v>
      </c>
      <c r="F1025" s="207">
        <v>2597.7080000000001</v>
      </c>
      <c r="G1025" s="207">
        <v>2207.52</v>
      </c>
      <c r="H1025" s="207">
        <v>2701.9279999999999</v>
      </c>
      <c r="I1025" s="207">
        <v>3336.674</v>
      </c>
      <c r="J1025" s="207">
        <v>4070.1120000000001</v>
      </c>
      <c r="K1025" s="207">
        <v>5766.2089999999998</v>
      </c>
      <c r="M1025" s="206" t="s">
        <v>124</v>
      </c>
      <c r="N1025" s="207">
        <v>173.554279620941</v>
      </c>
      <c r="O1025" s="207">
        <v>180.74390874871199</v>
      </c>
      <c r="P1025" s="207">
        <v>168.88803559481201</v>
      </c>
      <c r="Q1025" s="207">
        <v>198.322890036925</v>
      </c>
      <c r="R1025" s="207">
        <v>222.354475560764</v>
      </c>
      <c r="S1025" s="207">
        <v>251.12932159165001</v>
      </c>
      <c r="T1025" s="207">
        <v>226.10336026718701</v>
      </c>
      <c r="U1025" s="207">
        <v>230.88590614486199</v>
      </c>
      <c r="V1025" s="207">
        <v>225.27463617708801</v>
      </c>
      <c r="W1025" s="207">
        <v>215.54664425101501</v>
      </c>
    </row>
    <row r="1026" spans="1:23" ht="18.75" customHeight="1">
      <c r="A1026" s="204" t="s">
        <v>53</v>
      </c>
      <c r="B1026" s="205">
        <v>453.80599999999998</v>
      </c>
      <c r="C1026" s="205">
        <v>709.625</v>
      </c>
      <c r="D1026" s="205">
        <v>615.65899999999999</v>
      </c>
      <c r="E1026" s="205">
        <v>526.17899999999997</v>
      </c>
      <c r="F1026" s="205">
        <v>493.27199999999999</v>
      </c>
      <c r="G1026" s="205">
        <v>593.02200000000005</v>
      </c>
      <c r="H1026" s="205">
        <v>563.87</v>
      </c>
      <c r="I1026" s="205">
        <v>500.71300000000002</v>
      </c>
      <c r="J1026" s="205">
        <v>444.714</v>
      </c>
      <c r="K1026" s="205">
        <v>347.33</v>
      </c>
      <c r="M1026" s="204" t="s">
        <v>53</v>
      </c>
      <c r="N1026" s="205">
        <v>91.563355266347301</v>
      </c>
      <c r="O1026" s="205">
        <v>85.536727144618595</v>
      </c>
      <c r="P1026" s="205">
        <v>74.229402964952996</v>
      </c>
      <c r="Q1026" s="205">
        <v>78.192022106545494</v>
      </c>
      <c r="R1026" s="205">
        <v>98.931218475810496</v>
      </c>
      <c r="S1026" s="205">
        <v>95.588359285153004</v>
      </c>
      <c r="T1026" s="205">
        <v>86.970400978949002</v>
      </c>
      <c r="U1026" s="205">
        <v>94.497246925883701</v>
      </c>
      <c r="V1026" s="205">
        <v>107.550020912317</v>
      </c>
      <c r="W1026" s="205">
        <v>127.869749229839</v>
      </c>
    </row>
    <row r="1027" spans="1:23" ht="18.75" customHeight="1">
      <c r="A1027" s="206" t="s">
        <v>93</v>
      </c>
      <c r="B1027" s="207">
        <v>27.6</v>
      </c>
      <c r="C1027" s="207">
        <v>45.54</v>
      </c>
      <c r="D1027" s="207">
        <v>29.58</v>
      </c>
      <c r="E1027" s="207">
        <v>0</v>
      </c>
      <c r="F1027" s="207">
        <v>0</v>
      </c>
      <c r="G1027" s="207">
        <v>0</v>
      </c>
      <c r="H1027" s="207">
        <v>0</v>
      </c>
      <c r="I1027" s="207">
        <v>0</v>
      </c>
      <c r="J1027" s="207">
        <v>0</v>
      </c>
      <c r="K1027" s="207">
        <v>0</v>
      </c>
      <c r="M1027" s="206" t="s">
        <v>93</v>
      </c>
      <c r="N1027" s="207">
        <v>85.579710144927503</v>
      </c>
      <c r="O1027" s="207">
        <v>94.510320597277101</v>
      </c>
      <c r="P1027" s="207">
        <v>58.215010141987797</v>
      </c>
      <c r="Q1027" s="207">
        <v>0</v>
      </c>
      <c r="R1027" s="207">
        <v>0</v>
      </c>
      <c r="S1027" s="207">
        <v>0</v>
      </c>
      <c r="T1027" s="207">
        <v>0</v>
      </c>
      <c r="U1027" s="207">
        <v>0</v>
      </c>
      <c r="V1027" s="207">
        <v>0</v>
      </c>
      <c r="W1027" s="207">
        <v>0</v>
      </c>
    </row>
    <row r="1028" spans="1:23" ht="18.75" customHeight="1">
      <c r="A1028" s="206" t="s">
        <v>98</v>
      </c>
      <c r="B1028" s="207">
        <v>0</v>
      </c>
      <c r="C1028" s="207">
        <v>0</v>
      </c>
      <c r="D1028" s="207">
        <v>0</v>
      </c>
      <c r="E1028" s="207">
        <v>4.24</v>
      </c>
      <c r="F1028" s="207">
        <v>0</v>
      </c>
      <c r="G1028" s="207">
        <v>0</v>
      </c>
      <c r="H1028" s="207">
        <v>0</v>
      </c>
      <c r="I1028" s="207">
        <v>0</v>
      </c>
      <c r="J1028" s="207">
        <v>0</v>
      </c>
      <c r="K1028" s="207">
        <v>0</v>
      </c>
      <c r="M1028" s="206" t="s">
        <v>98</v>
      </c>
      <c r="N1028" s="207">
        <v>0</v>
      </c>
      <c r="O1028" s="207">
        <v>0</v>
      </c>
      <c r="P1028" s="207">
        <v>0</v>
      </c>
      <c r="Q1028" s="207">
        <v>95.047169811320799</v>
      </c>
      <c r="R1028" s="207">
        <v>0</v>
      </c>
      <c r="S1028" s="207">
        <v>0</v>
      </c>
      <c r="T1028" s="207">
        <v>0</v>
      </c>
      <c r="U1028" s="207">
        <v>0</v>
      </c>
      <c r="V1028" s="207">
        <v>0</v>
      </c>
      <c r="W1028" s="207">
        <v>0</v>
      </c>
    </row>
    <row r="1029" spans="1:23" ht="18.75" customHeight="1">
      <c r="A1029" s="206" t="s">
        <v>113</v>
      </c>
      <c r="B1029" s="207">
        <v>0</v>
      </c>
      <c r="C1029" s="207">
        <v>4.66</v>
      </c>
      <c r="D1029" s="207">
        <v>0</v>
      </c>
      <c r="E1029" s="207">
        <v>0</v>
      </c>
      <c r="F1029" s="207">
        <v>22.5</v>
      </c>
      <c r="G1029" s="207">
        <v>22.5</v>
      </c>
      <c r="H1029" s="207">
        <v>0</v>
      </c>
      <c r="I1029" s="207">
        <v>0</v>
      </c>
      <c r="J1029" s="207">
        <v>0</v>
      </c>
      <c r="K1029" s="207">
        <v>0</v>
      </c>
      <c r="M1029" s="206" t="s">
        <v>113</v>
      </c>
      <c r="N1029" s="207">
        <v>0</v>
      </c>
      <c r="O1029" s="207">
        <v>115.021459227468</v>
      </c>
      <c r="P1029" s="207">
        <v>0</v>
      </c>
      <c r="Q1029" s="207">
        <v>0</v>
      </c>
      <c r="R1029" s="207">
        <v>143.066666666667</v>
      </c>
      <c r="S1029" s="207">
        <v>200.13333333333301</v>
      </c>
      <c r="T1029" s="207">
        <v>0</v>
      </c>
      <c r="U1029" s="207">
        <v>0</v>
      </c>
      <c r="V1029" s="207">
        <v>0</v>
      </c>
      <c r="W1029" s="207">
        <v>0</v>
      </c>
    </row>
    <row r="1030" spans="1:23" ht="18.75" customHeight="1">
      <c r="A1030" s="206" t="s">
        <v>128</v>
      </c>
      <c r="B1030" s="207">
        <v>426.20600000000002</v>
      </c>
      <c r="C1030" s="207">
        <v>659.42499999999995</v>
      </c>
      <c r="D1030" s="207">
        <v>586.07899999999995</v>
      </c>
      <c r="E1030" s="207">
        <v>521.93899999999996</v>
      </c>
      <c r="F1030" s="207">
        <v>470.77199999999999</v>
      </c>
      <c r="G1030" s="207">
        <v>570.52200000000005</v>
      </c>
      <c r="H1030" s="207">
        <v>563.87</v>
      </c>
      <c r="I1030" s="207">
        <v>500.71300000000002</v>
      </c>
      <c r="J1030" s="207">
        <v>444.714</v>
      </c>
      <c r="K1030" s="207">
        <v>347.33</v>
      </c>
      <c r="M1030" s="206" t="s">
        <v>128</v>
      </c>
      <c r="N1030" s="207">
        <v>91.950840673289406</v>
      </c>
      <c r="O1030" s="207">
        <v>84.708647685483598</v>
      </c>
      <c r="P1030" s="207">
        <v>75.037665570682407</v>
      </c>
      <c r="Q1030" s="207">
        <v>78.055098392724105</v>
      </c>
      <c r="R1030" s="207">
        <v>96.821816080820398</v>
      </c>
      <c r="S1030" s="207">
        <v>91.465359793312103</v>
      </c>
      <c r="T1030" s="207">
        <v>86.970400978949002</v>
      </c>
      <c r="U1030" s="207">
        <v>94.497246925883701</v>
      </c>
      <c r="V1030" s="207">
        <v>107.550020912317</v>
      </c>
      <c r="W1030" s="207">
        <v>127.869749229839</v>
      </c>
    </row>
    <row r="1031" spans="1:23" ht="18.75" customHeight="1">
      <c r="A1031" s="204" t="s">
        <v>58</v>
      </c>
      <c r="B1031" s="205">
        <v>42.052</v>
      </c>
      <c r="C1031" s="205">
        <v>43.182000000000002</v>
      </c>
      <c r="D1031" s="205">
        <v>36.963000000000001</v>
      </c>
      <c r="E1031" s="205">
        <v>44.234999999999999</v>
      </c>
      <c r="F1031" s="205">
        <v>46.043999999999997</v>
      </c>
      <c r="G1031" s="205">
        <v>73.953000000000003</v>
      </c>
      <c r="H1031" s="205">
        <v>69.587999999999994</v>
      </c>
      <c r="I1031" s="205">
        <v>65.531000000000006</v>
      </c>
      <c r="J1031" s="205">
        <v>20.222999999999999</v>
      </c>
      <c r="K1031" s="205">
        <v>19.98</v>
      </c>
      <c r="M1031" s="204" t="s">
        <v>58</v>
      </c>
      <c r="N1031" s="205">
        <v>943.21316465328596</v>
      </c>
      <c r="O1031" s="205">
        <v>1032.8377564725999</v>
      </c>
      <c r="P1031" s="205">
        <v>1086.2213564916301</v>
      </c>
      <c r="Q1031" s="205">
        <v>1402.6223578614199</v>
      </c>
      <c r="R1031" s="205">
        <v>939.14516549387599</v>
      </c>
      <c r="S1031" s="205">
        <v>929.30645139480498</v>
      </c>
      <c r="T1031" s="205">
        <v>1006.4378915905</v>
      </c>
      <c r="U1031" s="205">
        <v>1037.7836443820499</v>
      </c>
      <c r="V1031" s="205">
        <v>1423.0331800425299</v>
      </c>
      <c r="W1031" s="205">
        <v>1294.19419419419</v>
      </c>
    </row>
    <row r="1032" spans="1:23" ht="18.75" customHeight="1">
      <c r="A1032" s="206" t="s">
        <v>132</v>
      </c>
      <c r="B1032" s="207">
        <v>0</v>
      </c>
      <c r="C1032" s="207">
        <v>0</v>
      </c>
      <c r="D1032" s="207">
        <v>0</v>
      </c>
      <c r="E1032" s="207">
        <v>0</v>
      </c>
      <c r="F1032" s="207">
        <v>0</v>
      </c>
      <c r="G1032" s="207">
        <v>3</v>
      </c>
      <c r="H1032" s="207">
        <v>0</v>
      </c>
      <c r="I1032" s="207">
        <v>0</v>
      </c>
      <c r="J1032" s="207">
        <v>1.885</v>
      </c>
      <c r="K1032" s="207">
        <v>1.071</v>
      </c>
      <c r="M1032" s="206" t="s">
        <v>132</v>
      </c>
      <c r="N1032" s="207">
        <v>0</v>
      </c>
      <c r="O1032" s="207">
        <v>0</v>
      </c>
      <c r="P1032" s="207">
        <v>0</v>
      </c>
      <c r="Q1032" s="207">
        <v>0</v>
      </c>
      <c r="R1032" s="207">
        <v>0</v>
      </c>
      <c r="S1032" s="207">
        <v>235.666666666667</v>
      </c>
      <c r="T1032" s="207">
        <v>0</v>
      </c>
      <c r="U1032" s="207">
        <v>0</v>
      </c>
      <c r="V1032" s="207">
        <v>1028.11671087533</v>
      </c>
      <c r="W1032" s="207">
        <v>1768.4407096171799</v>
      </c>
    </row>
    <row r="1033" spans="1:23" ht="18.75" customHeight="1">
      <c r="A1033" s="206" t="s">
        <v>133</v>
      </c>
      <c r="B1033" s="207">
        <v>16.928000000000001</v>
      </c>
      <c r="C1033" s="207">
        <v>18.32</v>
      </c>
      <c r="D1033" s="207">
        <v>16.303999999999998</v>
      </c>
      <c r="E1033" s="207">
        <v>12.752000000000001</v>
      </c>
      <c r="F1033" s="207">
        <v>6.4480000000000004</v>
      </c>
      <c r="G1033" s="207">
        <v>5.2</v>
      </c>
      <c r="H1033" s="207">
        <v>9.4079999999999995</v>
      </c>
      <c r="I1033" s="207">
        <v>3.1840000000000002</v>
      </c>
      <c r="J1033" s="207">
        <v>0</v>
      </c>
      <c r="K1033" s="207">
        <v>0</v>
      </c>
      <c r="M1033" s="206" t="s">
        <v>133</v>
      </c>
      <c r="N1033" s="207">
        <v>961.72022684310002</v>
      </c>
      <c r="O1033" s="207">
        <v>1090.8842794759801</v>
      </c>
      <c r="P1033" s="207">
        <v>1043.60893032385</v>
      </c>
      <c r="Q1033" s="207">
        <v>1246.7848180677499</v>
      </c>
      <c r="R1033" s="207">
        <v>1194.9441687344899</v>
      </c>
      <c r="S1033" s="207">
        <v>1854.0384615384601</v>
      </c>
      <c r="T1033" s="207">
        <v>1397.00255102041</v>
      </c>
      <c r="U1033" s="207">
        <v>1495.60301507538</v>
      </c>
      <c r="V1033" s="207">
        <v>0</v>
      </c>
      <c r="W1033" s="207">
        <v>0</v>
      </c>
    </row>
    <row r="1034" spans="1:23" ht="18.75" customHeight="1">
      <c r="A1034" s="206" t="s">
        <v>136</v>
      </c>
      <c r="B1034" s="207">
        <v>25.123999999999999</v>
      </c>
      <c r="C1034" s="207">
        <v>24.861999999999998</v>
      </c>
      <c r="D1034" s="207">
        <v>20.658999999999999</v>
      </c>
      <c r="E1034" s="207">
        <v>31.483000000000001</v>
      </c>
      <c r="F1034" s="207">
        <v>39.595999999999997</v>
      </c>
      <c r="G1034" s="207">
        <v>65.753</v>
      </c>
      <c r="H1034" s="207">
        <v>60.18</v>
      </c>
      <c r="I1034" s="207">
        <v>62.347000000000001</v>
      </c>
      <c r="J1034" s="207">
        <v>18.338000000000001</v>
      </c>
      <c r="K1034" s="207">
        <v>18.908999999999999</v>
      </c>
      <c r="M1034" s="206" t="s">
        <v>136</v>
      </c>
      <c r="N1034" s="207">
        <v>930.74351217958895</v>
      </c>
      <c r="O1034" s="207">
        <v>990.06515968144197</v>
      </c>
      <c r="P1034" s="207">
        <v>1119.8509124352599</v>
      </c>
      <c r="Q1034" s="207">
        <v>1465.7434170822301</v>
      </c>
      <c r="R1034" s="207">
        <v>897.48964541872897</v>
      </c>
      <c r="S1034" s="207">
        <v>887.82260885434903</v>
      </c>
      <c r="T1034" s="207">
        <v>945.38052509139197</v>
      </c>
      <c r="U1034" s="207">
        <v>1014.40325917847</v>
      </c>
      <c r="V1034" s="207">
        <v>1463.6274402879301</v>
      </c>
      <c r="W1034" s="207">
        <v>1267.3330160241201</v>
      </c>
    </row>
    <row r="1035" spans="1:23" ht="18.75" customHeight="1">
      <c r="A1035" s="204" t="s">
        <v>60</v>
      </c>
      <c r="B1035" s="205">
        <v>691.2</v>
      </c>
      <c r="C1035" s="205">
        <v>57.6</v>
      </c>
      <c r="D1035" s="205">
        <v>0</v>
      </c>
      <c r="E1035" s="205">
        <v>0</v>
      </c>
      <c r="F1035" s="205">
        <v>0</v>
      </c>
      <c r="G1035" s="205">
        <v>0</v>
      </c>
      <c r="H1035" s="205">
        <v>0</v>
      </c>
      <c r="I1035" s="205">
        <v>0</v>
      </c>
      <c r="J1035" s="205">
        <v>0</v>
      </c>
      <c r="K1035" s="205">
        <v>0</v>
      </c>
      <c r="M1035" s="204" t="s">
        <v>60</v>
      </c>
      <c r="N1035" s="205">
        <v>50.350115740740698</v>
      </c>
      <c r="O1035" s="205">
        <v>44.5486111111111</v>
      </c>
      <c r="P1035" s="205">
        <v>0</v>
      </c>
      <c r="Q1035" s="205">
        <v>0</v>
      </c>
      <c r="R1035" s="205">
        <v>0</v>
      </c>
      <c r="S1035" s="205">
        <v>0</v>
      </c>
      <c r="T1035" s="205">
        <v>0</v>
      </c>
      <c r="U1035" s="205">
        <v>0</v>
      </c>
      <c r="V1035" s="205">
        <v>0</v>
      </c>
      <c r="W1035" s="205">
        <v>0</v>
      </c>
    </row>
    <row r="1036" spans="1:23" ht="18.75" customHeight="1">
      <c r="A1036" s="206" t="s">
        <v>93</v>
      </c>
      <c r="B1036" s="207">
        <v>691.2</v>
      </c>
      <c r="C1036" s="207">
        <v>57.6</v>
      </c>
      <c r="D1036" s="207">
        <v>0</v>
      </c>
      <c r="E1036" s="207">
        <v>0</v>
      </c>
      <c r="F1036" s="207">
        <v>0</v>
      </c>
      <c r="G1036" s="207">
        <v>0</v>
      </c>
      <c r="H1036" s="207">
        <v>0</v>
      </c>
      <c r="I1036" s="207">
        <v>0</v>
      </c>
      <c r="J1036" s="207">
        <v>0</v>
      </c>
      <c r="K1036" s="207">
        <v>0</v>
      </c>
      <c r="M1036" s="206" t="s">
        <v>93</v>
      </c>
      <c r="N1036" s="207">
        <v>50.350115740740698</v>
      </c>
      <c r="O1036" s="207">
        <v>44.5486111111111</v>
      </c>
      <c r="P1036" s="207">
        <v>0</v>
      </c>
      <c r="Q1036" s="207">
        <v>0</v>
      </c>
      <c r="R1036" s="207">
        <v>0</v>
      </c>
      <c r="S1036" s="207">
        <v>0</v>
      </c>
      <c r="T1036" s="207">
        <v>0</v>
      </c>
      <c r="U1036" s="207">
        <v>0</v>
      </c>
      <c r="V1036" s="207">
        <v>0</v>
      </c>
      <c r="W1036" s="207">
        <v>0</v>
      </c>
    </row>
    <row r="1037" spans="1:23" ht="18.75" customHeight="1">
      <c r="A1037" s="204" t="s">
        <v>64</v>
      </c>
      <c r="B1037" s="205">
        <v>1609.2049999999999</v>
      </c>
      <c r="C1037" s="205">
        <v>2046.41</v>
      </c>
      <c r="D1037" s="205">
        <v>2335.3130000000001</v>
      </c>
      <c r="E1037" s="205">
        <v>1776.5619999999999</v>
      </c>
      <c r="F1037" s="205">
        <v>2111.2199999999998</v>
      </c>
      <c r="G1037" s="205">
        <v>1935.6590000000001</v>
      </c>
      <c r="H1037" s="205">
        <v>1607.7650000000001</v>
      </c>
      <c r="I1037" s="205">
        <v>2827.8</v>
      </c>
      <c r="J1037" s="205">
        <v>2448.0639999999999</v>
      </c>
      <c r="K1037" s="205">
        <v>2262.2440000000001</v>
      </c>
      <c r="M1037" s="204" t="s">
        <v>64</v>
      </c>
      <c r="N1037" s="205">
        <v>96.929850454106202</v>
      </c>
      <c r="O1037" s="205">
        <v>98.5359727522832</v>
      </c>
      <c r="P1037" s="205">
        <v>101.83559976756899</v>
      </c>
      <c r="Q1037" s="205">
        <v>131.701004524469</v>
      </c>
      <c r="R1037" s="205">
        <v>135.10718920813599</v>
      </c>
      <c r="S1037" s="205">
        <v>166.86771791932401</v>
      </c>
      <c r="T1037" s="205">
        <v>152.183310371852</v>
      </c>
      <c r="U1037" s="205">
        <v>144.89780041021299</v>
      </c>
      <c r="V1037" s="205">
        <v>160.26133303704501</v>
      </c>
      <c r="W1037" s="205">
        <v>149.256667273734</v>
      </c>
    </row>
    <row r="1038" spans="1:23" ht="18.75" customHeight="1">
      <c r="A1038" s="206" t="s">
        <v>149</v>
      </c>
      <c r="B1038" s="207">
        <v>0</v>
      </c>
      <c r="C1038" s="207">
        <v>2.5499999999999998</v>
      </c>
      <c r="D1038" s="207">
        <v>7.25</v>
      </c>
      <c r="E1038" s="207">
        <v>4.2699999999999996</v>
      </c>
      <c r="F1038" s="207">
        <v>0</v>
      </c>
      <c r="G1038" s="207">
        <v>0</v>
      </c>
      <c r="H1038" s="207">
        <v>0</v>
      </c>
      <c r="I1038" s="207">
        <v>0</v>
      </c>
      <c r="J1038" s="207">
        <v>0</v>
      </c>
      <c r="K1038" s="207">
        <v>0</v>
      </c>
      <c r="M1038" s="206" t="s">
        <v>149</v>
      </c>
      <c r="N1038" s="207">
        <v>0</v>
      </c>
      <c r="O1038" s="207">
        <v>314.50980392156902</v>
      </c>
      <c r="P1038" s="207">
        <v>353.10344827586198</v>
      </c>
      <c r="Q1038" s="207">
        <v>444.02810304449599</v>
      </c>
      <c r="R1038" s="207">
        <v>0</v>
      </c>
      <c r="S1038" s="207">
        <v>0</v>
      </c>
      <c r="T1038" s="207">
        <v>0</v>
      </c>
      <c r="U1038" s="207">
        <v>0</v>
      </c>
      <c r="V1038" s="207">
        <v>0</v>
      </c>
      <c r="W1038" s="207">
        <v>0</v>
      </c>
    </row>
    <row r="1039" spans="1:23" ht="18.75" customHeight="1">
      <c r="A1039" s="206" t="s">
        <v>151</v>
      </c>
      <c r="B1039" s="207">
        <v>197.87899999999999</v>
      </c>
      <c r="C1039" s="207">
        <v>220.48400000000001</v>
      </c>
      <c r="D1039" s="207">
        <v>207.28299999999999</v>
      </c>
      <c r="E1039" s="207">
        <v>148.815</v>
      </c>
      <c r="F1039" s="207">
        <v>125.03700000000001</v>
      </c>
      <c r="G1039" s="207">
        <v>268.505</v>
      </c>
      <c r="H1039" s="207">
        <v>188.489</v>
      </c>
      <c r="I1039" s="207">
        <v>347.65499999999997</v>
      </c>
      <c r="J1039" s="207">
        <v>592.87099999999998</v>
      </c>
      <c r="K1039" s="207">
        <v>446.66399999999999</v>
      </c>
      <c r="M1039" s="206" t="s">
        <v>151</v>
      </c>
      <c r="N1039" s="207">
        <v>162.62463424618099</v>
      </c>
      <c r="O1039" s="207">
        <v>148.57313909399301</v>
      </c>
      <c r="P1039" s="207">
        <v>166.64656532373601</v>
      </c>
      <c r="Q1039" s="207">
        <v>211.880522796761</v>
      </c>
      <c r="R1039" s="207">
        <v>199.90082935451099</v>
      </c>
      <c r="S1039" s="207">
        <v>221.99959032420301</v>
      </c>
      <c r="T1039" s="207">
        <v>197.39082917305501</v>
      </c>
      <c r="U1039" s="207">
        <v>208.64650299866199</v>
      </c>
      <c r="V1039" s="207">
        <v>201.36758249265</v>
      </c>
      <c r="W1039" s="207">
        <v>204.88779037486799</v>
      </c>
    </row>
    <row r="1040" spans="1:23" ht="18.75" customHeight="1">
      <c r="A1040" s="206" t="s">
        <v>153</v>
      </c>
      <c r="B1040" s="207">
        <v>46.05</v>
      </c>
      <c r="C1040" s="207">
        <v>46.210999999999999</v>
      </c>
      <c r="D1040" s="207">
        <v>50.814999999999998</v>
      </c>
      <c r="E1040" s="207">
        <v>55.24</v>
      </c>
      <c r="F1040" s="207">
        <v>52.96</v>
      </c>
      <c r="G1040" s="207">
        <v>56.677999999999997</v>
      </c>
      <c r="H1040" s="207">
        <v>55.866999999999997</v>
      </c>
      <c r="I1040" s="207">
        <v>35.08</v>
      </c>
      <c r="J1040" s="207">
        <v>90.8</v>
      </c>
      <c r="K1040" s="207">
        <v>84.22</v>
      </c>
      <c r="M1040" s="206" t="s">
        <v>153</v>
      </c>
      <c r="N1040" s="207">
        <v>282.10640608034703</v>
      </c>
      <c r="O1040" s="207">
        <v>351.626236177534</v>
      </c>
      <c r="P1040" s="207">
        <v>306.20879661517301</v>
      </c>
      <c r="Q1040" s="207">
        <v>364.42795076031899</v>
      </c>
      <c r="R1040" s="207">
        <v>390.08685800604201</v>
      </c>
      <c r="S1040" s="207">
        <v>512.75627227495704</v>
      </c>
      <c r="T1040" s="207">
        <v>537.52662573612304</v>
      </c>
      <c r="U1040" s="207">
        <v>395.41049030786797</v>
      </c>
      <c r="V1040" s="207">
        <v>549.70264317180602</v>
      </c>
      <c r="W1040" s="207">
        <v>366.587508905248</v>
      </c>
    </row>
    <row r="1041" spans="1:23" ht="18.75" customHeight="1">
      <c r="A1041" s="206" t="s">
        <v>161</v>
      </c>
      <c r="B1041" s="207">
        <v>1365.2760000000001</v>
      </c>
      <c r="C1041" s="207">
        <v>1777.165</v>
      </c>
      <c r="D1041" s="207">
        <v>2069.9650000000001</v>
      </c>
      <c r="E1041" s="207">
        <v>1568.2370000000001</v>
      </c>
      <c r="F1041" s="207">
        <v>1933.223</v>
      </c>
      <c r="G1041" s="207">
        <v>1610.4760000000001</v>
      </c>
      <c r="H1041" s="207">
        <v>1363.4090000000001</v>
      </c>
      <c r="I1041" s="207">
        <v>2445.0650000000001</v>
      </c>
      <c r="J1041" s="207">
        <v>1764.393</v>
      </c>
      <c r="K1041" s="207">
        <v>1731.36</v>
      </c>
      <c r="M1041" s="206" t="s">
        <v>161</v>
      </c>
      <c r="N1041" s="207">
        <v>81.162343731230905</v>
      </c>
      <c r="O1041" s="207">
        <v>85.437199134576701</v>
      </c>
      <c r="P1041" s="207">
        <v>89.448372315473904</v>
      </c>
      <c r="Q1041" s="207">
        <v>115.044473507512</v>
      </c>
      <c r="R1041" s="207">
        <v>123.931382980649</v>
      </c>
      <c r="S1041" s="207">
        <v>145.50294447107601</v>
      </c>
      <c r="T1041" s="207">
        <v>130.143632615011</v>
      </c>
      <c r="U1041" s="207">
        <v>132.23942921762799</v>
      </c>
      <c r="V1041" s="207">
        <v>126.407211998687</v>
      </c>
      <c r="W1041" s="207">
        <v>124.332894372054</v>
      </c>
    </row>
    <row r="1042" spans="1:23" ht="18.75" customHeight="1">
      <c r="A1042" s="204" t="s">
        <v>66</v>
      </c>
      <c r="B1042" s="205">
        <v>530.15599999999995</v>
      </c>
      <c r="C1042" s="205">
        <v>1342.0640000000001</v>
      </c>
      <c r="D1042" s="205">
        <v>2234.5720000000001</v>
      </c>
      <c r="E1042" s="205">
        <v>2717.6179999999999</v>
      </c>
      <c r="F1042" s="205">
        <v>2431.9989999999998</v>
      </c>
      <c r="G1042" s="205">
        <v>2360.3780000000002</v>
      </c>
      <c r="H1042" s="205">
        <v>2388.069</v>
      </c>
      <c r="I1042" s="205">
        <v>4260.6840000000002</v>
      </c>
      <c r="J1042" s="205">
        <v>3280.1480000000001</v>
      </c>
      <c r="K1042" s="205">
        <v>3159.6860000000001</v>
      </c>
      <c r="M1042" s="204" t="s">
        <v>66</v>
      </c>
      <c r="N1042" s="205">
        <v>116.194101358845</v>
      </c>
      <c r="O1042" s="205">
        <v>118.608352507779</v>
      </c>
      <c r="P1042" s="205">
        <v>119.40317877427999</v>
      </c>
      <c r="Q1042" s="205">
        <v>140.84061851224101</v>
      </c>
      <c r="R1042" s="205">
        <v>139.47703103496301</v>
      </c>
      <c r="S1042" s="205">
        <v>155.17556933677599</v>
      </c>
      <c r="T1042" s="205">
        <v>136.45878741359601</v>
      </c>
      <c r="U1042" s="205">
        <v>143.773628835182</v>
      </c>
      <c r="V1042" s="205">
        <v>150.00329253436101</v>
      </c>
      <c r="W1042" s="205">
        <v>152.386028231919</v>
      </c>
    </row>
    <row r="1043" spans="1:23" ht="18.75" customHeight="1">
      <c r="A1043" s="206" t="s">
        <v>162</v>
      </c>
      <c r="B1043" s="207">
        <v>0</v>
      </c>
      <c r="C1043" s="207">
        <v>35.405000000000001</v>
      </c>
      <c r="D1043" s="207">
        <v>10.49</v>
      </c>
      <c r="E1043" s="207">
        <v>0</v>
      </c>
      <c r="F1043" s="207">
        <v>40.264000000000003</v>
      </c>
      <c r="G1043" s="207">
        <v>0</v>
      </c>
      <c r="H1043" s="207">
        <v>0</v>
      </c>
      <c r="I1043" s="207">
        <v>0</v>
      </c>
      <c r="J1043" s="207">
        <v>0</v>
      </c>
      <c r="K1043" s="207">
        <v>23.01</v>
      </c>
      <c r="M1043" s="206" t="s">
        <v>162</v>
      </c>
      <c r="N1043" s="207">
        <v>0</v>
      </c>
      <c r="O1043" s="207">
        <v>40.135574071458798</v>
      </c>
      <c r="P1043" s="207">
        <v>247.85510009532899</v>
      </c>
      <c r="Q1043" s="207">
        <v>0</v>
      </c>
      <c r="R1043" s="207">
        <v>47.536260679515202</v>
      </c>
      <c r="S1043" s="207">
        <v>0</v>
      </c>
      <c r="T1043" s="207">
        <v>0</v>
      </c>
      <c r="U1043" s="207">
        <v>0</v>
      </c>
      <c r="V1043" s="207">
        <v>0</v>
      </c>
      <c r="W1043" s="207">
        <v>42.894393741851403</v>
      </c>
    </row>
    <row r="1044" spans="1:23" ht="18.75" customHeight="1">
      <c r="A1044" s="206" t="s">
        <v>163</v>
      </c>
      <c r="B1044" s="207">
        <v>530.15599999999995</v>
      </c>
      <c r="C1044" s="207">
        <v>1306.6590000000001</v>
      </c>
      <c r="D1044" s="207">
        <v>2224.0819999999999</v>
      </c>
      <c r="E1044" s="207">
        <v>2717.6179999999999</v>
      </c>
      <c r="F1044" s="207">
        <v>2391.7350000000001</v>
      </c>
      <c r="G1044" s="207">
        <v>2360.3780000000002</v>
      </c>
      <c r="H1044" s="207">
        <v>2388.069</v>
      </c>
      <c r="I1044" s="207">
        <v>4260.6840000000002</v>
      </c>
      <c r="J1044" s="207">
        <v>3280.1480000000001</v>
      </c>
      <c r="K1044" s="207">
        <v>3136.6759999999999</v>
      </c>
      <c r="M1044" s="206" t="s">
        <v>163</v>
      </c>
      <c r="N1044" s="207">
        <v>116.194101358845</v>
      </c>
      <c r="O1044" s="207">
        <v>120.734636963431</v>
      </c>
      <c r="P1044" s="207">
        <v>118.797328515765</v>
      </c>
      <c r="Q1044" s="207">
        <v>140.84061851224101</v>
      </c>
      <c r="R1044" s="207">
        <v>141.02482089361899</v>
      </c>
      <c r="S1044" s="207">
        <v>155.17556933677599</v>
      </c>
      <c r="T1044" s="207">
        <v>136.45878741359601</v>
      </c>
      <c r="U1044" s="207">
        <v>143.773628835182</v>
      </c>
      <c r="V1044" s="207">
        <v>150.00329253436101</v>
      </c>
      <c r="W1044" s="207">
        <v>153.189235993772</v>
      </c>
    </row>
    <row r="1045" spans="1:23" ht="18.75" customHeight="1">
      <c r="A1045" s="214" t="s">
        <v>164</v>
      </c>
      <c r="B1045" s="215">
        <v>9857.1460000000006</v>
      </c>
      <c r="C1045" s="215">
        <v>11656.967000000001</v>
      </c>
      <c r="D1045" s="215">
        <v>12088.273999999999</v>
      </c>
      <c r="E1045" s="215">
        <v>11811.199000000001</v>
      </c>
      <c r="F1045" s="215">
        <v>11349.985000000001</v>
      </c>
      <c r="G1045" s="215">
        <v>10650.791999999999</v>
      </c>
      <c r="H1045" s="215">
        <v>11412.189</v>
      </c>
      <c r="I1045" s="215">
        <v>15749.924000000001</v>
      </c>
      <c r="J1045" s="215">
        <v>14554.822</v>
      </c>
      <c r="K1045" s="215">
        <v>15159.198</v>
      </c>
      <c r="M1045" s="214" t="s">
        <v>164</v>
      </c>
      <c r="N1045" s="215">
        <v>143.78086720030299</v>
      </c>
      <c r="O1045" s="215">
        <v>145.009503758568</v>
      </c>
      <c r="P1045" s="215">
        <v>144.55628653023601</v>
      </c>
      <c r="Q1045" s="215">
        <v>174.898416325049</v>
      </c>
      <c r="R1045" s="215">
        <v>185.64332904404699</v>
      </c>
      <c r="S1045" s="215">
        <v>211.06805953961</v>
      </c>
      <c r="T1045" s="215">
        <v>192.64113133773</v>
      </c>
      <c r="U1045" s="215">
        <v>191.14758902963601</v>
      </c>
      <c r="V1045" s="215">
        <v>198.166834331605</v>
      </c>
      <c r="W1045" s="215">
        <v>195.908055294218</v>
      </c>
    </row>
    <row r="1046" spans="1:23" ht="18.75" customHeight="1">
      <c r="A1046" s="198" t="s">
        <v>68</v>
      </c>
      <c r="B1046" s="198"/>
      <c r="C1046" s="198"/>
      <c r="D1046" s="198"/>
      <c r="E1046" s="198"/>
      <c r="F1046" s="198"/>
      <c r="G1046" s="198"/>
      <c r="H1046" s="198"/>
      <c r="I1046" s="217"/>
      <c r="J1046" s="217"/>
      <c r="K1046" s="217"/>
      <c r="M1046" s="198" t="s">
        <v>68</v>
      </c>
    </row>
    <row r="1047" spans="1:23" ht="18.75" customHeight="1">
      <c r="B1047" s="198"/>
      <c r="C1047" s="198"/>
      <c r="D1047" s="198"/>
      <c r="E1047" s="198"/>
      <c r="F1047" s="198"/>
      <c r="G1047" s="198"/>
      <c r="H1047" s="198"/>
      <c r="I1047" s="217"/>
      <c r="J1047" s="217"/>
      <c r="K1047" s="217"/>
      <c r="N1047" s="198"/>
      <c r="O1047" s="198"/>
      <c r="P1047" s="198"/>
      <c r="Q1047" s="198"/>
      <c r="R1047" s="198"/>
      <c r="S1047" s="198"/>
      <c r="T1047" s="198"/>
      <c r="U1047" s="198"/>
      <c r="V1047" s="217"/>
      <c r="W1047" s="217"/>
    </row>
    <row r="1048" spans="1:23" ht="18.75" customHeight="1">
      <c r="B1048" s="198"/>
      <c r="C1048" s="198"/>
      <c r="D1048" s="198"/>
      <c r="E1048" s="198"/>
      <c r="F1048" s="198"/>
      <c r="G1048" s="198"/>
      <c r="H1048" s="198"/>
      <c r="I1048" s="217"/>
      <c r="J1048" s="217"/>
      <c r="K1048" s="217"/>
      <c r="N1048" s="198"/>
      <c r="O1048" s="198"/>
      <c r="P1048" s="198"/>
      <c r="Q1048" s="198"/>
      <c r="R1048" s="198"/>
      <c r="S1048" s="198"/>
      <c r="T1048" s="198"/>
      <c r="U1048" s="198"/>
      <c r="V1048" s="217"/>
      <c r="W1048" s="217"/>
    </row>
  </sheetData>
  <phoneticPr fontId="4"/>
  <pageMargins left="0.70866141732283472" right="0.70866141732283472" top="0.74803149606299213" bottom="0.74803149606299213" header="0.31496062992125984" footer="0.31496062992125984"/>
  <pageSetup paperSize="9" scale="55" pageOrder="overThenDown" orientation="portrait" r:id="rId1"/>
  <rowBreaks count="16" manualBreakCount="16">
    <brk id="69" max="16383" man="1"/>
    <brk id="139" max="16383" man="1"/>
    <brk id="230" max="16383" man="1"/>
    <brk id="303" max="16383" man="1"/>
    <brk id="363" max="16383" man="1"/>
    <brk id="416" max="16383" man="1"/>
    <brk id="467" max="16383" man="1"/>
    <brk id="538" max="16383" man="1"/>
    <brk id="609" max="16383" man="1"/>
    <brk id="665" max="16383" man="1"/>
    <brk id="701" max="16383" man="1"/>
    <brk id="776" max="16383" man="1"/>
    <brk id="828" max="16383" man="1"/>
    <brk id="881" max="16383" man="1"/>
    <brk id="950" max="16383" man="1"/>
    <brk id="1005" max="16383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587"/>
  <sheetViews>
    <sheetView view="pageBreakPreview" topLeftCell="A534" zoomScale="60" zoomScaleNormal="100" workbookViewId="0">
      <selection activeCell="U72" sqref="U72"/>
    </sheetView>
  </sheetViews>
  <sheetFormatPr defaultRowHeight="13.5"/>
  <cols>
    <col min="1" max="11" width="12.625" customWidth="1"/>
    <col min="12" max="12" width="4.25" style="34" customWidth="1"/>
    <col min="13" max="14" width="12.625" style="34" customWidth="1"/>
    <col min="15" max="22" width="12.625" customWidth="1"/>
    <col min="23" max="23" width="13" customWidth="1"/>
  </cols>
  <sheetData>
    <row r="1" spans="1:23" ht="18.75">
      <c r="A1" s="3" t="s">
        <v>326</v>
      </c>
      <c r="B1" s="22"/>
      <c r="C1" s="22"/>
      <c r="D1" s="23"/>
      <c r="E1" s="23"/>
      <c r="F1" s="23"/>
      <c r="G1" s="23"/>
      <c r="H1" s="24"/>
      <c r="I1" s="24"/>
      <c r="J1" s="24"/>
      <c r="K1" s="23"/>
      <c r="L1" s="25"/>
      <c r="M1" s="22"/>
      <c r="N1" s="22"/>
      <c r="O1" s="22"/>
      <c r="P1" s="22"/>
      <c r="Q1" s="22"/>
      <c r="R1" s="22"/>
      <c r="S1" s="22"/>
      <c r="T1" s="22"/>
      <c r="U1" s="26"/>
      <c r="V1" s="26"/>
    </row>
    <row r="2" spans="1:23" ht="14.1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5"/>
      <c r="M2" s="22"/>
      <c r="N2" s="22"/>
      <c r="O2" s="22"/>
      <c r="P2" s="22"/>
      <c r="Q2" s="22"/>
      <c r="R2" s="22"/>
      <c r="S2" s="22"/>
      <c r="T2" s="22"/>
      <c r="U2" s="26"/>
      <c r="V2" s="26"/>
    </row>
    <row r="3" spans="1:23" ht="14.1" customHeight="1">
      <c r="A3" s="91" t="s">
        <v>292</v>
      </c>
      <c r="B3" s="23"/>
      <c r="C3" s="23"/>
      <c r="D3" s="23"/>
      <c r="E3" s="23"/>
      <c r="F3" s="28"/>
      <c r="G3" s="23"/>
      <c r="H3" s="23"/>
      <c r="I3" s="24"/>
      <c r="J3" s="24"/>
      <c r="K3" s="23"/>
      <c r="L3" s="25"/>
      <c r="M3" s="91" t="s">
        <v>293</v>
      </c>
      <c r="N3" s="22"/>
      <c r="O3" s="22"/>
      <c r="P3" s="22"/>
      <c r="Q3" s="22"/>
      <c r="R3" s="22"/>
      <c r="S3" s="22"/>
      <c r="T3" s="22"/>
      <c r="U3" s="22"/>
      <c r="V3" s="26"/>
    </row>
    <row r="4" spans="1:23" ht="14.1" customHeight="1">
      <c r="A4" s="22" t="s">
        <v>189</v>
      </c>
      <c r="B4" s="23"/>
      <c r="C4" s="23"/>
      <c r="D4" s="23"/>
      <c r="E4" s="23"/>
      <c r="F4" s="23"/>
      <c r="G4" s="23"/>
      <c r="H4" s="23"/>
      <c r="I4" s="24"/>
      <c r="J4" s="24"/>
      <c r="K4" s="29" t="s">
        <v>0</v>
      </c>
      <c r="L4" s="25"/>
      <c r="M4" s="22" t="s">
        <v>190</v>
      </c>
      <c r="N4" s="22"/>
      <c r="O4" s="22"/>
      <c r="P4" s="22"/>
      <c r="Q4" s="22"/>
      <c r="R4" s="22"/>
      <c r="S4" s="22"/>
      <c r="T4" s="22"/>
      <c r="U4" s="22"/>
      <c r="V4" s="26"/>
      <c r="W4" s="26" t="s">
        <v>294</v>
      </c>
    </row>
    <row r="5" spans="1:23" ht="14.1" customHeight="1">
      <c r="A5" s="226"/>
      <c r="B5" s="31" t="s">
        <v>191</v>
      </c>
      <c r="C5" s="31" t="s">
        <v>28</v>
      </c>
      <c r="D5" s="32" t="s">
        <v>29</v>
      </c>
      <c r="E5" s="31" t="s">
        <v>192</v>
      </c>
      <c r="F5" s="31" t="s">
        <v>193</v>
      </c>
      <c r="G5" s="31" t="s">
        <v>34</v>
      </c>
      <c r="H5" s="33" t="s">
        <v>31</v>
      </c>
      <c r="I5" s="33" t="s">
        <v>32</v>
      </c>
      <c r="J5" s="33" t="s">
        <v>33</v>
      </c>
      <c r="K5" s="31" t="s">
        <v>66</v>
      </c>
      <c r="M5" s="226"/>
      <c r="N5" s="31" t="s">
        <v>194</v>
      </c>
      <c r="O5" s="31" t="s">
        <v>28</v>
      </c>
      <c r="P5" s="32" t="s">
        <v>29</v>
      </c>
      <c r="Q5" s="31" t="s">
        <v>192</v>
      </c>
      <c r="R5" s="31" t="s">
        <v>193</v>
      </c>
      <c r="S5" s="31" t="s">
        <v>34</v>
      </c>
      <c r="T5" s="33" t="s">
        <v>31</v>
      </c>
      <c r="U5" s="33" t="s">
        <v>32</v>
      </c>
      <c r="V5" s="33" t="s">
        <v>33</v>
      </c>
      <c r="W5" s="31" t="s">
        <v>66</v>
      </c>
    </row>
    <row r="6" spans="1:23" ht="14.1" customHeight="1">
      <c r="A6" s="227" t="s">
        <v>2</v>
      </c>
      <c r="B6" s="242">
        <v>339477.35600000003</v>
      </c>
      <c r="C6" s="242">
        <v>236944.83</v>
      </c>
      <c r="D6" s="242">
        <v>69500.521999999997</v>
      </c>
      <c r="E6" s="242">
        <v>21514.761999999999</v>
      </c>
      <c r="F6" s="242">
        <v>5582.84</v>
      </c>
      <c r="G6" s="242">
        <v>5121.0479999999998</v>
      </c>
      <c r="H6" s="243">
        <v>397.93400000000003</v>
      </c>
      <c r="I6" s="242">
        <v>324.95999999999998</v>
      </c>
      <c r="J6" s="241">
        <v>0</v>
      </c>
      <c r="K6" s="242">
        <v>90.46</v>
      </c>
      <c r="L6" s="36"/>
      <c r="M6" s="227" t="s">
        <v>2</v>
      </c>
      <c r="N6" s="242">
        <v>42.414166204357997</v>
      </c>
      <c r="O6" s="242">
        <v>40.147944987869103</v>
      </c>
      <c r="P6" s="242">
        <v>41.160223228251397</v>
      </c>
      <c r="Q6" s="242">
        <v>61.5711203312405</v>
      </c>
      <c r="R6" s="242">
        <v>56.878219687470903</v>
      </c>
      <c r="S6" s="242">
        <v>63.0511567163596</v>
      </c>
      <c r="T6" s="243">
        <v>95.505787391878997</v>
      </c>
      <c r="U6" s="242">
        <v>58.699532250123099</v>
      </c>
      <c r="V6" s="241">
        <v>0</v>
      </c>
      <c r="W6" s="242">
        <v>32.566880389122304</v>
      </c>
    </row>
    <row r="7" spans="1:23" ht="14.1" customHeight="1">
      <c r="A7" s="227" t="s">
        <v>3</v>
      </c>
      <c r="B7" s="242">
        <v>373123.47100000002</v>
      </c>
      <c r="C7" s="242">
        <v>265421.03999999998</v>
      </c>
      <c r="D7" s="242">
        <v>81314.816999999995</v>
      </c>
      <c r="E7" s="242">
        <v>12536.1</v>
      </c>
      <c r="F7" s="242">
        <v>7473.69</v>
      </c>
      <c r="G7" s="242">
        <v>5487.1440000000002</v>
      </c>
      <c r="H7" s="243">
        <v>90.32</v>
      </c>
      <c r="I7" s="242">
        <v>482.92</v>
      </c>
      <c r="J7" s="241">
        <v>1</v>
      </c>
      <c r="K7" s="242">
        <v>316.44</v>
      </c>
      <c r="L7" s="36"/>
      <c r="M7" s="227" t="s">
        <v>3</v>
      </c>
      <c r="N7" s="242">
        <v>37.652278915469203</v>
      </c>
      <c r="O7" s="242">
        <v>33.846762864014103</v>
      </c>
      <c r="P7" s="242">
        <v>40.345918751806302</v>
      </c>
      <c r="Q7" s="242">
        <v>59.257105479375603</v>
      </c>
      <c r="R7" s="242">
        <v>66.406018981252899</v>
      </c>
      <c r="S7" s="242">
        <v>86.214431405481605</v>
      </c>
      <c r="T7" s="243">
        <v>259.42205491585503</v>
      </c>
      <c r="U7" s="242">
        <v>58.552141141389903</v>
      </c>
      <c r="V7" s="241">
        <v>305</v>
      </c>
      <c r="W7" s="242">
        <v>64.312349892554707</v>
      </c>
    </row>
    <row r="8" spans="1:23" ht="14.1" customHeight="1">
      <c r="A8" s="227" t="s">
        <v>4</v>
      </c>
      <c r="B8" s="242">
        <v>342292.89299999998</v>
      </c>
      <c r="C8" s="242">
        <v>269346.92599999998</v>
      </c>
      <c r="D8" s="242">
        <v>34907.286</v>
      </c>
      <c r="E8" s="242">
        <v>24707.763999999999</v>
      </c>
      <c r="F8" s="242">
        <v>7824.37</v>
      </c>
      <c r="G8" s="242">
        <v>5414.4570000000003</v>
      </c>
      <c r="H8" s="243">
        <v>25.81</v>
      </c>
      <c r="I8" s="242">
        <v>40.28</v>
      </c>
      <c r="J8" s="241">
        <v>0</v>
      </c>
      <c r="K8" s="242">
        <v>26</v>
      </c>
      <c r="L8" s="36"/>
      <c r="M8" s="227" t="s">
        <v>4</v>
      </c>
      <c r="N8" s="242">
        <v>42.390731144978801</v>
      </c>
      <c r="O8" s="242">
        <v>42.661088324431098</v>
      </c>
      <c r="P8" s="242">
        <v>35.7302484071663</v>
      </c>
      <c r="Q8" s="242">
        <v>42.529708475441197</v>
      </c>
      <c r="R8" s="242">
        <v>58.2639880271511</v>
      </c>
      <c r="S8" s="242">
        <v>47.249428705408498</v>
      </c>
      <c r="T8" s="243">
        <v>202.247191011236</v>
      </c>
      <c r="U8" s="242">
        <v>92.974180734856006</v>
      </c>
      <c r="V8" s="241">
        <v>0</v>
      </c>
      <c r="W8" s="242">
        <v>26.115384615384599</v>
      </c>
    </row>
    <row r="9" spans="1:23" ht="14.1" customHeight="1">
      <c r="A9" s="227" t="s">
        <v>5</v>
      </c>
      <c r="B9" s="242">
        <v>302224.64000000001</v>
      </c>
      <c r="C9" s="242">
        <v>254221.601</v>
      </c>
      <c r="D9" s="242">
        <v>30231.962</v>
      </c>
      <c r="E9" s="242">
        <v>8174.3</v>
      </c>
      <c r="F9" s="242">
        <v>5580.51</v>
      </c>
      <c r="G9" s="242">
        <v>3762.9969999999998</v>
      </c>
      <c r="H9" s="243">
        <v>27.33</v>
      </c>
      <c r="I9" s="242">
        <v>187.24</v>
      </c>
      <c r="J9" s="241">
        <v>0</v>
      </c>
      <c r="K9" s="242">
        <v>38.700000000000003</v>
      </c>
      <c r="L9" s="36"/>
      <c r="M9" s="227" t="s">
        <v>5</v>
      </c>
      <c r="N9" s="242">
        <v>54.978985168118697</v>
      </c>
      <c r="O9" s="242">
        <v>54.757077861373403</v>
      </c>
      <c r="P9" s="242">
        <v>50.312579778977003</v>
      </c>
      <c r="Q9" s="242">
        <v>63.791884320369903</v>
      </c>
      <c r="R9" s="242">
        <v>61.507819177817098</v>
      </c>
      <c r="S9" s="242">
        <v>73.270055756090201</v>
      </c>
      <c r="T9" s="243">
        <v>560.66593487010596</v>
      </c>
      <c r="U9" s="242">
        <v>84.859004486220897</v>
      </c>
      <c r="V9" s="241">
        <v>0</v>
      </c>
      <c r="W9" s="242">
        <v>74.883720930232599</v>
      </c>
    </row>
    <row r="10" spans="1:23" ht="14.1" customHeight="1">
      <c r="A10" s="227" t="s">
        <v>6</v>
      </c>
      <c r="B10" s="242">
        <v>349901.913</v>
      </c>
      <c r="C10" s="242">
        <v>296198.58899999998</v>
      </c>
      <c r="D10" s="242">
        <v>24198.19</v>
      </c>
      <c r="E10" s="242">
        <v>19224.535</v>
      </c>
      <c r="F10" s="242">
        <v>4613.7700000000004</v>
      </c>
      <c r="G10" s="242">
        <v>2879.2649999999999</v>
      </c>
      <c r="H10" s="243">
        <v>1531.0840000000001</v>
      </c>
      <c r="I10" s="242">
        <v>277.44</v>
      </c>
      <c r="J10" s="241">
        <v>0</v>
      </c>
      <c r="K10" s="242">
        <v>979.04</v>
      </c>
      <c r="L10" s="36"/>
      <c r="M10" s="227" t="s">
        <v>6</v>
      </c>
      <c r="N10" s="242">
        <v>49.487991796146602</v>
      </c>
      <c r="O10" s="242">
        <v>47.049802117727197</v>
      </c>
      <c r="P10" s="242">
        <v>55.417946548894797</v>
      </c>
      <c r="Q10" s="242">
        <v>66.405143219328806</v>
      </c>
      <c r="R10" s="242">
        <v>81.089000968838903</v>
      </c>
      <c r="S10" s="242">
        <v>85.089423863381796</v>
      </c>
      <c r="T10" s="243">
        <v>50.8620036523143</v>
      </c>
      <c r="U10" s="242">
        <v>70.054786620530606</v>
      </c>
      <c r="V10" s="241">
        <v>0</v>
      </c>
      <c r="W10" s="242">
        <v>46.785626736394804</v>
      </c>
    </row>
    <row r="11" spans="1:23" ht="14.1" customHeight="1">
      <c r="A11" s="227" t="s">
        <v>7</v>
      </c>
      <c r="B11" s="242">
        <v>303421.65399999998</v>
      </c>
      <c r="C11" s="242">
        <v>264837.32400000002</v>
      </c>
      <c r="D11" s="242">
        <v>13006.078</v>
      </c>
      <c r="E11" s="242">
        <v>18308.259999999998</v>
      </c>
      <c r="F11" s="242">
        <v>4578.54</v>
      </c>
      <c r="G11" s="242">
        <v>2421.6210000000001</v>
      </c>
      <c r="H11" s="243">
        <v>23.254000000000001</v>
      </c>
      <c r="I11" s="242">
        <v>102.64</v>
      </c>
      <c r="J11" s="241">
        <v>30.8</v>
      </c>
      <c r="K11" s="242">
        <v>113.137</v>
      </c>
      <c r="L11" s="36"/>
      <c r="M11" s="227" t="s">
        <v>7</v>
      </c>
      <c r="N11" s="242">
        <v>55.321045082695399</v>
      </c>
      <c r="O11" s="242">
        <v>54.740856692842897</v>
      </c>
      <c r="P11" s="242">
        <v>53.721498517846797</v>
      </c>
      <c r="Q11" s="242">
        <v>57.531682420940101</v>
      </c>
      <c r="R11" s="242">
        <v>68.911705478165501</v>
      </c>
      <c r="S11" s="242">
        <v>76.601169216817993</v>
      </c>
      <c r="T11" s="243">
        <v>571.17055130300196</v>
      </c>
      <c r="U11" s="242">
        <v>76.568589243959494</v>
      </c>
      <c r="V11" s="241">
        <v>116.428571428571</v>
      </c>
      <c r="W11" s="242">
        <v>92.180277009289597</v>
      </c>
    </row>
    <row r="12" spans="1:23" ht="14.1" customHeight="1">
      <c r="A12" s="227" t="s">
        <v>8</v>
      </c>
      <c r="B12" s="242">
        <v>279021.31300000002</v>
      </c>
      <c r="C12" s="242">
        <v>245520.86</v>
      </c>
      <c r="D12" s="242">
        <v>9718.9860000000008</v>
      </c>
      <c r="E12" s="242">
        <v>16791.378000000001</v>
      </c>
      <c r="F12" s="242">
        <v>4085.04</v>
      </c>
      <c r="G12" s="242">
        <v>1772.8989999999999</v>
      </c>
      <c r="H12" s="243">
        <v>981.2</v>
      </c>
      <c r="I12" s="242">
        <v>22</v>
      </c>
      <c r="J12" s="241">
        <v>28</v>
      </c>
      <c r="K12" s="242">
        <v>100.95</v>
      </c>
      <c r="L12" s="36"/>
      <c r="M12" s="227" t="s">
        <v>8</v>
      </c>
      <c r="N12" s="242">
        <v>54.586797819276299</v>
      </c>
      <c r="O12" s="242">
        <v>52.812408689021403</v>
      </c>
      <c r="P12" s="242">
        <v>60.658797121428101</v>
      </c>
      <c r="Q12" s="242">
        <v>66.045443083944605</v>
      </c>
      <c r="R12" s="242">
        <v>74.186299277363304</v>
      </c>
      <c r="S12" s="242">
        <v>89.324321351639298</v>
      </c>
      <c r="T12" s="243">
        <v>94.804321239298801</v>
      </c>
      <c r="U12" s="242">
        <v>101.59090909090899</v>
      </c>
      <c r="V12" s="241">
        <v>87.5</v>
      </c>
      <c r="W12" s="242">
        <v>66.092124814264494</v>
      </c>
    </row>
    <row r="13" spans="1:23" ht="14.1" customHeight="1">
      <c r="A13" s="227" t="s">
        <v>9</v>
      </c>
      <c r="B13" s="16">
        <v>291054.005</v>
      </c>
      <c r="C13" s="16">
        <v>255771.06899999999</v>
      </c>
      <c r="D13" s="16">
        <v>3937.5050000000001</v>
      </c>
      <c r="E13" s="16">
        <v>24136.57</v>
      </c>
      <c r="F13" s="16">
        <v>5399.28</v>
      </c>
      <c r="G13" s="16">
        <v>1621.136</v>
      </c>
      <c r="H13" s="243">
        <v>26.995000000000001</v>
      </c>
      <c r="I13" s="242">
        <v>124.2</v>
      </c>
      <c r="J13" s="241">
        <v>12.23</v>
      </c>
      <c r="K13" s="242">
        <v>25.02</v>
      </c>
      <c r="L13" s="36"/>
      <c r="M13" s="227" t="s">
        <v>9</v>
      </c>
      <c r="N13" s="16">
        <v>51.6886135959545</v>
      </c>
      <c r="O13" s="16">
        <v>50.159300855094003</v>
      </c>
      <c r="P13" s="16">
        <v>58.793068199278501</v>
      </c>
      <c r="Q13" s="16">
        <v>57.203902625766602</v>
      </c>
      <c r="R13" s="16">
        <v>75.731393815471705</v>
      </c>
      <c r="S13" s="16">
        <v>102.491092665884</v>
      </c>
      <c r="T13" s="243">
        <v>535.69179477681098</v>
      </c>
      <c r="U13" s="242">
        <v>86.143317230273794</v>
      </c>
      <c r="V13" s="241">
        <v>127.55519215045</v>
      </c>
      <c r="W13" s="242">
        <v>36.3309352517986</v>
      </c>
    </row>
    <row r="14" spans="1:23" ht="14.1" customHeight="1">
      <c r="A14" s="227" t="s">
        <v>372</v>
      </c>
      <c r="B14" s="242">
        <v>294256.72100000002</v>
      </c>
      <c r="C14" s="242">
        <v>271943.03200000001</v>
      </c>
      <c r="D14" s="242">
        <v>8792.4959999999992</v>
      </c>
      <c r="E14" s="242">
        <v>7964.09</v>
      </c>
      <c r="F14" s="242">
        <v>3712.36</v>
      </c>
      <c r="G14" s="242">
        <v>1612.528</v>
      </c>
      <c r="H14" s="243">
        <v>22.555</v>
      </c>
      <c r="I14" s="242">
        <v>172.36</v>
      </c>
      <c r="J14" s="241">
        <v>11.86</v>
      </c>
      <c r="K14" s="242">
        <v>25.44</v>
      </c>
      <c r="L14" s="36"/>
      <c r="M14" s="227" t="s">
        <v>372</v>
      </c>
      <c r="N14" s="242">
        <v>47.040740320082598</v>
      </c>
      <c r="O14" s="242">
        <v>45.492781738198801</v>
      </c>
      <c r="P14" s="242">
        <v>58.355898029410497</v>
      </c>
      <c r="Q14" s="242">
        <v>62.849867342031601</v>
      </c>
      <c r="R14" s="242">
        <v>76.988761865767302</v>
      </c>
      <c r="S14" s="242">
        <v>89.669760773146294</v>
      </c>
      <c r="T14" s="243">
        <v>575.03879405896703</v>
      </c>
      <c r="U14" s="242">
        <v>56.405198421907599</v>
      </c>
      <c r="V14" s="241">
        <v>213.82799325463699</v>
      </c>
      <c r="W14" s="242">
        <v>52.6729559748428</v>
      </c>
    </row>
    <row r="15" spans="1:23" ht="14.1" customHeight="1">
      <c r="A15" s="228" t="s">
        <v>373</v>
      </c>
      <c r="B15" s="244">
        <v>280125.64899999998</v>
      </c>
      <c r="C15" s="244">
        <v>261538.93299999999</v>
      </c>
      <c r="D15" s="244">
        <v>7882.5219999999999</v>
      </c>
      <c r="E15" s="244">
        <v>6494.42</v>
      </c>
      <c r="F15" s="244">
        <v>2459.64</v>
      </c>
      <c r="G15" s="244">
        <v>1576.4090000000001</v>
      </c>
      <c r="H15" s="244">
        <v>151.4</v>
      </c>
      <c r="I15" s="245">
        <v>20.88</v>
      </c>
      <c r="J15" s="246">
        <v>1.4450000000000001</v>
      </c>
      <c r="K15" s="245">
        <v>0</v>
      </c>
      <c r="L15" s="36"/>
      <c r="M15" s="228" t="s">
        <v>373</v>
      </c>
      <c r="N15" s="244">
        <v>50.4683596467098</v>
      </c>
      <c r="O15" s="244">
        <v>49.288692326354301</v>
      </c>
      <c r="P15" s="244">
        <v>54.627186578102801</v>
      </c>
      <c r="Q15" s="244">
        <v>72.190126293033103</v>
      </c>
      <c r="R15" s="244">
        <v>77.852856515587604</v>
      </c>
      <c r="S15" s="244">
        <v>85.958656668415401</v>
      </c>
      <c r="T15" s="244">
        <v>122.02113606340799</v>
      </c>
      <c r="U15" s="245">
        <v>55.651340996168599</v>
      </c>
      <c r="V15" s="246">
        <v>349.48096885813101</v>
      </c>
      <c r="W15" s="245">
        <v>0</v>
      </c>
    </row>
    <row r="16" spans="1:23" ht="14.1" customHeight="1">
      <c r="A16" s="39" t="s">
        <v>295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5"/>
      <c r="N16" s="39" t="s">
        <v>296</v>
      </c>
      <c r="O16" s="27"/>
      <c r="P16" s="27"/>
      <c r="Q16" s="27"/>
      <c r="R16" s="27"/>
      <c r="S16" s="27"/>
      <c r="T16" s="27"/>
      <c r="U16" s="27"/>
      <c r="V16" s="27"/>
    </row>
    <row r="17" spans="1:23" ht="14.1" customHeight="1">
      <c r="A17" s="3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5"/>
      <c r="M17" s="39"/>
      <c r="N17" s="27"/>
      <c r="O17" s="27"/>
      <c r="P17" s="27"/>
      <c r="Q17" s="27"/>
      <c r="R17" s="27"/>
      <c r="S17" s="27"/>
      <c r="T17" s="27"/>
      <c r="U17" s="27"/>
      <c r="V17" s="27"/>
    </row>
    <row r="18" spans="1:23" ht="14.1" customHeight="1">
      <c r="A18" s="22" t="s">
        <v>297</v>
      </c>
      <c r="B18" s="23"/>
      <c r="C18" s="23"/>
      <c r="D18" s="23"/>
      <c r="E18" s="23"/>
      <c r="F18" s="23"/>
      <c r="G18" s="23"/>
      <c r="H18" s="23"/>
      <c r="I18" s="24"/>
      <c r="J18" s="24"/>
      <c r="K18" s="29" t="s">
        <v>0</v>
      </c>
      <c r="L18" s="25"/>
      <c r="M18" s="23" t="s">
        <v>297</v>
      </c>
      <c r="N18" s="22"/>
      <c r="O18" s="22"/>
      <c r="P18" s="22"/>
      <c r="Q18" s="22"/>
      <c r="R18" s="22"/>
      <c r="S18" s="22"/>
      <c r="T18" s="22"/>
      <c r="U18" s="22"/>
      <c r="V18" s="26"/>
      <c r="W18" s="26" t="s">
        <v>294</v>
      </c>
    </row>
    <row r="19" spans="1:23" ht="14.1" customHeight="1">
      <c r="A19" s="226"/>
      <c r="B19" s="31" t="s">
        <v>191</v>
      </c>
      <c r="C19" s="31" t="s">
        <v>29</v>
      </c>
      <c r="D19" s="31" t="s">
        <v>47</v>
      </c>
      <c r="E19" s="31" t="s">
        <v>28</v>
      </c>
      <c r="F19" s="31" t="s">
        <v>54</v>
      </c>
      <c r="G19" s="31" t="s">
        <v>43</v>
      </c>
      <c r="H19" s="31" t="s">
        <v>37</v>
      </c>
      <c r="I19" s="31" t="s">
        <v>59</v>
      </c>
      <c r="J19" s="33" t="s">
        <v>50</v>
      </c>
      <c r="K19" s="31" t="s">
        <v>66</v>
      </c>
      <c r="L19" s="25"/>
      <c r="M19" s="226"/>
      <c r="N19" s="31" t="s">
        <v>194</v>
      </c>
      <c r="O19" s="31" t="s">
        <v>29</v>
      </c>
      <c r="P19" s="32" t="s">
        <v>47</v>
      </c>
      <c r="Q19" s="31" t="s">
        <v>28</v>
      </c>
      <c r="R19" s="31" t="s">
        <v>54</v>
      </c>
      <c r="S19" s="31" t="s">
        <v>43</v>
      </c>
      <c r="T19" s="33" t="s">
        <v>37</v>
      </c>
      <c r="U19" s="33" t="s">
        <v>59</v>
      </c>
      <c r="V19" s="33" t="s">
        <v>50</v>
      </c>
      <c r="W19" s="31" t="s">
        <v>66</v>
      </c>
    </row>
    <row r="20" spans="1:23" ht="14.1" customHeight="1">
      <c r="A20" s="227" t="s">
        <v>2</v>
      </c>
      <c r="B20" s="242">
        <v>6414.7489999999998</v>
      </c>
      <c r="C20" s="242">
        <v>3965.6489999999999</v>
      </c>
      <c r="D20" s="242">
        <v>1119.261</v>
      </c>
      <c r="E20" s="242">
        <v>1032.539</v>
      </c>
      <c r="F20" s="242">
        <v>13.59</v>
      </c>
      <c r="G20" s="242">
        <v>118.65</v>
      </c>
      <c r="H20" s="242">
        <v>40.200000000000003</v>
      </c>
      <c r="I20" s="242">
        <v>124.86</v>
      </c>
      <c r="J20" s="241">
        <v>0</v>
      </c>
      <c r="K20" s="242">
        <v>0</v>
      </c>
      <c r="L20" s="25"/>
      <c r="M20" s="227" t="s">
        <v>2</v>
      </c>
      <c r="N20" s="242">
        <v>303.00982937913898</v>
      </c>
      <c r="O20" s="242">
        <v>315.47017902996498</v>
      </c>
      <c r="P20" s="242">
        <v>252.54877995391601</v>
      </c>
      <c r="Q20" s="242">
        <v>288.85010638823297</v>
      </c>
      <c r="R20" s="242">
        <v>244.29727740985999</v>
      </c>
      <c r="S20" s="242">
        <v>330.358196375896</v>
      </c>
      <c r="T20" s="242">
        <v>303.75621890547302</v>
      </c>
      <c r="U20" s="242">
        <v>456.85567835976298</v>
      </c>
      <c r="V20" s="241">
        <v>0</v>
      </c>
      <c r="W20" s="242">
        <v>0</v>
      </c>
    </row>
    <row r="21" spans="1:23" ht="14.1" customHeight="1">
      <c r="A21" s="227" t="s">
        <v>3</v>
      </c>
      <c r="B21" s="242">
        <v>6699.9189999999999</v>
      </c>
      <c r="C21" s="242">
        <v>3809.7159999999999</v>
      </c>
      <c r="D21" s="242">
        <v>1213.4880000000001</v>
      </c>
      <c r="E21" s="242">
        <v>1305.4559999999999</v>
      </c>
      <c r="F21" s="242">
        <v>14.209</v>
      </c>
      <c r="G21" s="242">
        <v>166.8</v>
      </c>
      <c r="H21" s="242">
        <v>85.4</v>
      </c>
      <c r="I21" s="242">
        <v>104.85</v>
      </c>
      <c r="J21" s="241">
        <v>0</v>
      </c>
      <c r="K21" s="242">
        <v>0</v>
      </c>
      <c r="L21" s="25"/>
      <c r="M21" s="227" t="s">
        <v>3</v>
      </c>
      <c r="N21" s="242">
        <v>284.73433783304</v>
      </c>
      <c r="O21" s="242">
        <v>284.45086195401399</v>
      </c>
      <c r="P21" s="242">
        <v>250.63123821578799</v>
      </c>
      <c r="Q21" s="242">
        <v>304.96700003676898</v>
      </c>
      <c r="R21" s="242">
        <v>289.11253430924103</v>
      </c>
      <c r="S21" s="242">
        <v>280.557553956834</v>
      </c>
      <c r="T21" s="242">
        <v>257.728337236534</v>
      </c>
      <c r="U21" s="242">
        <v>465.86552217453499</v>
      </c>
      <c r="V21" s="241">
        <v>0</v>
      </c>
      <c r="W21" s="242">
        <v>0</v>
      </c>
    </row>
    <row r="22" spans="1:23" ht="14.1" customHeight="1">
      <c r="A22" s="227" t="s">
        <v>4</v>
      </c>
      <c r="B22" s="242">
        <v>5894.2389999999996</v>
      </c>
      <c r="C22" s="242">
        <v>3524.357</v>
      </c>
      <c r="D22" s="242">
        <v>629.04</v>
      </c>
      <c r="E22" s="242">
        <v>1480.652</v>
      </c>
      <c r="F22" s="242">
        <v>14.05</v>
      </c>
      <c r="G22" s="242">
        <v>130.5</v>
      </c>
      <c r="H22" s="242">
        <v>28.1</v>
      </c>
      <c r="I22" s="242">
        <v>86.04</v>
      </c>
      <c r="J22" s="241">
        <v>1.5</v>
      </c>
      <c r="K22" s="242">
        <v>0</v>
      </c>
      <c r="L22" s="25"/>
      <c r="M22" s="227" t="s">
        <v>4</v>
      </c>
      <c r="N22" s="242">
        <v>283.26964685347798</v>
      </c>
      <c r="O22" s="242">
        <v>289.85627732945301</v>
      </c>
      <c r="P22" s="242">
        <v>200.31317563271</v>
      </c>
      <c r="Q22" s="242">
        <v>299.19116713447897</v>
      </c>
      <c r="R22" s="242">
        <v>213.523131672598</v>
      </c>
      <c r="S22" s="242">
        <v>259.616858237548</v>
      </c>
      <c r="T22" s="242">
        <v>264.555160142349</v>
      </c>
      <c r="U22" s="242">
        <v>397.55927475592802</v>
      </c>
      <c r="V22" s="241">
        <v>386</v>
      </c>
      <c r="W22" s="242">
        <v>0</v>
      </c>
    </row>
    <row r="23" spans="1:23" ht="14.1" customHeight="1">
      <c r="A23" s="227" t="s">
        <v>5</v>
      </c>
      <c r="B23" s="242">
        <v>5437.4470000000001</v>
      </c>
      <c r="C23" s="242">
        <v>3335.6149999999998</v>
      </c>
      <c r="D23" s="242">
        <v>828.56700000000001</v>
      </c>
      <c r="E23" s="242">
        <v>937.65</v>
      </c>
      <c r="F23" s="242">
        <v>21.405000000000001</v>
      </c>
      <c r="G23" s="242">
        <v>156.15</v>
      </c>
      <c r="H23" s="242">
        <v>71.02</v>
      </c>
      <c r="I23" s="242">
        <v>86.04</v>
      </c>
      <c r="J23" s="241">
        <v>1</v>
      </c>
      <c r="K23" s="242">
        <v>0</v>
      </c>
      <c r="L23" s="25"/>
      <c r="M23" s="227" t="s">
        <v>5</v>
      </c>
      <c r="N23" s="242">
        <v>365.52779273066898</v>
      </c>
      <c r="O23" s="242">
        <v>362.29151146040499</v>
      </c>
      <c r="P23" s="242">
        <v>321.65413297898698</v>
      </c>
      <c r="Q23" s="242">
        <v>410.06878899376102</v>
      </c>
      <c r="R23" s="242">
        <v>295.491707544966</v>
      </c>
      <c r="S23" s="242">
        <v>334.217098943324</v>
      </c>
      <c r="T23" s="242">
        <v>336.17290903970701</v>
      </c>
      <c r="U23" s="242">
        <v>525.66248256624795</v>
      </c>
      <c r="V23" s="241">
        <v>444</v>
      </c>
      <c r="W23" s="242">
        <v>0</v>
      </c>
    </row>
    <row r="24" spans="1:23" ht="14.1" customHeight="1">
      <c r="A24" s="227" t="s">
        <v>6</v>
      </c>
      <c r="B24" s="242">
        <v>6561.6639999999998</v>
      </c>
      <c r="C24" s="242">
        <v>3695.0369999999998</v>
      </c>
      <c r="D24" s="242">
        <v>862.18200000000002</v>
      </c>
      <c r="E24" s="242">
        <v>1630.7139999999999</v>
      </c>
      <c r="F24" s="242">
        <v>32.83</v>
      </c>
      <c r="G24" s="242">
        <v>197.1</v>
      </c>
      <c r="H24" s="242">
        <v>57.2</v>
      </c>
      <c r="I24" s="242">
        <v>85.05</v>
      </c>
      <c r="J24" s="241">
        <v>1.5</v>
      </c>
      <c r="K24" s="242">
        <v>5.0999999999999997E-2</v>
      </c>
      <c r="L24" s="25"/>
      <c r="M24" s="227" t="s">
        <v>6</v>
      </c>
      <c r="N24" s="242">
        <v>423.52961078165498</v>
      </c>
      <c r="O24" s="242">
        <v>422.17466293300998</v>
      </c>
      <c r="P24" s="242">
        <v>316.52365741803902</v>
      </c>
      <c r="Q24" s="242">
        <v>480.95067559363599</v>
      </c>
      <c r="R24" s="242">
        <v>344.86749923850101</v>
      </c>
      <c r="S24" s="242">
        <v>392.54693049213603</v>
      </c>
      <c r="T24" s="242">
        <v>394.702797202797</v>
      </c>
      <c r="U24" s="242">
        <v>574.75602586713705</v>
      </c>
      <c r="V24" s="241">
        <v>804</v>
      </c>
      <c r="W24" s="242">
        <v>10882.352941176499</v>
      </c>
    </row>
    <row r="25" spans="1:23" ht="14.1" customHeight="1">
      <c r="A25" s="227" t="s">
        <v>7</v>
      </c>
      <c r="B25" s="242">
        <v>5919.9960000000001</v>
      </c>
      <c r="C25" s="242">
        <v>3410.9549999999999</v>
      </c>
      <c r="D25" s="242">
        <v>798.61099999999999</v>
      </c>
      <c r="E25" s="242">
        <v>1254.691</v>
      </c>
      <c r="F25" s="242">
        <v>32.075000000000003</v>
      </c>
      <c r="G25" s="242">
        <v>197.55</v>
      </c>
      <c r="H25" s="242">
        <v>119.599</v>
      </c>
      <c r="I25" s="242">
        <v>84.09</v>
      </c>
      <c r="J25" s="241">
        <v>4.4249999999999998</v>
      </c>
      <c r="K25" s="242">
        <v>18</v>
      </c>
      <c r="L25" s="25"/>
      <c r="M25" s="227" t="s">
        <v>7</v>
      </c>
      <c r="N25" s="242">
        <v>481.71214980550701</v>
      </c>
      <c r="O25" s="242">
        <v>491.76784800737602</v>
      </c>
      <c r="P25" s="242">
        <v>377.24123509443302</v>
      </c>
      <c r="Q25" s="242">
        <v>540.92043379605002</v>
      </c>
      <c r="R25" s="242">
        <v>378.08261886204201</v>
      </c>
      <c r="S25" s="242">
        <v>389.39002784105298</v>
      </c>
      <c r="T25" s="242">
        <v>403.89133688408799</v>
      </c>
      <c r="U25" s="242">
        <v>530.62195266975903</v>
      </c>
      <c r="V25" s="241">
        <v>703.27683615819205</v>
      </c>
      <c r="W25" s="242">
        <v>516.16666666666697</v>
      </c>
    </row>
    <row r="26" spans="1:23" ht="14.1" customHeight="1">
      <c r="A26" s="227" t="s">
        <v>8</v>
      </c>
      <c r="B26" s="242">
        <v>6122.9859999999999</v>
      </c>
      <c r="C26" s="242">
        <v>3510.0740000000001</v>
      </c>
      <c r="D26" s="242">
        <v>998.68700000000001</v>
      </c>
      <c r="E26" s="242">
        <v>1073.6379999999999</v>
      </c>
      <c r="F26" s="242">
        <v>41.015000000000001</v>
      </c>
      <c r="G26" s="242">
        <v>236.7</v>
      </c>
      <c r="H26" s="242">
        <v>170.732</v>
      </c>
      <c r="I26" s="242">
        <v>88.14</v>
      </c>
      <c r="J26" s="241">
        <v>4</v>
      </c>
      <c r="K26" s="242">
        <v>0</v>
      </c>
      <c r="L26" s="25"/>
      <c r="M26" s="227" t="s">
        <v>8</v>
      </c>
      <c r="N26" s="242">
        <v>436.99740616751399</v>
      </c>
      <c r="O26" s="242">
        <v>452.87592227400302</v>
      </c>
      <c r="P26" s="242">
        <v>330.22859013885198</v>
      </c>
      <c r="Q26" s="242">
        <v>506.78440964272897</v>
      </c>
      <c r="R26" s="242">
        <v>280.75094477630103</v>
      </c>
      <c r="S26" s="242">
        <v>366.89480354879601</v>
      </c>
      <c r="T26" s="242">
        <v>394.41346671977101</v>
      </c>
      <c r="U26" s="242">
        <v>494.74699341956</v>
      </c>
      <c r="V26" s="241">
        <v>724.5</v>
      </c>
      <c r="W26" s="242">
        <v>0</v>
      </c>
    </row>
    <row r="27" spans="1:23" ht="14.1" customHeight="1">
      <c r="A27" s="227" t="s">
        <v>9</v>
      </c>
      <c r="B27" s="242">
        <v>7203.7460000000001</v>
      </c>
      <c r="C27" s="242">
        <v>3529.1460000000002</v>
      </c>
      <c r="D27" s="242">
        <v>1613.421</v>
      </c>
      <c r="E27" s="242">
        <v>1375.3530000000001</v>
      </c>
      <c r="F27" s="242">
        <v>166.32900000000001</v>
      </c>
      <c r="G27" s="242">
        <v>248.4</v>
      </c>
      <c r="H27" s="242">
        <v>135.55600000000001</v>
      </c>
      <c r="I27" s="242">
        <v>128.64099999999999</v>
      </c>
      <c r="J27" s="241">
        <v>4</v>
      </c>
      <c r="K27" s="242">
        <v>2.9</v>
      </c>
      <c r="L27" s="25"/>
      <c r="M27" s="227" t="s">
        <v>9</v>
      </c>
      <c r="N27" s="242">
        <v>436.25719174440599</v>
      </c>
      <c r="O27" s="242">
        <v>471.82066142913902</v>
      </c>
      <c r="P27" s="242">
        <v>308.11672836785903</v>
      </c>
      <c r="Q27" s="242">
        <v>518.63921480521697</v>
      </c>
      <c r="R27" s="242">
        <v>283.04144196141402</v>
      </c>
      <c r="S27" s="242">
        <v>390.22946859903402</v>
      </c>
      <c r="T27" s="242">
        <v>392.96674437132998</v>
      </c>
      <c r="U27" s="242">
        <v>500.78901749830902</v>
      </c>
      <c r="V27" s="241">
        <v>709.5</v>
      </c>
      <c r="W27" s="242">
        <v>892.41379310344803</v>
      </c>
    </row>
    <row r="28" spans="1:23" ht="14.1" customHeight="1">
      <c r="A28" s="227" t="s">
        <v>372</v>
      </c>
      <c r="B28" s="242">
        <v>7429.6480000000001</v>
      </c>
      <c r="C28" s="242">
        <v>3709.431</v>
      </c>
      <c r="D28" s="242">
        <v>1812.903</v>
      </c>
      <c r="E28" s="242">
        <v>1207.3209999999999</v>
      </c>
      <c r="F28" s="242">
        <v>173.733</v>
      </c>
      <c r="G28" s="242">
        <v>226.8</v>
      </c>
      <c r="H28" s="242">
        <v>147.642</v>
      </c>
      <c r="I28" s="242">
        <v>145.44</v>
      </c>
      <c r="J28" s="241">
        <v>6.3780000000000001</v>
      </c>
      <c r="K28" s="242">
        <v>0</v>
      </c>
      <c r="L28" s="25"/>
      <c r="M28" s="227" t="s">
        <v>372</v>
      </c>
      <c r="N28" s="242">
        <v>417.48357391898003</v>
      </c>
      <c r="O28" s="242">
        <v>458.60429807159102</v>
      </c>
      <c r="P28" s="242">
        <v>281.54788204332999</v>
      </c>
      <c r="Q28" s="242">
        <v>503.88090656917302</v>
      </c>
      <c r="R28" s="242">
        <v>276.11334634180002</v>
      </c>
      <c r="S28" s="242">
        <v>403.83597883597901</v>
      </c>
      <c r="T28" s="242">
        <v>397.50206580783203</v>
      </c>
      <c r="U28" s="242">
        <v>539.04015401540198</v>
      </c>
      <c r="V28" s="241">
        <v>812.79397930385699</v>
      </c>
      <c r="W28" s="242">
        <v>0</v>
      </c>
    </row>
    <row r="29" spans="1:23" ht="14.1" customHeight="1">
      <c r="A29" s="228" t="s">
        <v>373</v>
      </c>
      <c r="B29" s="245">
        <v>6943.5159999999996</v>
      </c>
      <c r="C29" s="245">
        <v>3318.6579999999999</v>
      </c>
      <c r="D29" s="245">
        <v>1563.45</v>
      </c>
      <c r="E29" s="245">
        <v>1228.673</v>
      </c>
      <c r="F29" s="245">
        <v>340.84899999999999</v>
      </c>
      <c r="G29" s="245">
        <v>236.7</v>
      </c>
      <c r="H29" s="245">
        <v>142.55600000000001</v>
      </c>
      <c r="I29" s="245">
        <v>108.63</v>
      </c>
      <c r="J29" s="246">
        <v>4</v>
      </c>
      <c r="K29" s="245">
        <v>0</v>
      </c>
      <c r="L29" s="25"/>
      <c r="M29" s="228" t="s">
        <v>373</v>
      </c>
      <c r="N29" s="245">
        <v>416.824991834108</v>
      </c>
      <c r="O29" s="245">
        <v>462.79309287067201</v>
      </c>
      <c r="P29" s="245">
        <v>280.15478589017903</v>
      </c>
      <c r="Q29" s="245">
        <v>510.73800759030303</v>
      </c>
      <c r="R29" s="245">
        <v>271.77430475078398</v>
      </c>
      <c r="S29" s="245">
        <v>379.43388255175302</v>
      </c>
      <c r="T29" s="245">
        <v>365.70891439153701</v>
      </c>
      <c r="U29" s="245">
        <v>508.74528215041897</v>
      </c>
      <c r="V29" s="246">
        <v>749</v>
      </c>
      <c r="W29" s="245">
        <v>0</v>
      </c>
    </row>
    <row r="30" spans="1:23" ht="14.1" customHeight="1">
      <c r="A30" s="39" t="s">
        <v>295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5"/>
      <c r="N30" s="39" t="s">
        <v>296</v>
      </c>
      <c r="O30" s="27"/>
      <c r="P30" s="27"/>
      <c r="Q30" s="27"/>
      <c r="R30" s="27"/>
      <c r="S30" s="27"/>
      <c r="T30" s="27"/>
      <c r="U30" s="27"/>
      <c r="V30" s="27"/>
    </row>
    <row r="31" spans="1:23" ht="14.1" customHeight="1">
      <c r="A31" s="3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5"/>
      <c r="M31" s="39"/>
      <c r="N31" s="27"/>
      <c r="O31" s="27"/>
      <c r="P31" s="27"/>
      <c r="Q31" s="27"/>
      <c r="R31" s="27"/>
      <c r="S31" s="27"/>
      <c r="T31" s="27"/>
      <c r="U31" s="27"/>
      <c r="V31" s="27"/>
    </row>
    <row r="32" spans="1:23" ht="14.1" customHeight="1">
      <c r="A32" s="22" t="s">
        <v>298</v>
      </c>
      <c r="B32" s="23"/>
      <c r="C32" s="23"/>
      <c r="D32" s="23"/>
      <c r="E32" s="23"/>
      <c r="F32" s="23"/>
      <c r="G32" s="23"/>
      <c r="I32" s="40"/>
      <c r="J32" s="40"/>
      <c r="K32" s="29" t="s">
        <v>0</v>
      </c>
      <c r="L32" s="25"/>
      <c r="M32" s="22" t="s">
        <v>299</v>
      </c>
      <c r="N32" s="22"/>
      <c r="O32" s="23"/>
      <c r="P32" s="22"/>
      <c r="Q32" s="22"/>
      <c r="R32" s="22"/>
      <c r="S32" s="22"/>
      <c r="U32" s="26"/>
      <c r="V32" s="26"/>
      <c r="W32" s="26" t="s">
        <v>294</v>
      </c>
    </row>
    <row r="33" spans="1:23" ht="14.1" customHeight="1">
      <c r="A33" s="226"/>
      <c r="B33" s="31" t="s">
        <v>191</v>
      </c>
      <c r="C33" s="32" t="s">
        <v>192</v>
      </c>
      <c r="D33" s="32" t="s">
        <v>30</v>
      </c>
      <c r="E33" s="32" t="s">
        <v>195</v>
      </c>
      <c r="F33" s="31" t="s">
        <v>31</v>
      </c>
      <c r="G33" s="31" t="s">
        <v>196</v>
      </c>
      <c r="H33" s="33" t="s">
        <v>193</v>
      </c>
      <c r="I33" s="33" t="s">
        <v>29</v>
      </c>
      <c r="J33" s="33" t="s">
        <v>33</v>
      </c>
      <c r="K33" s="31" t="s">
        <v>66</v>
      </c>
      <c r="M33" s="226"/>
      <c r="N33" s="31" t="s">
        <v>194</v>
      </c>
      <c r="O33" s="32" t="s">
        <v>192</v>
      </c>
      <c r="P33" s="32" t="s">
        <v>30</v>
      </c>
      <c r="Q33" s="32" t="s">
        <v>195</v>
      </c>
      <c r="R33" s="31" t="s">
        <v>31</v>
      </c>
      <c r="S33" s="31" t="s">
        <v>196</v>
      </c>
      <c r="T33" s="33" t="s">
        <v>193</v>
      </c>
      <c r="U33" s="33" t="s">
        <v>29</v>
      </c>
      <c r="V33" s="33" t="s">
        <v>33</v>
      </c>
      <c r="W33" s="31" t="s">
        <v>66</v>
      </c>
    </row>
    <row r="34" spans="1:23" ht="14.1" customHeight="1">
      <c r="A34" s="227" t="s">
        <v>2</v>
      </c>
      <c r="B34" s="242">
        <v>106310.766</v>
      </c>
      <c r="C34" s="242">
        <v>64683.853999999999</v>
      </c>
      <c r="D34" s="242">
        <v>38282.898999999998</v>
      </c>
      <c r="E34" s="242">
        <v>1874.62</v>
      </c>
      <c r="F34" s="242">
        <v>263.33999999999997</v>
      </c>
      <c r="G34" s="242">
        <v>622.20000000000005</v>
      </c>
      <c r="H34" s="242">
        <v>126.5</v>
      </c>
      <c r="I34" s="242">
        <v>268.75599999999997</v>
      </c>
      <c r="J34" s="241">
        <v>0</v>
      </c>
      <c r="K34" s="242">
        <v>188.59700000000001</v>
      </c>
      <c r="M34" s="227" t="s">
        <v>2</v>
      </c>
      <c r="N34" s="242">
        <v>77.931373385081201</v>
      </c>
      <c r="O34" s="242">
        <v>75.336791156569006</v>
      </c>
      <c r="P34" s="242">
        <v>81.037959011411303</v>
      </c>
      <c r="Q34" s="242">
        <v>96.757209461117398</v>
      </c>
      <c r="R34" s="242">
        <v>78.024606971975402</v>
      </c>
      <c r="S34" s="242">
        <v>88.318868531019007</v>
      </c>
      <c r="T34" s="242">
        <v>117.05928853754899</v>
      </c>
      <c r="U34" s="242">
        <v>99.722424801678798</v>
      </c>
      <c r="V34" s="241">
        <v>0</v>
      </c>
      <c r="W34" s="242">
        <v>58.383749476396801</v>
      </c>
    </row>
    <row r="35" spans="1:23" ht="14.1" customHeight="1">
      <c r="A35" s="227" t="s">
        <v>3</v>
      </c>
      <c r="B35" s="242">
        <v>114573.68</v>
      </c>
      <c r="C35" s="242">
        <v>65943.710000000006</v>
      </c>
      <c r="D35" s="242">
        <v>43918.665000000001</v>
      </c>
      <c r="E35" s="242">
        <v>2287.3200000000002</v>
      </c>
      <c r="F35" s="242">
        <v>734.24</v>
      </c>
      <c r="G35" s="242">
        <v>1174.675</v>
      </c>
      <c r="H35" s="242">
        <v>90</v>
      </c>
      <c r="I35" s="242">
        <v>159.83199999999999</v>
      </c>
      <c r="J35" s="241">
        <v>0</v>
      </c>
      <c r="K35" s="242">
        <v>265.238</v>
      </c>
      <c r="M35" s="227" t="s">
        <v>3</v>
      </c>
      <c r="N35" s="242">
        <v>69.805831496378602</v>
      </c>
      <c r="O35" s="242">
        <v>65.961499588057805</v>
      </c>
      <c r="P35" s="242">
        <v>75.244386412929401</v>
      </c>
      <c r="Q35" s="242">
        <v>62.856093594249998</v>
      </c>
      <c r="R35" s="242">
        <v>83.282033122684695</v>
      </c>
      <c r="S35" s="242">
        <v>87.490582501543003</v>
      </c>
      <c r="T35" s="242">
        <v>90.4444444444444</v>
      </c>
      <c r="U35" s="242">
        <v>97.045647930326794</v>
      </c>
      <c r="V35" s="241">
        <v>0</v>
      </c>
      <c r="W35" s="242">
        <v>45.947413266575701</v>
      </c>
    </row>
    <row r="36" spans="1:23" ht="14.1" customHeight="1">
      <c r="A36" s="227" t="s">
        <v>4</v>
      </c>
      <c r="B36" s="242">
        <v>125023.955</v>
      </c>
      <c r="C36" s="242">
        <v>65182.205000000002</v>
      </c>
      <c r="D36" s="242">
        <v>54549.453000000001</v>
      </c>
      <c r="E36" s="242">
        <v>2559.6</v>
      </c>
      <c r="F36" s="242">
        <v>1187.7370000000001</v>
      </c>
      <c r="G36" s="242">
        <v>1126</v>
      </c>
      <c r="H36" s="242">
        <v>0</v>
      </c>
      <c r="I36" s="242">
        <v>97.76</v>
      </c>
      <c r="J36" s="241">
        <v>0</v>
      </c>
      <c r="K36" s="242">
        <v>321.2</v>
      </c>
      <c r="M36" s="227" t="s">
        <v>4</v>
      </c>
      <c r="N36" s="242">
        <v>73.302136378584393</v>
      </c>
      <c r="O36" s="242">
        <v>65.513233251314503</v>
      </c>
      <c r="P36" s="242">
        <v>82.664128639383406</v>
      </c>
      <c r="Q36" s="242">
        <v>70.927488670104694</v>
      </c>
      <c r="R36" s="242">
        <v>85.733626215231197</v>
      </c>
      <c r="S36" s="242">
        <v>68.788632326820604</v>
      </c>
      <c r="T36" s="242">
        <v>0</v>
      </c>
      <c r="U36" s="242">
        <v>128.048281505728</v>
      </c>
      <c r="V36" s="241">
        <v>0</v>
      </c>
      <c r="W36" s="242">
        <v>36.095890410958901</v>
      </c>
    </row>
    <row r="37" spans="1:23" ht="14.1" customHeight="1">
      <c r="A37" s="227" t="s">
        <v>5</v>
      </c>
      <c r="B37" s="242">
        <v>105312.24800000001</v>
      </c>
      <c r="C37" s="242">
        <v>53060.959999999999</v>
      </c>
      <c r="D37" s="242">
        <v>47382.8</v>
      </c>
      <c r="E37" s="242">
        <v>2463.48</v>
      </c>
      <c r="F37" s="242">
        <v>941.73</v>
      </c>
      <c r="G37" s="242">
        <v>1242.0999999999999</v>
      </c>
      <c r="H37" s="242">
        <v>0</v>
      </c>
      <c r="I37" s="242">
        <v>64.177999999999997</v>
      </c>
      <c r="J37" s="241">
        <v>0</v>
      </c>
      <c r="K37" s="242">
        <v>157</v>
      </c>
      <c r="M37" s="227" t="s">
        <v>5</v>
      </c>
      <c r="N37" s="242">
        <v>78.991125514669505</v>
      </c>
      <c r="O37" s="242">
        <v>66.420358772249898</v>
      </c>
      <c r="P37" s="242">
        <v>93.249280329571107</v>
      </c>
      <c r="Q37" s="242">
        <v>70.236413528829104</v>
      </c>
      <c r="R37" s="242">
        <v>95.975491913818203</v>
      </c>
      <c r="S37" s="242">
        <v>78.822156026084897</v>
      </c>
      <c r="T37" s="242">
        <v>0</v>
      </c>
      <c r="U37" s="242">
        <v>149.661877902085</v>
      </c>
      <c r="V37" s="241">
        <v>0</v>
      </c>
      <c r="W37" s="242">
        <v>32.318471337579602</v>
      </c>
    </row>
    <row r="38" spans="1:23" ht="14.1" customHeight="1">
      <c r="A38" s="227" t="s">
        <v>6</v>
      </c>
      <c r="B38" s="242">
        <v>98762.104000000007</v>
      </c>
      <c r="C38" s="242">
        <v>52994.095000000001</v>
      </c>
      <c r="D38" s="242">
        <v>41808.057999999997</v>
      </c>
      <c r="E38" s="242">
        <v>1910.52</v>
      </c>
      <c r="F38" s="242">
        <v>1264.6400000000001</v>
      </c>
      <c r="G38" s="242">
        <v>694</v>
      </c>
      <c r="H38" s="242">
        <v>0</v>
      </c>
      <c r="I38" s="242">
        <v>90.790999999999997</v>
      </c>
      <c r="J38" s="241">
        <v>0</v>
      </c>
      <c r="K38" s="242">
        <v>0</v>
      </c>
      <c r="M38" s="227" t="s">
        <v>6</v>
      </c>
      <c r="N38" s="242">
        <v>90.979481360583407</v>
      </c>
      <c r="O38" s="242">
        <v>76.033150485917403</v>
      </c>
      <c r="P38" s="242">
        <v>109.736596710615</v>
      </c>
      <c r="Q38" s="242">
        <v>73.273244980424195</v>
      </c>
      <c r="R38" s="242">
        <v>110.92326670040499</v>
      </c>
      <c r="S38" s="242">
        <v>97.182997118155598</v>
      </c>
      <c r="T38" s="242">
        <v>0</v>
      </c>
      <c r="U38" s="242">
        <v>225.02230397286101</v>
      </c>
      <c r="V38" s="241">
        <v>0</v>
      </c>
      <c r="W38" s="242">
        <v>0</v>
      </c>
    </row>
    <row r="39" spans="1:23" ht="14.1" customHeight="1">
      <c r="A39" s="227" t="s">
        <v>7</v>
      </c>
      <c r="B39" s="242">
        <v>106861.916</v>
      </c>
      <c r="C39" s="242">
        <v>55805.4</v>
      </c>
      <c r="D39" s="242">
        <v>44143.938000000002</v>
      </c>
      <c r="E39" s="242">
        <v>3258.36</v>
      </c>
      <c r="F39" s="242">
        <v>1842.94</v>
      </c>
      <c r="G39" s="242">
        <v>1674.83</v>
      </c>
      <c r="H39" s="242">
        <v>0</v>
      </c>
      <c r="I39" s="242">
        <v>136.44800000000001</v>
      </c>
      <c r="J39" s="241">
        <v>0</v>
      </c>
      <c r="K39" s="242">
        <v>0</v>
      </c>
      <c r="M39" s="227" t="s">
        <v>7</v>
      </c>
      <c r="N39" s="242">
        <v>105.303679937762</v>
      </c>
      <c r="O39" s="242">
        <v>89.351836919007795</v>
      </c>
      <c r="P39" s="242">
        <v>126.79537108809799</v>
      </c>
      <c r="Q39" s="242">
        <v>74.947826513951796</v>
      </c>
      <c r="R39" s="242">
        <v>121.53895406253</v>
      </c>
      <c r="S39" s="242">
        <v>105.371291414651</v>
      </c>
      <c r="T39" s="242">
        <v>0</v>
      </c>
      <c r="U39" s="242">
        <v>181.13860225140701</v>
      </c>
      <c r="V39" s="241">
        <v>0</v>
      </c>
      <c r="W39" s="242">
        <v>0</v>
      </c>
    </row>
    <row r="40" spans="1:23" ht="14.1" customHeight="1">
      <c r="A40" s="227" t="s">
        <v>8</v>
      </c>
      <c r="B40" s="242">
        <v>116592.163</v>
      </c>
      <c r="C40" s="242">
        <v>62502.43</v>
      </c>
      <c r="D40" s="242">
        <v>47880.578999999998</v>
      </c>
      <c r="E40" s="242">
        <v>2050.54</v>
      </c>
      <c r="F40" s="242">
        <v>1887.28</v>
      </c>
      <c r="G40" s="242">
        <v>2082.1</v>
      </c>
      <c r="H40" s="242">
        <v>22.704999999999998</v>
      </c>
      <c r="I40" s="242">
        <v>164.87200000000001</v>
      </c>
      <c r="J40" s="241">
        <v>1.234</v>
      </c>
      <c r="K40" s="242">
        <v>0.42299999999999999</v>
      </c>
      <c r="M40" s="227" t="s">
        <v>8</v>
      </c>
      <c r="N40" s="242">
        <v>85.862640699100794</v>
      </c>
      <c r="O40" s="242">
        <v>66.744764963538202</v>
      </c>
      <c r="P40" s="242">
        <v>110.439203335448</v>
      </c>
      <c r="Q40" s="242">
        <v>70.769650921220801</v>
      </c>
      <c r="R40" s="242">
        <v>97.523419948285394</v>
      </c>
      <c r="S40" s="242">
        <v>90.456270111906207</v>
      </c>
      <c r="T40" s="242">
        <v>138.163400132129</v>
      </c>
      <c r="U40" s="242">
        <v>181.110194575186</v>
      </c>
      <c r="V40" s="241">
        <v>440.03241491085902</v>
      </c>
      <c r="W40" s="242">
        <v>612.29314420803803</v>
      </c>
    </row>
    <row r="41" spans="1:23" ht="14.1" customHeight="1">
      <c r="A41" s="227" t="s">
        <v>9</v>
      </c>
      <c r="B41" s="242">
        <v>96057.952000000005</v>
      </c>
      <c r="C41" s="242">
        <v>47283.654999999999</v>
      </c>
      <c r="D41" s="242">
        <v>43967.569000000003</v>
      </c>
      <c r="E41" s="242">
        <v>3054.6</v>
      </c>
      <c r="F41" s="242">
        <v>1470.402</v>
      </c>
      <c r="G41" s="242">
        <v>143.58000000000001</v>
      </c>
      <c r="H41" s="242">
        <v>10.368</v>
      </c>
      <c r="I41" s="242">
        <v>127.77800000000001</v>
      </c>
      <c r="J41" s="241">
        <v>0</v>
      </c>
      <c r="K41" s="242">
        <v>0</v>
      </c>
      <c r="M41" s="227" t="s">
        <v>9</v>
      </c>
      <c r="N41" s="242">
        <v>95.956522162787707</v>
      </c>
      <c r="O41" s="242">
        <v>85.388407473999195</v>
      </c>
      <c r="P41" s="242">
        <v>108.450389877139</v>
      </c>
      <c r="Q41" s="242">
        <v>68.974333791658495</v>
      </c>
      <c r="R41" s="242">
        <v>106.850371531051</v>
      </c>
      <c r="S41" s="242">
        <v>99.094581418024802</v>
      </c>
      <c r="T41" s="242">
        <v>228.780864197531</v>
      </c>
      <c r="U41" s="242">
        <v>212.939629670209</v>
      </c>
      <c r="V41" s="241">
        <v>0</v>
      </c>
      <c r="W41" s="242">
        <v>0</v>
      </c>
    </row>
    <row r="42" spans="1:23" ht="14.1" customHeight="1">
      <c r="A42" s="227" t="s">
        <v>372</v>
      </c>
      <c r="B42" s="242">
        <v>103170.356</v>
      </c>
      <c r="C42" s="242">
        <v>54081.86</v>
      </c>
      <c r="D42" s="242">
        <v>43363.300999999999</v>
      </c>
      <c r="E42" s="242">
        <v>2315.83</v>
      </c>
      <c r="F42" s="242">
        <v>2471.8200000000002</v>
      </c>
      <c r="G42" s="242">
        <v>747.52</v>
      </c>
      <c r="H42" s="242">
        <v>58.2</v>
      </c>
      <c r="I42" s="242">
        <v>115.22499999999999</v>
      </c>
      <c r="J42" s="241">
        <v>0</v>
      </c>
      <c r="K42" s="242">
        <v>16.600000000000001</v>
      </c>
      <c r="M42" s="227" t="s">
        <v>372</v>
      </c>
      <c r="N42" s="242">
        <v>84.395977076981296</v>
      </c>
      <c r="O42" s="242">
        <v>68.913938980648993</v>
      </c>
      <c r="P42" s="242">
        <v>102.607110099851</v>
      </c>
      <c r="Q42" s="242">
        <v>68.558572952246095</v>
      </c>
      <c r="R42" s="242">
        <v>107.403856267851</v>
      </c>
      <c r="S42" s="242">
        <v>88.852472174657507</v>
      </c>
      <c r="T42" s="242">
        <v>116.92439862543</v>
      </c>
      <c r="U42" s="242">
        <v>274.13321761770402</v>
      </c>
      <c r="V42" s="241">
        <v>0</v>
      </c>
      <c r="W42" s="242">
        <v>103.734939759036</v>
      </c>
    </row>
    <row r="43" spans="1:23" ht="14.1" customHeight="1">
      <c r="A43" s="228" t="s">
        <v>373</v>
      </c>
      <c r="B43" s="245">
        <v>96030.072</v>
      </c>
      <c r="C43" s="245">
        <v>53097.5</v>
      </c>
      <c r="D43" s="245">
        <v>38446.131000000001</v>
      </c>
      <c r="E43" s="245">
        <v>2064.04</v>
      </c>
      <c r="F43" s="245">
        <v>1727.07</v>
      </c>
      <c r="G43" s="245">
        <v>324</v>
      </c>
      <c r="H43" s="245">
        <v>293.14999999999998</v>
      </c>
      <c r="I43" s="245">
        <v>77.352999999999994</v>
      </c>
      <c r="J43" s="246">
        <v>0.504</v>
      </c>
      <c r="K43" s="245">
        <v>0.32400000000000001</v>
      </c>
      <c r="M43" s="228" t="s">
        <v>373</v>
      </c>
      <c r="N43" s="245">
        <v>85.886221141227495</v>
      </c>
      <c r="O43" s="245">
        <v>72.088328075709796</v>
      </c>
      <c r="P43" s="245">
        <v>105.03985433540799</v>
      </c>
      <c r="Q43" s="245">
        <v>72.655568690529194</v>
      </c>
      <c r="R43" s="245">
        <v>86.968681060987606</v>
      </c>
      <c r="S43" s="245">
        <v>86.0277777777778</v>
      </c>
      <c r="T43" s="245">
        <v>118.130649837967</v>
      </c>
      <c r="U43" s="245">
        <v>237.96103577107499</v>
      </c>
      <c r="V43" s="246">
        <v>468.25396825396803</v>
      </c>
      <c r="W43" s="245">
        <v>811.72839506172795</v>
      </c>
    </row>
    <row r="44" spans="1:23" ht="14.1" customHeight="1">
      <c r="A44" s="39" t="s">
        <v>295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5"/>
      <c r="M44" s="39" t="s">
        <v>296</v>
      </c>
      <c r="N44" s="27"/>
      <c r="O44" s="27"/>
      <c r="P44" s="27"/>
      <c r="Q44" s="27"/>
      <c r="R44" s="27"/>
      <c r="S44" s="27"/>
      <c r="T44" s="27"/>
      <c r="U44" s="27"/>
      <c r="V44" s="27"/>
    </row>
    <row r="45" spans="1:23" ht="14.1" customHeight="1">
      <c r="A45" s="27"/>
      <c r="B45" s="27"/>
      <c r="C45" s="27"/>
      <c r="D45" s="27"/>
      <c r="E45" s="27"/>
      <c r="F45" s="27"/>
      <c r="G45" s="27"/>
      <c r="H45" s="27"/>
      <c r="I45" s="41"/>
      <c r="J45" s="41"/>
      <c r="K45" s="41"/>
      <c r="L45" s="25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3" ht="14.1" customHeight="1">
      <c r="A46" s="23" t="s">
        <v>300</v>
      </c>
      <c r="B46" s="23"/>
      <c r="C46" s="23"/>
      <c r="D46" s="23"/>
      <c r="E46" s="23"/>
      <c r="G46" s="23"/>
      <c r="H46" s="23" t="s">
        <v>0</v>
      </c>
      <c r="I46" s="23"/>
      <c r="J46" s="23"/>
      <c r="K46" s="29"/>
      <c r="L46" s="25"/>
      <c r="M46" s="23" t="s">
        <v>300</v>
      </c>
      <c r="N46" s="22"/>
      <c r="O46" s="22"/>
      <c r="P46" s="22"/>
      <c r="Q46" s="23"/>
      <c r="S46" s="22"/>
      <c r="T46" s="26" t="s">
        <v>294</v>
      </c>
      <c r="U46" s="70"/>
      <c r="V46" s="70"/>
    </row>
    <row r="47" spans="1:23" ht="14.1" customHeight="1">
      <c r="A47" s="226"/>
      <c r="B47" s="31" t="s">
        <v>191</v>
      </c>
      <c r="C47" s="31" t="s">
        <v>29</v>
      </c>
      <c r="D47" s="31" t="s">
        <v>30</v>
      </c>
      <c r="E47" s="33" t="s">
        <v>28</v>
      </c>
      <c r="F47" s="33" t="s">
        <v>193</v>
      </c>
      <c r="G47" s="33" t="s">
        <v>32</v>
      </c>
      <c r="H47" s="31" t="s">
        <v>301</v>
      </c>
      <c r="I47" s="224"/>
      <c r="J47" s="76"/>
      <c r="K47" s="76"/>
      <c r="L47" s="25"/>
      <c r="M47" s="226"/>
      <c r="N47" s="31" t="s">
        <v>194</v>
      </c>
      <c r="O47" s="31" t="s">
        <v>29</v>
      </c>
      <c r="P47" s="31" t="s">
        <v>30</v>
      </c>
      <c r="Q47" s="33" t="s">
        <v>28</v>
      </c>
      <c r="R47" s="33" t="s">
        <v>193</v>
      </c>
      <c r="S47" s="33" t="s">
        <v>32</v>
      </c>
      <c r="T47" s="33" t="s">
        <v>301</v>
      </c>
      <c r="U47" s="224"/>
      <c r="V47" s="76"/>
    </row>
    <row r="48" spans="1:23" ht="14.1" customHeight="1">
      <c r="A48" s="227" t="s">
        <v>2</v>
      </c>
      <c r="B48" s="242">
        <v>35682.726000000002</v>
      </c>
      <c r="C48" s="242">
        <v>35280.608</v>
      </c>
      <c r="D48" s="242">
        <v>95.83</v>
      </c>
      <c r="E48" s="241">
        <v>299.40800000000002</v>
      </c>
      <c r="F48" s="241">
        <v>2.08</v>
      </c>
      <c r="G48" s="241">
        <v>0</v>
      </c>
      <c r="H48" s="242">
        <v>4.8</v>
      </c>
      <c r="I48" s="37"/>
      <c r="J48" s="221"/>
      <c r="K48" s="221"/>
      <c r="L48" s="36"/>
      <c r="M48" s="227" t="s">
        <v>2</v>
      </c>
      <c r="N48" s="242">
        <v>168.872804168605</v>
      </c>
      <c r="O48" s="242">
        <v>169.12565679140201</v>
      </c>
      <c r="P48" s="242">
        <v>217.249295627674</v>
      </c>
      <c r="Q48" s="241">
        <v>120.347485705125</v>
      </c>
      <c r="R48" s="241">
        <v>402.40384615384602</v>
      </c>
      <c r="S48" s="241">
        <v>0</v>
      </c>
      <c r="T48" s="242">
        <v>270.20833333333297</v>
      </c>
      <c r="U48" s="37"/>
      <c r="V48" s="221"/>
    </row>
    <row r="49" spans="1:23" ht="14.1" customHeight="1">
      <c r="A49" s="227" t="s">
        <v>3</v>
      </c>
      <c r="B49" s="242">
        <v>36579.883000000002</v>
      </c>
      <c r="C49" s="242">
        <v>34110.582000000002</v>
      </c>
      <c r="D49" s="242">
        <v>98.436999999999998</v>
      </c>
      <c r="E49" s="241">
        <v>2346.7440000000001</v>
      </c>
      <c r="F49" s="241">
        <v>0</v>
      </c>
      <c r="G49" s="241">
        <v>24.12</v>
      </c>
      <c r="H49" s="242">
        <v>0</v>
      </c>
      <c r="I49" s="37"/>
      <c r="J49" s="221"/>
      <c r="K49" s="221"/>
      <c r="L49" s="36"/>
      <c r="M49" s="227" t="s">
        <v>3</v>
      </c>
      <c r="N49" s="242">
        <v>160.67951884919901</v>
      </c>
      <c r="O49" s="242">
        <v>163.39307842944501</v>
      </c>
      <c r="P49" s="242">
        <v>158.81223523675001</v>
      </c>
      <c r="Q49" s="241">
        <v>121.331086816457</v>
      </c>
      <c r="R49" s="241">
        <v>0</v>
      </c>
      <c r="S49" s="241">
        <v>159.16252072968501</v>
      </c>
      <c r="T49" s="242">
        <v>0</v>
      </c>
      <c r="U49" s="37"/>
      <c r="V49" s="221"/>
    </row>
    <row r="50" spans="1:23" ht="14.1" customHeight="1">
      <c r="A50" s="227" t="s">
        <v>4</v>
      </c>
      <c r="B50" s="242">
        <v>49735.466999999997</v>
      </c>
      <c r="C50" s="242">
        <v>45089.692000000003</v>
      </c>
      <c r="D50" s="242">
        <v>61.015000000000001</v>
      </c>
      <c r="E50" s="241">
        <v>4562.5200000000004</v>
      </c>
      <c r="F50" s="247">
        <v>0</v>
      </c>
      <c r="G50" s="241">
        <v>22.24</v>
      </c>
      <c r="H50" s="242">
        <v>0</v>
      </c>
      <c r="I50" s="37"/>
      <c r="J50" s="221"/>
      <c r="K50" s="221"/>
      <c r="L50" s="36"/>
      <c r="M50" s="227" t="s">
        <v>4</v>
      </c>
      <c r="N50" s="242">
        <v>150.22348136391301</v>
      </c>
      <c r="O50" s="242">
        <v>152.303679519479</v>
      </c>
      <c r="P50" s="242">
        <v>165.205277390806</v>
      </c>
      <c r="Q50" s="241">
        <v>129.66102066401899</v>
      </c>
      <c r="R50" s="247">
        <v>0</v>
      </c>
      <c r="S50" s="241">
        <v>110.071942446043</v>
      </c>
      <c r="T50" s="242">
        <v>0</v>
      </c>
      <c r="U50" s="37"/>
      <c r="V50" s="221"/>
    </row>
    <row r="51" spans="1:23" ht="14.1" customHeight="1">
      <c r="A51" s="227" t="s">
        <v>5</v>
      </c>
      <c r="B51" s="242">
        <v>36114.21</v>
      </c>
      <c r="C51" s="242">
        <v>31799.274000000001</v>
      </c>
      <c r="D51" s="242">
        <v>304.54399999999998</v>
      </c>
      <c r="E51" s="241">
        <v>4010.3919999999998</v>
      </c>
      <c r="F51" s="241">
        <v>0</v>
      </c>
      <c r="G51" s="241">
        <v>0</v>
      </c>
      <c r="H51" s="242">
        <v>0</v>
      </c>
      <c r="I51" s="37"/>
      <c r="J51" s="221"/>
      <c r="K51" s="221"/>
      <c r="L51" s="36"/>
      <c r="M51" s="227" t="s">
        <v>5</v>
      </c>
      <c r="N51" s="242">
        <v>200.376527688132</v>
      </c>
      <c r="O51" s="242">
        <v>207.170390116454</v>
      </c>
      <c r="P51" s="242">
        <v>181.179074288116</v>
      </c>
      <c r="Q51" s="241">
        <v>147.96433864819201</v>
      </c>
      <c r="R51" s="241">
        <v>0</v>
      </c>
      <c r="S51" s="241">
        <v>0</v>
      </c>
      <c r="T51" s="242">
        <v>0</v>
      </c>
      <c r="U51" s="37"/>
      <c r="V51" s="221"/>
    </row>
    <row r="52" spans="1:23" ht="14.1" customHeight="1">
      <c r="A52" s="227" t="s">
        <v>6</v>
      </c>
      <c r="B52" s="242">
        <v>30383.99</v>
      </c>
      <c r="C52" s="242">
        <v>29112.481</v>
      </c>
      <c r="D52" s="242">
        <v>269.637</v>
      </c>
      <c r="E52" s="241">
        <v>1001.872</v>
      </c>
      <c r="F52" s="247">
        <v>0</v>
      </c>
      <c r="G52" s="241">
        <v>0</v>
      </c>
      <c r="H52" s="242">
        <v>0</v>
      </c>
      <c r="I52" s="37"/>
      <c r="J52" s="221"/>
      <c r="K52" s="221"/>
      <c r="L52" s="36"/>
      <c r="M52" s="227" t="s">
        <v>6</v>
      </c>
      <c r="N52" s="242">
        <v>212.38053330059699</v>
      </c>
      <c r="O52" s="242">
        <v>213.67883417425</v>
      </c>
      <c r="P52" s="242">
        <v>223.12219762124599</v>
      </c>
      <c r="Q52" s="241">
        <v>171.76345880511701</v>
      </c>
      <c r="R52" s="247">
        <v>0</v>
      </c>
      <c r="S52" s="241">
        <v>0</v>
      </c>
      <c r="T52" s="242">
        <v>0</v>
      </c>
      <c r="U52" s="37"/>
      <c r="V52" s="221"/>
    </row>
    <row r="53" spans="1:23" ht="14.1" customHeight="1">
      <c r="A53" s="227" t="s">
        <v>7</v>
      </c>
      <c r="B53" s="242">
        <v>17804.085999999999</v>
      </c>
      <c r="C53" s="242">
        <v>15422.339</v>
      </c>
      <c r="D53" s="242">
        <v>948.32299999999998</v>
      </c>
      <c r="E53" s="241">
        <v>1112.72</v>
      </c>
      <c r="F53" s="241">
        <v>320.70400000000001</v>
      </c>
      <c r="G53" s="241">
        <v>0</v>
      </c>
      <c r="H53" s="242">
        <v>0</v>
      </c>
      <c r="I53" s="37"/>
      <c r="J53" s="221"/>
      <c r="K53" s="221"/>
      <c r="L53" s="36"/>
      <c r="M53" s="227" t="s">
        <v>7</v>
      </c>
      <c r="N53" s="242">
        <v>266.90979812162198</v>
      </c>
      <c r="O53" s="242">
        <v>274.61722894302898</v>
      </c>
      <c r="P53" s="242">
        <v>222.547591906977</v>
      </c>
      <c r="Q53" s="241">
        <v>198.36346969588001</v>
      </c>
      <c r="R53" s="241">
        <v>265.27576830971901</v>
      </c>
      <c r="S53" s="241">
        <v>0</v>
      </c>
      <c r="T53" s="242">
        <v>0</v>
      </c>
      <c r="U53" s="37"/>
      <c r="V53" s="221"/>
    </row>
    <row r="54" spans="1:23" ht="14.1" customHeight="1">
      <c r="A54" s="227" t="s">
        <v>8</v>
      </c>
      <c r="B54" s="242">
        <v>26009.819</v>
      </c>
      <c r="C54" s="242">
        <v>23610.538</v>
      </c>
      <c r="D54" s="242">
        <v>1235.1189999999999</v>
      </c>
      <c r="E54" s="241">
        <v>529.72</v>
      </c>
      <c r="F54" s="241">
        <v>634.44200000000001</v>
      </c>
      <c r="G54" s="241">
        <v>0</v>
      </c>
      <c r="H54" s="242">
        <v>0</v>
      </c>
      <c r="I54" s="37"/>
      <c r="J54" s="221"/>
      <c r="K54" s="221"/>
      <c r="L54" s="36"/>
      <c r="M54" s="227" t="s">
        <v>8</v>
      </c>
      <c r="N54" s="242">
        <v>223.975261035073</v>
      </c>
      <c r="O54" s="242">
        <v>226.369428769476</v>
      </c>
      <c r="P54" s="242">
        <v>217.91989273908001</v>
      </c>
      <c r="Q54" s="241">
        <v>188.994185607491</v>
      </c>
      <c r="R54" s="241">
        <v>175.87265660218</v>
      </c>
      <c r="S54" s="241">
        <v>0</v>
      </c>
      <c r="T54" s="242">
        <v>0</v>
      </c>
      <c r="U54" s="37"/>
      <c r="V54" s="221"/>
    </row>
    <row r="55" spans="1:23" ht="14.1" customHeight="1">
      <c r="A55" s="227" t="s">
        <v>9</v>
      </c>
      <c r="B55" s="242">
        <v>13344.754999999999</v>
      </c>
      <c r="C55" s="242">
        <v>10759.61</v>
      </c>
      <c r="D55" s="242">
        <v>1449.931</v>
      </c>
      <c r="E55" s="241">
        <v>677.97199999999998</v>
      </c>
      <c r="F55" s="241">
        <v>457.24200000000002</v>
      </c>
      <c r="G55" s="241">
        <v>0</v>
      </c>
      <c r="H55" s="242">
        <v>0</v>
      </c>
      <c r="I55" s="37"/>
      <c r="J55" s="221"/>
      <c r="K55" s="221"/>
      <c r="L55" s="36"/>
      <c r="M55" s="227" t="s">
        <v>9</v>
      </c>
      <c r="N55" s="242">
        <v>251.40858711905901</v>
      </c>
      <c r="O55" s="242">
        <v>259.63320231867101</v>
      </c>
      <c r="P55" s="242">
        <v>229.670239480361</v>
      </c>
      <c r="Q55" s="241">
        <v>185.05778999722699</v>
      </c>
      <c r="R55" s="241">
        <v>225.184913021988</v>
      </c>
      <c r="S55" s="241">
        <v>0</v>
      </c>
      <c r="T55" s="242">
        <v>0</v>
      </c>
      <c r="U55" s="37"/>
      <c r="V55" s="221"/>
    </row>
    <row r="56" spans="1:23" ht="14.1" customHeight="1">
      <c r="A56" s="227" t="s">
        <v>372</v>
      </c>
      <c r="B56" s="242">
        <v>17641.407999999999</v>
      </c>
      <c r="C56" s="242">
        <v>14733.766</v>
      </c>
      <c r="D56" s="242">
        <v>1277.498</v>
      </c>
      <c r="E56" s="241">
        <v>1072.5360000000001</v>
      </c>
      <c r="F56" s="247">
        <v>557.60799999999995</v>
      </c>
      <c r="G56" s="241">
        <v>0</v>
      </c>
      <c r="H56" s="242">
        <v>0</v>
      </c>
      <c r="I56" s="37"/>
      <c r="J56" s="221"/>
      <c r="K56" s="221"/>
      <c r="L56" s="36"/>
      <c r="M56" s="227" t="s">
        <v>372</v>
      </c>
      <c r="N56" s="242">
        <v>241.381470231854</v>
      </c>
      <c r="O56" s="242">
        <v>249.11784264796901</v>
      </c>
      <c r="P56" s="242">
        <v>211.884480445371</v>
      </c>
      <c r="Q56" s="241">
        <v>187.501398554454</v>
      </c>
      <c r="R56" s="247">
        <v>208.176711955352</v>
      </c>
      <c r="S56" s="241">
        <v>0</v>
      </c>
      <c r="T56" s="242">
        <v>0</v>
      </c>
      <c r="U56" s="37"/>
      <c r="V56" s="221"/>
    </row>
    <row r="57" spans="1:23" ht="14.1" customHeight="1">
      <c r="A57" s="228" t="s">
        <v>373</v>
      </c>
      <c r="B57" s="244">
        <v>9813.2549999999992</v>
      </c>
      <c r="C57" s="248">
        <v>7365.5290000000005</v>
      </c>
      <c r="D57" s="248">
        <v>1434.7919999999999</v>
      </c>
      <c r="E57" s="249">
        <v>787.13400000000001</v>
      </c>
      <c r="F57" s="249">
        <v>225.8</v>
      </c>
      <c r="G57" s="245">
        <v>0</v>
      </c>
      <c r="H57" s="245">
        <v>0</v>
      </c>
      <c r="I57" s="37"/>
      <c r="J57" s="221"/>
      <c r="K57" s="221"/>
      <c r="L57" s="36"/>
      <c r="M57" s="228" t="s">
        <v>373</v>
      </c>
      <c r="N57" s="244">
        <v>246.24041666093501</v>
      </c>
      <c r="O57" s="248">
        <v>262.50171576270998</v>
      </c>
      <c r="P57" s="248">
        <v>207.04325086841899</v>
      </c>
      <c r="Q57" s="249">
        <v>180.422901310323</v>
      </c>
      <c r="R57" s="249">
        <v>194.30912311780301</v>
      </c>
      <c r="S57" s="245">
        <v>0</v>
      </c>
      <c r="T57" s="245">
        <v>0</v>
      </c>
      <c r="U57" s="37"/>
      <c r="V57" s="221"/>
    </row>
    <row r="58" spans="1:23" ht="14.1" customHeight="1">
      <c r="A58" s="39" t="s">
        <v>295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5"/>
      <c r="M58" s="39" t="s">
        <v>296</v>
      </c>
      <c r="N58" s="27"/>
      <c r="O58" s="27"/>
      <c r="P58" s="27"/>
      <c r="Q58" s="27"/>
      <c r="R58" s="27"/>
      <c r="S58" s="27"/>
      <c r="T58" s="27"/>
      <c r="U58" s="27"/>
      <c r="V58" s="27"/>
    </row>
    <row r="59" spans="1:23" ht="14.1" customHeight="1">
      <c r="M59"/>
      <c r="N59"/>
    </row>
    <row r="60" spans="1:23" ht="14.1" customHeight="1">
      <c r="A60" s="22" t="s">
        <v>302</v>
      </c>
      <c r="B60" s="23"/>
      <c r="C60" s="23"/>
      <c r="D60" s="23"/>
      <c r="E60" s="23"/>
      <c r="F60" s="23"/>
      <c r="G60" s="23"/>
      <c r="H60" s="23"/>
      <c r="K60" s="29" t="s">
        <v>0</v>
      </c>
      <c r="L60" s="25"/>
      <c r="M60" s="22" t="s">
        <v>302</v>
      </c>
      <c r="N60" s="22"/>
      <c r="O60" s="22"/>
      <c r="P60" s="22"/>
      <c r="Q60" s="22"/>
      <c r="R60" s="22"/>
      <c r="S60" s="23"/>
      <c r="T60" s="23"/>
      <c r="W60" s="26" t="s">
        <v>294</v>
      </c>
    </row>
    <row r="61" spans="1:23" ht="14.1" customHeight="1">
      <c r="A61" s="44"/>
      <c r="B61" s="43" t="s">
        <v>191</v>
      </c>
      <c r="C61" s="44" t="s">
        <v>28</v>
      </c>
      <c r="D61" s="44" t="s">
        <v>46</v>
      </c>
      <c r="E61" s="43" t="s">
        <v>42</v>
      </c>
      <c r="F61" s="44" t="s">
        <v>30</v>
      </c>
      <c r="G61" s="45" t="s">
        <v>52</v>
      </c>
      <c r="H61" s="45" t="s">
        <v>54</v>
      </c>
      <c r="I61" s="45" t="s">
        <v>45</v>
      </c>
      <c r="J61" s="45" t="s">
        <v>37</v>
      </c>
      <c r="K61" s="43" t="s">
        <v>66</v>
      </c>
      <c r="L61" s="25"/>
      <c r="M61" s="229"/>
      <c r="N61" s="31" t="s">
        <v>194</v>
      </c>
      <c r="O61" s="44" t="s">
        <v>28</v>
      </c>
      <c r="P61" s="44" t="s">
        <v>46</v>
      </c>
      <c r="Q61" s="43" t="s">
        <v>42</v>
      </c>
      <c r="R61" s="44" t="s">
        <v>30</v>
      </c>
      <c r="S61" s="45" t="s">
        <v>52</v>
      </c>
      <c r="T61" s="45" t="s">
        <v>54</v>
      </c>
      <c r="U61" s="45" t="s">
        <v>45</v>
      </c>
      <c r="V61" s="45" t="s">
        <v>37</v>
      </c>
      <c r="W61" s="43" t="s">
        <v>66</v>
      </c>
    </row>
    <row r="62" spans="1:23" ht="14.1" customHeight="1">
      <c r="A62" s="227" t="s">
        <v>2</v>
      </c>
      <c r="B62" s="250">
        <v>26577.317999999999</v>
      </c>
      <c r="C62" s="251">
        <v>15723.562</v>
      </c>
      <c r="D62" s="251">
        <v>8209.6029999999992</v>
      </c>
      <c r="E62" s="251">
        <v>616.51599999999996</v>
      </c>
      <c r="F62" s="251">
        <v>1860.4580000000001</v>
      </c>
      <c r="G62" s="252">
        <v>0</v>
      </c>
      <c r="H62" s="252">
        <v>0</v>
      </c>
      <c r="I62" s="252">
        <v>0</v>
      </c>
      <c r="J62" s="252">
        <v>7.5</v>
      </c>
      <c r="K62" s="251">
        <v>159.679</v>
      </c>
      <c r="L62" s="25"/>
      <c r="M62" s="227" t="s">
        <v>2</v>
      </c>
      <c r="N62" s="250">
        <v>145.149709989548</v>
      </c>
      <c r="O62" s="251">
        <v>123.495808392526</v>
      </c>
      <c r="P62" s="251">
        <v>176.68808101926501</v>
      </c>
      <c r="Q62" s="251">
        <v>176.42364512843099</v>
      </c>
      <c r="R62" s="251">
        <v>172.42205951437799</v>
      </c>
      <c r="S62" s="252">
        <v>0</v>
      </c>
      <c r="T62" s="252">
        <v>0</v>
      </c>
      <c r="U62" s="252">
        <v>0</v>
      </c>
      <c r="V62" s="252">
        <v>380.66666666666703</v>
      </c>
      <c r="W62" s="251">
        <v>206.35149268219399</v>
      </c>
    </row>
    <row r="63" spans="1:23" ht="14.1" customHeight="1">
      <c r="A63" s="227" t="s">
        <v>3</v>
      </c>
      <c r="B63" s="250">
        <v>31359.653999999999</v>
      </c>
      <c r="C63" s="251">
        <v>18470.733</v>
      </c>
      <c r="D63" s="251">
        <v>10217.606</v>
      </c>
      <c r="E63" s="251">
        <v>636.05700000000002</v>
      </c>
      <c r="F63" s="251">
        <v>1830.4939999999999</v>
      </c>
      <c r="G63" s="252">
        <v>0</v>
      </c>
      <c r="H63" s="252">
        <v>0</v>
      </c>
      <c r="I63" s="252">
        <v>0</v>
      </c>
      <c r="J63" s="252">
        <v>6.48</v>
      </c>
      <c r="K63" s="251">
        <v>198.28399999999999</v>
      </c>
      <c r="L63" s="25"/>
      <c r="M63" s="227" t="s">
        <v>3</v>
      </c>
      <c r="N63" s="250">
        <v>143.40528119347201</v>
      </c>
      <c r="O63" s="251">
        <v>127.465650659343</v>
      </c>
      <c r="P63" s="251">
        <v>165.92458155070801</v>
      </c>
      <c r="Q63" s="251">
        <v>165.38297668290701</v>
      </c>
      <c r="R63" s="251">
        <v>165.85632075275899</v>
      </c>
      <c r="S63" s="252">
        <v>0</v>
      </c>
      <c r="T63" s="252">
        <v>0</v>
      </c>
      <c r="U63" s="252">
        <v>0</v>
      </c>
      <c r="V63" s="252">
        <v>119.90740740740701</v>
      </c>
      <c r="W63" s="251">
        <v>190.81216840491399</v>
      </c>
    </row>
    <row r="64" spans="1:23" ht="14.1" customHeight="1">
      <c r="A64" s="227" t="s">
        <v>4</v>
      </c>
      <c r="B64" s="250">
        <v>36059.487999999998</v>
      </c>
      <c r="C64" s="251">
        <v>19940.39</v>
      </c>
      <c r="D64" s="251">
        <v>13636.133</v>
      </c>
      <c r="E64" s="251">
        <v>600.99400000000003</v>
      </c>
      <c r="F64" s="251">
        <v>1660.5640000000001</v>
      </c>
      <c r="G64" s="252">
        <v>0</v>
      </c>
      <c r="H64" s="252">
        <v>0</v>
      </c>
      <c r="I64" s="252">
        <v>0</v>
      </c>
      <c r="J64" s="252">
        <v>22.32</v>
      </c>
      <c r="K64" s="251">
        <v>199.08699999999999</v>
      </c>
      <c r="L64" s="25"/>
      <c r="M64" s="227" t="s">
        <v>4</v>
      </c>
      <c r="N64" s="250">
        <v>146.057342799765</v>
      </c>
      <c r="O64" s="251">
        <v>128.46488960346301</v>
      </c>
      <c r="P64" s="251">
        <v>167.50166634485001</v>
      </c>
      <c r="Q64" s="251">
        <v>169.21300379038701</v>
      </c>
      <c r="R64" s="251">
        <v>164.799429591392</v>
      </c>
      <c r="S64" s="252">
        <v>0</v>
      </c>
      <c r="T64" s="252">
        <v>0</v>
      </c>
      <c r="U64" s="252">
        <v>0</v>
      </c>
      <c r="V64" s="252">
        <v>118.503584229391</v>
      </c>
      <c r="W64" s="251">
        <v>216.171824378287</v>
      </c>
    </row>
    <row r="65" spans="1:23" ht="14.1" customHeight="1">
      <c r="A65" s="227" t="s">
        <v>5</v>
      </c>
      <c r="B65" s="253">
        <v>34441.249000000003</v>
      </c>
      <c r="C65" s="254">
        <v>20980.148000000001</v>
      </c>
      <c r="D65" s="254">
        <v>11543.511</v>
      </c>
      <c r="E65" s="254">
        <v>684.803</v>
      </c>
      <c r="F65" s="254">
        <v>1202.2049999999999</v>
      </c>
      <c r="G65" s="252">
        <v>0</v>
      </c>
      <c r="H65" s="252">
        <v>0</v>
      </c>
      <c r="I65" s="252">
        <v>0</v>
      </c>
      <c r="J65" s="252">
        <v>8.6419999999999995</v>
      </c>
      <c r="K65" s="251">
        <v>21.94</v>
      </c>
      <c r="L65" s="25"/>
      <c r="M65" s="227" t="s">
        <v>5</v>
      </c>
      <c r="N65" s="253">
        <v>177.410348852331</v>
      </c>
      <c r="O65" s="254">
        <v>160.726320901073</v>
      </c>
      <c r="P65" s="254">
        <v>204.52607529892799</v>
      </c>
      <c r="Q65" s="254">
        <v>201.20092931835899</v>
      </c>
      <c r="R65" s="254">
        <v>194.5433599095</v>
      </c>
      <c r="S65" s="252">
        <v>0</v>
      </c>
      <c r="T65" s="252">
        <v>0</v>
      </c>
      <c r="U65" s="252">
        <v>0</v>
      </c>
      <c r="V65" s="252">
        <v>141.633881046054</v>
      </c>
      <c r="W65" s="251">
        <v>197.584320875114</v>
      </c>
    </row>
    <row r="66" spans="1:23" ht="14.1" customHeight="1">
      <c r="A66" s="227" t="s">
        <v>6</v>
      </c>
      <c r="B66" s="254">
        <v>38679.139000000003</v>
      </c>
      <c r="C66" s="254">
        <v>21772.285</v>
      </c>
      <c r="D66" s="254">
        <v>14275.855</v>
      </c>
      <c r="E66" s="254">
        <v>1056.0419999999999</v>
      </c>
      <c r="F66" s="254">
        <v>1470.481</v>
      </c>
      <c r="G66" s="255">
        <v>0</v>
      </c>
      <c r="H66" s="252">
        <v>0</v>
      </c>
      <c r="I66" s="252">
        <v>0</v>
      </c>
      <c r="J66" s="252">
        <v>62.616</v>
      </c>
      <c r="K66" s="251">
        <v>41.86</v>
      </c>
      <c r="L66" s="25"/>
      <c r="M66" s="227" t="s">
        <v>6</v>
      </c>
      <c r="N66" s="254">
        <v>195.10398098571901</v>
      </c>
      <c r="O66" s="254">
        <v>174.032077937617</v>
      </c>
      <c r="P66" s="254">
        <v>226.570597698001</v>
      </c>
      <c r="Q66" s="254">
        <v>208.712342880302</v>
      </c>
      <c r="R66" s="254">
        <v>191.515565315023</v>
      </c>
      <c r="S66" s="255">
        <v>0</v>
      </c>
      <c r="T66" s="252">
        <v>0</v>
      </c>
      <c r="U66" s="252">
        <v>0</v>
      </c>
      <c r="V66" s="252">
        <v>149.594352881053</v>
      </c>
      <c r="W66" s="251">
        <v>274.55805064500697</v>
      </c>
    </row>
    <row r="67" spans="1:23" ht="14.1" customHeight="1">
      <c r="A67" s="227" t="s">
        <v>7</v>
      </c>
      <c r="B67" s="254">
        <v>42588.741000000002</v>
      </c>
      <c r="C67" s="254">
        <v>22055.897000000001</v>
      </c>
      <c r="D67" s="254">
        <v>17634.05</v>
      </c>
      <c r="E67" s="254">
        <v>1259.1759999999999</v>
      </c>
      <c r="F67" s="254">
        <v>1354.838</v>
      </c>
      <c r="G67" s="256">
        <v>0</v>
      </c>
      <c r="H67" s="252">
        <v>0</v>
      </c>
      <c r="I67" s="252">
        <v>0</v>
      </c>
      <c r="J67" s="252">
        <v>37.93</v>
      </c>
      <c r="K67" s="251">
        <v>246.85</v>
      </c>
      <c r="L67" s="25"/>
      <c r="M67" s="227" t="s">
        <v>7</v>
      </c>
      <c r="N67" s="254">
        <v>224.94611897543501</v>
      </c>
      <c r="O67" s="254">
        <v>196.39205787005599</v>
      </c>
      <c r="P67" s="254">
        <v>259.96206203339602</v>
      </c>
      <c r="Q67" s="254">
        <v>252.29753426050101</v>
      </c>
      <c r="R67" s="254">
        <v>222.352783137172</v>
      </c>
      <c r="S67" s="256">
        <v>0</v>
      </c>
      <c r="T67" s="252">
        <v>0</v>
      </c>
      <c r="U67" s="252">
        <v>0</v>
      </c>
      <c r="V67" s="252">
        <v>151.04139203796501</v>
      </c>
      <c r="W67" s="251">
        <v>160.89528053473799</v>
      </c>
    </row>
    <row r="68" spans="1:23" ht="14.1" customHeight="1">
      <c r="A68" s="227" t="s">
        <v>8</v>
      </c>
      <c r="B68" s="250">
        <v>45736.635999999999</v>
      </c>
      <c r="C68" s="251">
        <v>23689.771000000001</v>
      </c>
      <c r="D68" s="251">
        <v>19089.502</v>
      </c>
      <c r="E68" s="251">
        <v>1198.7159999999999</v>
      </c>
      <c r="F68" s="251">
        <v>1545.7270000000001</v>
      </c>
      <c r="G68" s="252">
        <v>17.28</v>
      </c>
      <c r="H68" s="252">
        <v>0</v>
      </c>
      <c r="I68" s="252">
        <v>0</v>
      </c>
      <c r="J68" s="252">
        <v>168.9</v>
      </c>
      <c r="K68" s="251">
        <v>26.74</v>
      </c>
      <c r="L68" s="25"/>
      <c r="M68" s="227" t="s">
        <v>8</v>
      </c>
      <c r="N68" s="250">
        <v>199.35254967155899</v>
      </c>
      <c r="O68" s="251">
        <v>175.38295325860301</v>
      </c>
      <c r="P68" s="251">
        <v>227.458736220568</v>
      </c>
      <c r="Q68" s="251">
        <v>231.12063241001201</v>
      </c>
      <c r="R68" s="251">
        <v>203.244816193286</v>
      </c>
      <c r="S68" s="252">
        <v>160.763888888889</v>
      </c>
      <c r="T68" s="252">
        <v>0</v>
      </c>
      <c r="U68" s="252">
        <v>0</v>
      </c>
      <c r="V68" s="252">
        <v>138.65008880994699</v>
      </c>
      <c r="W68" s="251">
        <v>129.16978309648499</v>
      </c>
    </row>
    <row r="69" spans="1:23" ht="14.1" customHeight="1">
      <c r="A69" s="227" t="s">
        <v>9</v>
      </c>
      <c r="B69" s="250">
        <v>48753.311999999998</v>
      </c>
      <c r="C69" s="251">
        <v>25017.004000000001</v>
      </c>
      <c r="D69" s="251">
        <v>20986.524000000001</v>
      </c>
      <c r="E69" s="251">
        <v>1046.981</v>
      </c>
      <c r="F69" s="251">
        <v>1554.325</v>
      </c>
      <c r="G69" s="252">
        <v>55.29</v>
      </c>
      <c r="H69" s="252">
        <v>17.600000000000001</v>
      </c>
      <c r="I69" s="252">
        <v>0</v>
      </c>
      <c r="J69" s="252">
        <v>75.587999999999994</v>
      </c>
      <c r="K69" s="251">
        <v>0</v>
      </c>
      <c r="L69" s="25"/>
      <c r="M69" s="227" t="s">
        <v>9</v>
      </c>
      <c r="N69" s="250">
        <v>208.62802100501401</v>
      </c>
      <c r="O69" s="251">
        <v>179.83540315219199</v>
      </c>
      <c r="P69" s="251">
        <v>241.45118076723901</v>
      </c>
      <c r="Q69" s="251">
        <v>251.465881424782</v>
      </c>
      <c r="R69" s="251">
        <v>205.26273462757101</v>
      </c>
      <c r="S69" s="252">
        <v>171.224452884789</v>
      </c>
      <c r="T69" s="252">
        <v>162.272727272727</v>
      </c>
      <c r="U69" s="252">
        <v>0</v>
      </c>
      <c r="V69" s="252">
        <v>138.84479017833499</v>
      </c>
      <c r="W69" s="251">
        <v>0</v>
      </c>
    </row>
    <row r="70" spans="1:23" ht="14.1" customHeight="1">
      <c r="A70" s="227" t="s">
        <v>372</v>
      </c>
      <c r="B70" s="250">
        <v>57330.353999999999</v>
      </c>
      <c r="C70" s="251">
        <v>27922.268</v>
      </c>
      <c r="D70" s="251">
        <v>26710.383000000002</v>
      </c>
      <c r="E70" s="251">
        <v>987.95399999999995</v>
      </c>
      <c r="F70" s="251">
        <v>1333.181</v>
      </c>
      <c r="G70" s="252">
        <v>71.69</v>
      </c>
      <c r="H70" s="252">
        <v>194.91</v>
      </c>
      <c r="I70" s="252">
        <v>21.638999999999999</v>
      </c>
      <c r="J70" s="252">
        <v>75.728999999999999</v>
      </c>
      <c r="K70" s="251">
        <v>12.6</v>
      </c>
      <c r="L70" s="25"/>
      <c r="M70" s="227" t="s">
        <v>372</v>
      </c>
      <c r="N70" s="250">
        <v>208.84809118743601</v>
      </c>
      <c r="O70" s="251">
        <v>178.45226612680599</v>
      </c>
      <c r="P70" s="251">
        <v>240.20187205851701</v>
      </c>
      <c r="Q70" s="251">
        <v>244.19051899177501</v>
      </c>
      <c r="R70" s="251">
        <v>202.194600733134</v>
      </c>
      <c r="S70" s="252">
        <v>171.50230157623099</v>
      </c>
      <c r="T70" s="252">
        <v>163.52162536555301</v>
      </c>
      <c r="U70" s="252">
        <v>277.55441563843101</v>
      </c>
      <c r="V70" s="252">
        <v>154.90763115847301</v>
      </c>
      <c r="W70" s="251">
        <v>154.28571428571399</v>
      </c>
    </row>
    <row r="71" spans="1:23" ht="14.1" customHeight="1">
      <c r="A71" s="228" t="s">
        <v>373</v>
      </c>
      <c r="B71" s="244">
        <v>59058.607000000004</v>
      </c>
      <c r="C71" s="244">
        <v>28862.185000000001</v>
      </c>
      <c r="D71" s="244">
        <v>27466.921999999999</v>
      </c>
      <c r="E71" s="244">
        <v>1250.029</v>
      </c>
      <c r="F71" s="244">
        <v>878.98500000000001</v>
      </c>
      <c r="G71" s="244">
        <v>186.23</v>
      </c>
      <c r="H71" s="246">
        <v>174.27</v>
      </c>
      <c r="I71" s="244">
        <v>120.10299999999999</v>
      </c>
      <c r="J71" s="257">
        <v>105.173</v>
      </c>
      <c r="K71" s="245">
        <v>14.71</v>
      </c>
      <c r="L71" s="36"/>
      <c r="M71" s="366" t="s">
        <v>373</v>
      </c>
      <c r="N71" s="367">
        <v>208</v>
      </c>
      <c r="O71" s="367">
        <v>172</v>
      </c>
      <c r="P71" s="367">
        <v>244</v>
      </c>
      <c r="Q71" s="367">
        <v>242</v>
      </c>
      <c r="R71" s="367">
        <v>215</v>
      </c>
      <c r="S71" s="367">
        <v>166</v>
      </c>
      <c r="T71" s="368">
        <v>172</v>
      </c>
      <c r="U71" s="367">
        <v>292</v>
      </c>
      <c r="V71" s="369">
        <v>274</v>
      </c>
      <c r="W71" s="370">
        <v>164</v>
      </c>
    </row>
    <row r="72" spans="1:23" ht="14.1" customHeight="1">
      <c r="A72" s="39" t="s">
        <v>295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5"/>
      <c r="M72" s="39" t="s">
        <v>296</v>
      </c>
      <c r="N72" s="27"/>
      <c r="O72" s="27"/>
      <c r="P72" s="27"/>
      <c r="Q72" s="27"/>
      <c r="R72" s="27"/>
      <c r="S72" s="27"/>
      <c r="T72" s="27"/>
      <c r="U72" s="27"/>
      <c r="V72" s="27"/>
    </row>
    <row r="73" spans="1:23" ht="14.1" customHeight="1">
      <c r="A73" s="93"/>
      <c r="B73" s="94"/>
      <c r="C73" s="95"/>
      <c r="D73" s="95"/>
      <c r="E73" s="95"/>
      <c r="F73" s="95"/>
      <c r="G73" s="95"/>
      <c r="H73" s="46"/>
      <c r="I73" s="47"/>
      <c r="J73" s="47"/>
      <c r="K73" s="48"/>
      <c r="L73" s="25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3" ht="14.1" customHeight="1">
      <c r="A74" s="23" t="s">
        <v>304</v>
      </c>
      <c r="B74" s="23"/>
      <c r="C74" s="23"/>
      <c r="D74" s="23"/>
      <c r="E74" s="29" t="s">
        <v>0</v>
      </c>
      <c r="F74" s="24"/>
      <c r="G74" s="29"/>
      <c r="H74" s="24"/>
      <c r="I74" s="23"/>
      <c r="J74" s="23"/>
      <c r="K74" s="48"/>
      <c r="L74" s="25"/>
      <c r="M74" s="23" t="s">
        <v>304</v>
      </c>
      <c r="N74" s="22"/>
      <c r="O74" s="22"/>
      <c r="P74" s="23"/>
      <c r="Q74" s="26" t="s">
        <v>294</v>
      </c>
      <c r="R74" s="22"/>
      <c r="S74" s="26"/>
      <c r="T74" s="26"/>
    </row>
    <row r="75" spans="1:23" ht="14.1" customHeight="1">
      <c r="A75" s="226"/>
      <c r="B75" s="31" t="s">
        <v>191</v>
      </c>
      <c r="C75" s="31" t="s">
        <v>28</v>
      </c>
      <c r="D75" s="31" t="s">
        <v>32</v>
      </c>
      <c r="E75" s="31" t="s">
        <v>35</v>
      </c>
      <c r="F75" s="27"/>
      <c r="G75" s="27"/>
      <c r="H75" s="27"/>
      <c r="I75" s="27"/>
      <c r="J75" s="27"/>
      <c r="K75" s="27"/>
      <c r="L75" s="25"/>
      <c r="M75" s="226"/>
      <c r="N75" s="31" t="s">
        <v>194</v>
      </c>
      <c r="O75" s="31" t="s">
        <v>28</v>
      </c>
      <c r="P75" s="31" t="s">
        <v>32</v>
      </c>
      <c r="Q75" s="31" t="s">
        <v>35</v>
      </c>
      <c r="R75" s="27"/>
      <c r="S75" s="27"/>
      <c r="T75" s="27"/>
    </row>
    <row r="76" spans="1:23" ht="14.1" customHeight="1">
      <c r="A76" s="227" t="s">
        <v>2</v>
      </c>
      <c r="B76" s="242">
        <v>36866.239999999998</v>
      </c>
      <c r="C76" s="242">
        <v>34881.94</v>
      </c>
      <c r="D76" s="242">
        <v>1984.3</v>
      </c>
      <c r="E76" s="251">
        <v>0</v>
      </c>
      <c r="F76" s="27"/>
      <c r="G76" s="27"/>
      <c r="H76" s="27"/>
      <c r="I76" s="27"/>
      <c r="J76" s="27"/>
      <c r="K76" s="27"/>
      <c r="L76" s="25"/>
      <c r="M76" s="227" t="s">
        <v>2</v>
      </c>
      <c r="N76" s="242">
        <v>61.577258760318401</v>
      </c>
      <c r="O76" s="242">
        <v>60.7953858070967</v>
      </c>
      <c r="P76" s="242">
        <v>75.321775941137901</v>
      </c>
      <c r="Q76" s="251">
        <v>0</v>
      </c>
      <c r="R76" s="27"/>
      <c r="S76" s="27"/>
      <c r="T76" s="27"/>
    </row>
    <row r="77" spans="1:23" ht="14.1" customHeight="1">
      <c r="A77" s="227" t="s">
        <v>3</v>
      </c>
      <c r="B77" s="242">
        <v>45568.69</v>
      </c>
      <c r="C77" s="242">
        <v>40444.47</v>
      </c>
      <c r="D77" s="242">
        <v>5124.22</v>
      </c>
      <c r="E77" s="251">
        <v>0</v>
      </c>
      <c r="F77" s="27"/>
      <c r="G77" s="27"/>
      <c r="H77" s="27"/>
      <c r="I77" s="27"/>
      <c r="J77" s="27"/>
      <c r="K77" s="27"/>
      <c r="L77" s="25"/>
      <c r="M77" s="227" t="s">
        <v>3</v>
      </c>
      <c r="N77" s="242">
        <v>70.738022093678794</v>
      </c>
      <c r="O77" s="242">
        <v>67.225828401262305</v>
      </c>
      <c r="P77" s="242">
        <v>98.459082553051999</v>
      </c>
      <c r="Q77" s="251">
        <v>0</v>
      </c>
      <c r="R77" s="27"/>
      <c r="S77" s="27"/>
      <c r="T77" s="27"/>
    </row>
    <row r="78" spans="1:23" ht="14.1" customHeight="1">
      <c r="A78" s="227" t="s">
        <v>4</v>
      </c>
      <c r="B78" s="242">
        <v>48207.567999999999</v>
      </c>
      <c r="C78" s="242">
        <v>45510.618000000002</v>
      </c>
      <c r="D78" s="242">
        <v>2696.95</v>
      </c>
      <c r="E78" s="251">
        <v>0</v>
      </c>
      <c r="F78" s="27"/>
      <c r="G78" s="27"/>
      <c r="H78" s="27"/>
      <c r="I78" s="27"/>
      <c r="J78" s="27"/>
      <c r="K78" s="27"/>
      <c r="L78" s="25"/>
      <c r="M78" s="227" t="s">
        <v>4</v>
      </c>
      <c r="N78" s="242">
        <v>49.002949080526101</v>
      </c>
      <c r="O78" s="242">
        <v>47.244469411511801</v>
      </c>
      <c r="P78" s="242">
        <v>78.677024045681193</v>
      </c>
      <c r="Q78" s="251">
        <v>0</v>
      </c>
      <c r="R78" s="27"/>
      <c r="S78" s="27"/>
      <c r="T78" s="27"/>
    </row>
    <row r="79" spans="1:23" ht="14.1" customHeight="1">
      <c r="A79" s="227" t="s">
        <v>5</v>
      </c>
      <c r="B79" s="242">
        <v>40683.267999999996</v>
      </c>
      <c r="C79" s="242">
        <v>39085.817999999999</v>
      </c>
      <c r="D79" s="242">
        <v>1597.45</v>
      </c>
      <c r="E79" s="251">
        <v>0</v>
      </c>
      <c r="F79" s="27"/>
      <c r="G79" s="27"/>
      <c r="H79" s="27"/>
      <c r="I79" s="27"/>
      <c r="J79" s="27"/>
      <c r="K79" s="27"/>
      <c r="L79" s="25"/>
      <c r="M79" s="227" t="s">
        <v>5</v>
      </c>
      <c r="N79" s="242">
        <v>63.325001324869</v>
      </c>
      <c r="O79" s="242">
        <v>62.435766343690197</v>
      </c>
      <c r="P79" s="242">
        <v>85.082475194841805</v>
      </c>
      <c r="Q79" s="251">
        <v>0</v>
      </c>
      <c r="R79" s="27"/>
      <c r="S79" s="27"/>
      <c r="T79" s="27"/>
    </row>
    <row r="80" spans="1:23" ht="14.1" customHeight="1">
      <c r="A80" s="227" t="s">
        <v>6</v>
      </c>
      <c r="B80" s="242">
        <v>47343.053</v>
      </c>
      <c r="C80" s="242">
        <v>44070.142999999996</v>
      </c>
      <c r="D80" s="242">
        <v>3268.21</v>
      </c>
      <c r="E80" s="251">
        <v>4.7</v>
      </c>
      <c r="F80" s="27"/>
      <c r="G80" s="27"/>
      <c r="H80" s="27"/>
      <c r="I80" s="27"/>
      <c r="J80" s="27"/>
      <c r="K80" s="27"/>
      <c r="L80" s="25"/>
      <c r="M80" s="227" t="s">
        <v>6</v>
      </c>
      <c r="N80" s="242">
        <v>70.666080617994794</v>
      </c>
      <c r="O80" s="242">
        <v>69.004268944623107</v>
      </c>
      <c r="P80" s="242">
        <v>93.080921972578196</v>
      </c>
      <c r="Q80" s="251">
        <v>66.382978723404193</v>
      </c>
      <c r="R80" s="27"/>
      <c r="S80" s="27"/>
      <c r="T80" s="27"/>
    </row>
    <row r="81" spans="1:22" ht="14.1" customHeight="1">
      <c r="A81" s="227" t="s">
        <v>7</v>
      </c>
      <c r="B81" s="242">
        <v>44053.807999999997</v>
      </c>
      <c r="C81" s="242">
        <v>42402.807999999997</v>
      </c>
      <c r="D81" s="242">
        <v>1651</v>
      </c>
      <c r="E81" s="251">
        <v>0</v>
      </c>
      <c r="F81" s="27"/>
      <c r="G81" s="27"/>
      <c r="H81" s="27"/>
      <c r="I81" s="27"/>
      <c r="J81" s="27"/>
      <c r="K81" s="27"/>
      <c r="L81" s="25"/>
      <c r="M81" s="227" t="s">
        <v>7</v>
      </c>
      <c r="N81" s="242">
        <v>59.385490580065202</v>
      </c>
      <c r="O81" s="242">
        <v>58.177161286111001</v>
      </c>
      <c r="P81" s="242">
        <v>90.419139915202905</v>
      </c>
      <c r="Q81" s="251">
        <v>0</v>
      </c>
      <c r="R81" s="27"/>
      <c r="S81" s="27"/>
      <c r="T81" s="27"/>
    </row>
    <row r="82" spans="1:22" ht="14.1" customHeight="1">
      <c r="A82" s="227" t="s">
        <v>8</v>
      </c>
      <c r="B82" s="242">
        <v>49045.913999999997</v>
      </c>
      <c r="C82" s="242">
        <v>47874.953999999998</v>
      </c>
      <c r="D82" s="242">
        <v>1170.96</v>
      </c>
      <c r="E82" s="251">
        <v>0</v>
      </c>
      <c r="F82" s="27"/>
      <c r="G82" s="27"/>
      <c r="H82" s="27"/>
      <c r="I82" s="27"/>
      <c r="J82" s="27"/>
      <c r="K82" s="27"/>
      <c r="L82" s="25"/>
      <c r="M82" s="227" t="s">
        <v>8</v>
      </c>
      <c r="N82" s="242">
        <v>59.498901376371499</v>
      </c>
      <c r="O82" s="242">
        <v>58.4747507015881</v>
      </c>
      <c r="P82" s="242">
        <v>101.371524219444</v>
      </c>
      <c r="Q82" s="251">
        <v>0</v>
      </c>
      <c r="R82" s="27"/>
      <c r="S82" s="27"/>
      <c r="T82" s="27"/>
    </row>
    <row r="83" spans="1:22" ht="14.1" customHeight="1">
      <c r="A83" s="227" t="s">
        <v>9</v>
      </c>
      <c r="B83" s="242">
        <v>48485.968000000001</v>
      </c>
      <c r="C83" s="242">
        <v>47615.707999999999</v>
      </c>
      <c r="D83" s="242">
        <v>870.26</v>
      </c>
      <c r="E83" s="251">
        <v>0</v>
      </c>
      <c r="F83" s="27"/>
      <c r="G83" s="27"/>
      <c r="H83" s="27"/>
      <c r="I83" s="27"/>
      <c r="J83" s="27"/>
      <c r="K83" s="27"/>
      <c r="L83" s="25"/>
      <c r="M83" s="227" t="s">
        <v>9</v>
      </c>
      <c r="N83" s="242">
        <v>55.397161504540897</v>
      </c>
      <c r="O83" s="242">
        <v>54.262387529762201</v>
      </c>
      <c r="P83" s="242">
        <v>117.48557902236099</v>
      </c>
      <c r="Q83" s="251">
        <v>0</v>
      </c>
      <c r="R83" s="27"/>
      <c r="S83" s="27"/>
      <c r="T83" s="27"/>
    </row>
    <row r="84" spans="1:22" ht="14.1" customHeight="1">
      <c r="A84" s="227" t="s">
        <v>372</v>
      </c>
      <c r="B84" s="242">
        <v>49078.75</v>
      </c>
      <c r="C84" s="242">
        <v>48341.57</v>
      </c>
      <c r="D84" s="242">
        <v>730.96</v>
      </c>
      <c r="E84" s="251">
        <v>6.22</v>
      </c>
      <c r="F84" s="27"/>
      <c r="G84" s="27"/>
      <c r="H84" s="27"/>
      <c r="I84" s="27"/>
      <c r="J84" s="27"/>
      <c r="K84" s="27"/>
      <c r="L84" s="25"/>
      <c r="M84" s="227" t="s">
        <v>372</v>
      </c>
      <c r="N84" s="242">
        <v>65.994264320097798</v>
      </c>
      <c r="O84" s="242">
        <v>65.338237876841802</v>
      </c>
      <c r="P84" s="242">
        <v>109.32198752325699</v>
      </c>
      <c r="Q84" s="251">
        <v>72.829581993569093</v>
      </c>
      <c r="R84" s="27"/>
      <c r="S84" s="27"/>
      <c r="T84" s="27"/>
    </row>
    <row r="85" spans="1:22" ht="14.1" customHeight="1">
      <c r="A85" s="228" t="s">
        <v>373</v>
      </c>
      <c r="B85" s="248">
        <v>44575.298000000003</v>
      </c>
      <c r="C85" s="248">
        <v>43396.038</v>
      </c>
      <c r="D85" s="249">
        <v>1161.99</v>
      </c>
      <c r="E85" s="258">
        <v>17.27</v>
      </c>
      <c r="F85" s="25"/>
      <c r="G85" s="27"/>
      <c r="H85" s="27"/>
      <c r="I85" s="27"/>
      <c r="J85" s="27"/>
      <c r="K85" s="27"/>
      <c r="L85" s="25"/>
      <c r="M85" s="228" t="s">
        <v>373</v>
      </c>
      <c r="N85" s="248">
        <v>69.159425473723104</v>
      </c>
      <c r="O85" s="248">
        <v>67.970237282951999</v>
      </c>
      <c r="P85" s="249">
        <v>113.48548610573199</v>
      </c>
      <c r="Q85" s="258">
        <v>74.927620150550098</v>
      </c>
      <c r="R85" s="25"/>
      <c r="S85" s="27"/>
      <c r="T85" s="27"/>
    </row>
    <row r="86" spans="1:22" ht="14.1" customHeight="1">
      <c r="A86" s="39" t="s">
        <v>295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5"/>
      <c r="M86" s="39" t="s">
        <v>296</v>
      </c>
      <c r="N86" s="27"/>
      <c r="O86" s="27"/>
      <c r="P86" s="27"/>
      <c r="Q86" s="27"/>
      <c r="R86" s="27"/>
      <c r="S86" s="27"/>
      <c r="T86" s="27"/>
      <c r="U86" s="27"/>
      <c r="V86" s="27"/>
    </row>
    <row r="87" spans="1:22" ht="14.1" customHeight="1">
      <c r="A87" s="39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5"/>
      <c r="M87" s="39"/>
      <c r="N87" s="27"/>
      <c r="O87" s="27"/>
      <c r="P87" s="27"/>
      <c r="Q87" s="27"/>
      <c r="R87" s="27"/>
      <c r="S87" s="27"/>
      <c r="T87" s="27"/>
      <c r="U87" s="27"/>
      <c r="V87" s="27"/>
    </row>
    <row r="88" spans="1:22" ht="14.1" customHeight="1">
      <c r="A88" s="39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5"/>
      <c r="M88" s="39"/>
      <c r="N88" s="27"/>
      <c r="O88" s="27"/>
      <c r="P88" s="27"/>
      <c r="Q88" s="27"/>
      <c r="R88" s="27"/>
      <c r="S88" s="27"/>
      <c r="T88" s="27"/>
      <c r="U88" s="27"/>
      <c r="V88" s="27"/>
    </row>
    <row r="89" spans="1:22" ht="14.1" customHeight="1">
      <c r="A89" s="39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5"/>
      <c r="M89" s="39"/>
      <c r="N89" s="27"/>
      <c r="O89" s="27"/>
      <c r="P89" s="27"/>
      <c r="Q89" s="27"/>
      <c r="R89" s="27"/>
      <c r="S89" s="27"/>
      <c r="T89" s="27"/>
      <c r="U89" s="27"/>
      <c r="V89" s="27"/>
    </row>
    <row r="90" spans="1:22" ht="14.1" customHeight="1">
      <c r="A90" s="22" t="s">
        <v>305</v>
      </c>
      <c r="B90" s="23"/>
      <c r="D90" s="23"/>
      <c r="E90" s="29" t="s">
        <v>0</v>
      </c>
      <c r="F90" s="23"/>
      <c r="G90" s="23"/>
      <c r="H90" s="23"/>
      <c r="I90" s="29"/>
      <c r="J90" s="29"/>
      <c r="K90" s="23"/>
      <c r="L90" s="25"/>
      <c r="M90" s="22" t="s">
        <v>305</v>
      </c>
      <c r="N90" s="22"/>
      <c r="P90" s="22"/>
      <c r="Q90" s="26" t="s">
        <v>294</v>
      </c>
      <c r="R90" s="22"/>
      <c r="S90" s="22"/>
      <c r="T90" s="22"/>
      <c r="V90" s="23"/>
    </row>
    <row r="91" spans="1:22" ht="14.1" customHeight="1">
      <c r="A91" s="44"/>
      <c r="B91" s="49" t="s">
        <v>191</v>
      </c>
      <c r="C91" s="44" t="s">
        <v>28</v>
      </c>
      <c r="D91" s="50" t="s">
        <v>33</v>
      </c>
      <c r="E91" s="230" t="s">
        <v>45</v>
      </c>
      <c r="F91" s="225"/>
      <c r="G91" s="220"/>
      <c r="H91" s="220"/>
      <c r="I91" s="220"/>
      <c r="J91" s="220"/>
      <c r="K91" s="34"/>
      <c r="M91" s="229"/>
      <c r="N91" s="31" t="s">
        <v>194</v>
      </c>
      <c r="O91" s="44" t="s">
        <v>28</v>
      </c>
      <c r="P91" s="50" t="s">
        <v>33</v>
      </c>
      <c r="Q91" s="50" t="s">
        <v>45</v>
      </c>
      <c r="R91" s="220"/>
      <c r="S91" s="220"/>
      <c r="T91" s="220"/>
      <c r="U91" s="220"/>
      <c r="V91" s="34"/>
    </row>
    <row r="92" spans="1:22" ht="14.1" customHeight="1">
      <c r="A92" s="227" t="s">
        <v>2</v>
      </c>
      <c r="B92" s="251">
        <v>7930.27</v>
      </c>
      <c r="C92" s="251">
        <v>7912.15</v>
      </c>
      <c r="D92" s="259">
        <v>12.82</v>
      </c>
      <c r="E92" s="260">
        <v>5.3</v>
      </c>
      <c r="F92" s="51"/>
      <c r="G92" s="52"/>
      <c r="H92" s="52"/>
      <c r="I92" s="52"/>
      <c r="J92" s="52"/>
      <c r="K92" s="34"/>
      <c r="M92" s="227" t="s">
        <v>2</v>
      </c>
      <c r="N92" s="251">
        <v>126.407928103331</v>
      </c>
      <c r="O92" s="251">
        <v>125.962980984941</v>
      </c>
      <c r="P92" s="259">
        <v>191.73166926677101</v>
      </c>
      <c r="Q92" s="260">
        <v>632.64150943396203</v>
      </c>
      <c r="R92" s="52"/>
      <c r="S92" s="52"/>
      <c r="T92" s="52"/>
      <c r="U92" s="52"/>
      <c r="V92" s="34"/>
    </row>
    <row r="93" spans="1:22" ht="14.1" customHeight="1">
      <c r="A93" s="227" t="s">
        <v>3</v>
      </c>
      <c r="B93" s="251">
        <v>7684.6360000000004</v>
      </c>
      <c r="C93" s="251">
        <v>7684.6360000000004</v>
      </c>
      <c r="D93" s="259">
        <v>0</v>
      </c>
      <c r="E93" s="260">
        <v>0</v>
      </c>
      <c r="F93" s="51"/>
      <c r="G93" s="52"/>
      <c r="H93" s="52"/>
      <c r="I93" s="52"/>
      <c r="J93" s="52"/>
      <c r="K93" s="34"/>
      <c r="M93" s="227" t="s">
        <v>3</v>
      </c>
      <c r="N93" s="251">
        <v>179.588857559421</v>
      </c>
      <c r="O93" s="251">
        <v>179.588857559421</v>
      </c>
      <c r="P93" s="259">
        <v>0</v>
      </c>
      <c r="Q93" s="260">
        <v>0</v>
      </c>
      <c r="R93" s="52"/>
      <c r="S93" s="52"/>
      <c r="T93" s="52"/>
      <c r="U93" s="52"/>
      <c r="V93" s="34"/>
    </row>
    <row r="94" spans="1:22" ht="14.1" customHeight="1">
      <c r="A94" s="227" t="s">
        <v>4</v>
      </c>
      <c r="B94" s="251">
        <v>8189.5370000000003</v>
      </c>
      <c r="C94" s="251">
        <v>8189.5370000000003</v>
      </c>
      <c r="D94" s="259">
        <v>0</v>
      </c>
      <c r="E94" s="260">
        <v>0</v>
      </c>
      <c r="F94" s="51"/>
      <c r="G94" s="52"/>
      <c r="H94" s="52"/>
      <c r="I94" s="52"/>
      <c r="J94" s="52"/>
      <c r="K94" s="34"/>
      <c r="M94" s="227" t="s">
        <v>4</v>
      </c>
      <c r="N94" s="251">
        <v>148.85530158786801</v>
      </c>
      <c r="O94" s="251">
        <v>148.85530158786801</v>
      </c>
      <c r="P94" s="259">
        <v>0</v>
      </c>
      <c r="Q94" s="260">
        <v>0</v>
      </c>
      <c r="R94" s="52"/>
      <c r="S94" s="52"/>
      <c r="T94" s="52"/>
      <c r="U94" s="52"/>
      <c r="V94" s="34"/>
    </row>
    <row r="95" spans="1:22" ht="14.1" customHeight="1">
      <c r="A95" s="227" t="s">
        <v>5</v>
      </c>
      <c r="B95" s="261">
        <v>8223.8970000000008</v>
      </c>
      <c r="C95" s="261">
        <v>8223.8970000000008</v>
      </c>
      <c r="D95" s="259">
        <v>0</v>
      </c>
      <c r="E95" s="260">
        <v>0</v>
      </c>
      <c r="F95" s="51"/>
      <c r="G95" s="52"/>
      <c r="H95" s="52"/>
      <c r="I95" s="52"/>
      <c r="J95" s="52"/>
      <c r="K95" s="34"/>
      <c r="M95" s="227" t="s">
        <v>5</v>
      </c>
      <c r="N95" s="261">
        <v>167.126241975064</v>
      </c>
      <c r="O95" s="261">
        <v>167.126241975064</v>
      </c>
      <c r="P95" s="259">
        <v>0</v>
      </c>
      <c r="Q95" s="260">
        <v>0</v>
      </c>
      <c r="R95" s="52"/>
      <c r="S95" s="52"/>
      <c r="T95" s="52"/>
      <c r="U95" s="52"/>
      <c r="V95" s="34"/>
    </row>
    <row r="96" spans="1:22" ht="14.1" customHeight="1">
      <c r="A96" s="227" t="s">
        <v>6</v>
      </c>
      <c r="B96" s="262">
        <v>8350.48</v>
      </c>
      <c r="C96" s="262">
        <v>8350.48</v>
      </c>
      <c r="D96" s="259">
        <v>0</v>
      </c>
      <c r="E96" s="260">
        <v>0</v>
      </c>
      <c r="F96" s="51"/>
      <c r="G96" s="52"/>
      <c r="H96" s="52"/>
      <c r="I96" s="52"/>
      <c r="J96" s="52"/>
      <c r="K96" s="34"/>
      <c r="M96" s="227" t="s">
        <v>6</v>
      </c>
      <c r="N96" s="262">
        <v>188.30737873750999</v>
      </c>
      <c r="O96" s="262">
        <v>188.30737873750999</v>
      </c>
      <c r="P96" s="259">
        <v>0</v>
      </c>
      <c r="Q96" s="260">
        <v>0</v>
      </c>
      <c r="R96" s="52"/>
      <c r="S96" s="52"/>
      <c r="T96" s="52"/>
      <c r="U96" s="52"/>
      <c r="V96" s="34"/>
    </row>
    <row r="97" spans="1:22" ht="14.1" customHeight="1">
      <c r="A97" s="227" t="s">
        <v>7</v>
      </c>
      <c r="B97" s="262">
        <v>8077.6450000000004</v>
      </c>
      <c r="C97" s="262">
        <v>8077.6450000000004</v>
      </c>
      <c r="D97" s="259">
        <v>0</v>
      </c>
      <c r="E97" s="260">
        <v>0</v>
      </c>
      <c r="F97" s="51"/>
      <c r="G97" s="52"/>
      <c r="H97" s="52"/>
      <c r="I97" s="52"/>
      <c r="J97" s="52"/>
      <c r="K97" s="34"/>
      <c r="M97" s="227" t="s">
        <v>7</v>
      </c>
      <c r="N97" s="262">
        <v>200.35010204087899</v>
      </c>
      <c r="O97" s="262">
        <v>200.35010204087899</v>
      </c>
      <c r="P97" s="259">
        <v>0</v>
      </c>
      <c r="Q97" s="260">
        <v>0</v>
      </c>
      <c r="R97" s="52"/>
      <c r="S97" s="52"/>
      <c r="T97" s="52"/>
      <c r="U97" s="52"/>
      <c r="V97" s="34"/>
    </row>
    <row r="98" spans="1:22" ht="14.1" customHeight="1">
      <c r="A98" s="227" t="s">
        <v>8</v>
      </c>
      <c r="B98" s="262">
        <v>8566.9259999999995</v>
      </c>
      <c r="C98" s="262">
        <v>8566.9259999999995</v>
      </c>
      <c r="D98" s="259">
        <v>0</v>
      </c>
      <c r="E98" s="260">
        <v>0</v>
      </c>
      <c r="F98" s="51"/>
      <c r="G98" s="52"/>
      <c r="H98" s="52"/>
      <c r="I98" s="52"/>
      <c r="J98" s="52"/>
      <c r="K98" s="34"/>
      <c r="M98" s="227" t="s">
        <v>8</v>
      </c>
      <c r="N98" s="262">
        <v>174.84696377673899</v>
      </c>
      <c r="O98" s="262">
        <v>174.84696377673899</v>
      </c>
      <c r="P98" s="259">
        <v>0</v>
      </c>
      <c r="Q98" s="260">
        <v>0</v>
      </c>
      <c r="R98" s="52"/>
      <c r="S98" s="52"/>
      <c r="T98" s="52"/>
      <c r="U98" s="52"/>
      <c r="V98" s="34"/>
    </row>
    <row r="99" spans="1:22" ht="14.1" customHeight="1">
      <c r="A99" s="227" t="s">
        <v>9</v>
      </c>
      <c r="B99" s="242">
        <v>8734.5630000000001</v>
      </c>
      <c r="C99" s="242">
        <v>8734.5630000000001</v>
      </c>
      <c r="D99" s="259">
        <v>0</v>
      </c>
      <c r="E99" s="260">
        <v>0</v>
      </c>
      <c r="F99" s="51"/>
      <c r="G99" s="52"/>
      <c r="H99" s="52"/>
      <c r="I99" s="52"/>
      <c r="J99" s="52"/>
      <c r="K99" s="34"/>
      <c r="M99" s="227" t="s">
        <v>9</v>
      </c>
      <c r="N99" s="242">
        <v>177.759207873365</v>
      </c>
      <c r="O99" s="242">
        <v>177.759207873365</v>
      </c>
      <c r="P99" s="259">
        <v>0</v>
      </c>
      <c r="Q99" s="260">
        <v>0</v>
      </c>
      <c r="R99" s="52"/>
      <c r="S99" s="52"/>
      <c r="T99" s="52"/>
      <c r="U99" s="52"/>
      <c r="V99" s="34"/>
    </row>
    <row r="100" spans="1:22" ht="14.1" customHeight="1">
      <c r="A100" s="227" t="s">
        <v>372</v>
      </c>
      <c r="B100" s="251">
        <v>8829.7579999999998</v>
      </c>
      <c r="C100" s="251">
        <v>8829.7579999999998</v>
      </c>
      <c r="D100" s="259">
        <v>0</v>
      </c>
      <c r="E100" s="260">
        <v>0</v>
      </c>
      <c r="F100" s="51"/>
      <c r="G100" s="52"/>
      <c r="H100" s="52"/>
      <c r="I100" s="52"/>
      <c r="J100" s="52"/>
      <c r="K100" s="34"/>
      <c r="M100" s="227" t="s">
        <v>372</v>
      </c>
      <c r="N100" s="251">
        <v>175.70889258799599</v>
      </c>
      <c r="O100" s="251">
        <v>175.70889258799599</v>
      </c>
      <c r="P100" s="259">
        <v>0</v>
      </c>
      <c r="Q100" s="260">
        <v>0</v>
      </c>
      <c r="R100" s="52"/>
      <c r="S100" s="52"/>
      <c r="T100" s="52"/>
      <c r="U100" s="52"/>
      <c r="V100" s="34"/>
    </row>
    <row r="101" spans="1:22" ht="14.1" customHeight="1">
      <c r="A101" s="228" t="s">
        <v>373</v>
      </c>
      <c r="B101" s="263">
        <v>9000.9490000000005</v>
      </c>
      <c r="C101" s="263">
        <v>9000.9490000000005</v>
      </c>
      <c r="D101" s="264">
        <v>0</v>
      </c>
      <c r="E101" s="265">
        <v>0</v>
      </c>
      <c r="F101" s="51"/>
      <c r="G101" s="52"/>
      <c r="H101" s="52"/>
      <c r="I101" s="52"/>
      <c r="J101" s="52"/>
      <c r="K101" s="34"/>
      <c r="M101" s="228" t="s">
        <v>373</v>
      </c>
      <c r="N101" s="263">
        <v>194.942000004666</v>
      </c>
      <c r="O101" s="263">
        <v>194.942000004666</v>
      </c>
      <c r="P101" s="264">
        <v>0</v>
      </c>
      <c r="Q101" s="265">
        <v>0</v>
      </c>
      <c r="R101" s="52"/>
      <c r="S101" s="52"/>
      <c r="T101" s="52"/>
      <c r="U101" s="52"/>
      <c r="V101" s="34"/>
    </row>
    <row r="102" spans="1:22" ht="14.1" customHeight="1">
      <c r="A102" s="39" t="s">
        <v>295</v>
      </c>
      <c r="B102" s="27"/>
      <c r="C102" s="27"/>
      <c r="D102" s="27"/>
      <c r="E102" s="27"/>
      <c r="F102" s="25"/>
      <c r="G102" s="25"/>
      <c r="H102" s="25"/>
      <c r="I102" s="25"/>
      <c r="J102" s="27"/>
      <c r="K102" s="25"/>
      <c r="L102" s="25"/>
      <c r="M102" s="39" t="s">
        <v>296</v>
      </c>
      <c r="N102" s="27"/>
      <c r="O102" s="27"/>
      <c r="P102" s="27"/>
      <c r="Q102" s="27"/>
      <c r="R102" s="27"/>
      <c r="S102" s="27"/>
      <c r="T102" s="27"/>
      <c r="U102" s="27"/>
      <c r="V102" s="25"/>
    </row>
    <row r="103" spans="1:22" ht="14.1" customHeight="1">
      <c r="A103" s="23"/>
      <c r="B103" s="23"/>
      <c r="C103" s="23"/>
      <c r="D103" s="23"/>
      <c r="E103" s="23"/>
      <c r="F103" s="23"/>
      <c r="G103" s="23"/>
      <c r="H103" s="24"/>
      <c r="I103" s="24"/>
      <c r="J103" s="24"/>
      <c r="K103" s="23"/>
      <c r="L103" s="25"/>
      <c r="M103" s="23"/>
      <c r="N103" s="22"/>
      <c r="O103" s="22"/>
      <c r="P103" s="22"/>
      <c r="Q103" s="22"/>
      <c r="R103" s="22"/>
      <c r="S103" s="22"/>
      <c r="T103" s="22"/>
      <c r="U103" s="26"/>
      <c r="V103" s="26"/>
    </row>
    <row r="104" spans="1:22" ht="14.1" customHeight="1">
      <c r="A104" s="22" t="s">
        <v>306</v>
      </c>
      <c r="B104" s="23"/>
      <c r="C104" s="29" t="s">
        <v>0</v>
      </c>
      <c r="D104" s="23"/>
      <c r="E104" s="23"/>
      <c r="F104" s="23"/>
      <c r="G104" s="24"/>
      <c r="H104" s="24"/>
      <c r="I104" s="23"/>
      <c r="J104" s="23"/>
      <c r="K104" s="23"/>
      <c r="L104" s="25"/>
      <c r="M104" s="22" t="s">
        <v>306</v>
      </c>
      <c r="N104" s="22"/>
      <c r="O104" s="26" t="s">
        <v>294</v>
      </c>
      <c r="P104" s="22"/>
      <c r="Q104" s="22"/>
      <c r="R104" s="22"/>
      <c r="S104" s="26"/>
      <c r="T104" s="26"/>
      <c r="U104" s="23"/>
    </row>
    <row r="105" spans="1:22" ht="14.1" customHeight="1">
      <c r="A105" s="44"/>
      <c r="B105" s="43" t="s">
        <v>191</v>
      </c>
      <c r="C105" s="44" t="s">
        <v>28</v>
      </c>
      <c r="D105" s="54"/>
      <c r="E105" s="54"/>
      <c r="F105" s="54"/>
      <c r="G105" s="54"/>
      <c r="H105" s="54"/>
      <c r="I105" s="54"/>
      <c r="J105" s="54"/>
      <c r="K105" s="54"/>
      <c r="L105" s="25"/>
      <c r="M105" s="229"/>
      <c r="N105" s="31" t="s">
        <v>194</v>
      </c>
      <c r="O105" s="44" t="s">
        <v>28</v>
      </c>
      <c r="P105" s="55"/>
      <c r="Q105" s="55"/>
      <c r="R105" s="55"/>
      <c r="S105" s="55"/>
      <c r="T105" s="55"/>
      <c r="U105" s="54"/>
    </row>
    <row r="106" spans="1:22" ht="14.1" customHeight="1">
      <c r="A106" s="227" t="s">
        <v>2</v>
      </c>
      <c r="B106" s="251">
        <v>1236.9079999999999</v>
      </c>
      <c r="C106" s="251">
        <v>1236.9079999999999</v>
      </c>
      <c r="D106" s="23"/>
      <c r="E106" s="23"/>
      <c r="F106" s="23"/>
      <c r="G106" s="23"/>
      <c r="H106" s="24"/>
      <c r="I106" s="24"/>
      <c r="J106" s="24"/>
      <c r="K106" s="23"/>
      <c r="L106" s="25"/>
      <c r="M106" s="227" t="s">
        <v>2</v>
      </c>
      <c r="N106" s="251">
        <v>98.878008712046494</v>
      </c>
      <c r="O106" s="251">
        <v>98.878008712046494</v>
      </c>
      <c r="P106" s="22"/>
      <c r="Q106" s="22"/>
      <c r="R106" s="22"/>
      <c r="S106" s="26"/>
      <c r="T106" s="26"/>
      <c r="U106" s="23"/>
    </row>
    <row r="107" spans="1:22" ht="14.1" customHeight="1">
      <c r="A107" s="227" t="s">
        <v>3</v>
      </c>
      <c r="B107" s="251">
        <v>1071.866</v>
      </c>
      <c r="C107" s="251">
        <v>1071.866</v>
      </c>
      <c r="D107" s="23"/>
      <c r="E107" s="23"/>
      <c r="F107" s="23"/>
      <c r="G107" s="23"/>
      <c r="H107" s="24"/>
      <c r="I107" s="24"/>
      <c r="J107" s="24"/>
      <c r="K107" s="23"/>
      <c r="L107" s="25"/>
      <c r="M107" s="227" t="s">
        <v>3</v>
      </c>
      <c r="N107" s="251">
        <v>134.16229267464399</v>
      </c>
      <c r="O107" s="251">
        <v>134.16229267464399</v>
      </c>
      <c r="P107" s="22"/>
      <c r="Q107" s="22"/>
      <c r="R107" s="22"/>
      <c r="S107" s="26"/>
      <c r="T107" s="26"/>
      <c r="U107" s="23"/>
    </row>
    <row r="108" spans="1:22" ht="14.1" customHeight="1">
      <c r="A108" s="227" t="s">
        <v>4</v>
      </c>
      <c r="B108" s="251">
        <v>1147.942</v>
      </c>
      <c r="C108" s="251">
        <v>1147.942</v>
      </c>
      <c r="D108" s="23"/>
      <c r="E108" s="23"/>
      <c r="F108" s="23"/>
      <c r="G108" s="23"/>
      <c r="H108" s="24"/>
      <c r="I108" s="24"/>
      <c r="J108" s="24"/>
      <c r="K108" s="23"/>
      <c r="L108" s="25"/>
      <c r="M108" s="227" t="s">
        <v>4</v>
      </c>
      <c r="N108" s="251">
        <v>113.08846614201801</v>
      </c>
      <c r="O108" s="251">
        <v>113.08846614201801</v>
      </c>
      <c r="P108" s="22"/>
      <c r="Q108" s="22"/>
      <c r="R108" s="22"/>
      <c r="S108" s="26"/>
      <c r="T108" s="26"/>
      <c r="U108" s="23"/>
    </row>
    <row r="109" spans="1:22" ht="14.1" customHeight="1">
      <c r="A109" s="227" t="s">
        <v>5</v>
      </c>
      <c r="B109" s="266">
        <v>1204.3689999999999</v>
      </c>
      <c r="C109" s="266">
        <v>1204.3689999999999</v>
      </c>
      <c r="D109" s="23"/>
      <c r="E109" s="23"/>
      <c r="F109" s="23"/>
      <c r="G109" s="23"/>
      <c r="H109" s="24"/>
      <c r="I109" s="24"/>
      <c r="J109" s="24"/>
      <c r="K109" s="23"/>
      <c r="L109" s="25"/>
      <c r="M109" s="227" t="s">
        <v>5</v>
      </c>
      <c r="N109" s="266">
        <v>127.859484925301</v>
      </c>
      <c r="O109" s="266">
        <v>127.859484925301</v>
      </c>
      <c r="P109" s="22"/>
      <c r="Q109" s="22"/>
      <c r="R109" s="22"/>
      <c r="S109" s="26"/>
      <c r="T109" s="26"/>
      <c r="U109" s="23"/>
    </row>
    <row r="110" spans="1:22" ht="14.1" customHeight="1">
      <c r="A110" s="227" t="s">
        <v>6</v>
      </c>
      <c r="B110" s="267">
        <v>1121.8800000000001</v>
      </c>
      <c r="C110" s="267">
        <v>1121.8800000000001</v>
      </c>
      <c r="D110" s="56"/>
      <c r="E110" s="56"/>
      <c r="F110" s="56"/>
      <c r="G110" s="56"/>
      <c r="H110" s="57"/>
      <c r="I110" s="57"/>
      <c r="J110" s="57"/>
      <c r="K110" s="56"/>
      <c r="L110" s="25"/>
      <c r="M110" s="227" t="s">
        <v>6</v>
      </c>
      <c r="N110" s="267">
        <v>142.42432345705399</v>
      </c>
      <c r="O110" s="267">
        <v>142.42432345705399</v>
      </c>
      <c r="P110" s="58"/>
      <c r="Q110" s="58"/>
      <c r="R110" s="58"/>
      <c r="S110" s="59"/>
      <c r="T110" s="59"/>
      <c r="U110" s="56"/>
    </row>
    <row r="111" spans="1:22" ht="14.1" customHeight="1">
      <c r="A111" s="227" t="s">
        <v>7</v>
      </c>
      <c r="B111" s="267">
        <v>1103.5139999999999</v>
      </c>
      <c r="C111" s="267">
        <v>1103.5139999999999</v>
      </c>
      <c r="D111" s="56"/>
      <c r="E111" s="56"/>
      <c r="F111" s="56"/>
      <c r="G111" s="56"/>
      <c r="H111" s="57"/>
      <c r="I111" s="57"/>
      <c r="J111" s="57"/>
      <c r="K111" s="56"/>
      <c r="L111" s="25"/>
      <c r="M111" s="227" t="s">
        <v>7</v>
      </c>
      <c r="N111" s="267">
        <v>156.267161087218</v>
      </c>
      <c r="O111" s="267">
        <v>156.267161087218</v>
      </c>
      <c r="P111" s="58"/>
      <c r="Q111" s="58"/>
      <c r="R111" s="58"/>
      <c r="S111" s="59"/>
      <c r="T111" s="59"/>
      <c r="U111" s="56"/>
    </row>
    <row r="112" spans="1:22" ht="14.1" customHeight="1">
      <c r="A112" s="227" t="s">
        <v>8</v>
      </c>
      <c r="B112" s="267">
        <v>1135.261</v>
      </c>
      <c r="C112" s="267">
        <v>1135.261</v>
      </c>
      <c r="D112" s="56"/>
      <c r="E112" s="56"/>
      <c r="F112" s="56"/>
      <c r="G112" s="56"/>
      <c r="H112" s="57"/>
      <c r="I112" s="57"/>
      <c r="J112" s="57"/>
      <c r="K112" s="56"/>
      <c r="L112" s="25"/>
      <c r="M112" s="227" t="s">
        <v>8</v>
      </c>
      <c r="N112" s="267">
        <v>131.42616543684699</v>
      </c>
      <c r="O112" s="267">
        <v>131.42616543684699</v>
      </c>
      <c r="P112" s="58"/>
      <c r="Q112" s="58"/>
      <c r="R112" s="58"/>
      <c r="S112" s="59"/>
      <c r="T112" s="59"/>
      <c r="U112" s="56"/>
    </row>
    <row r="113" spans="1:23" ht="14.1" customHeight="1">
      <c r="A113" s="227" t="s">
        <v>9</v>
      </c>
      <c r="B113" s="242">
        <v>1093.0340000000001</v>
      </c>
      <c r="C113" s="242">
        <v>1093.0340000000001</v>
      </c>
      <c r="D113" s="56"/>
      <c r="E113" s="56"/>
      <c r="F113" s="56"/>
      <c r="G113" s="56"/>
      <c r="H113" s="57"/>
      <c r="I113" s="57"/>
      <c r="J113" s="57"/>
      <c r="K113" s="56"/>
      <c r="L113" s="25"/>
      <c r="M113" s="227" t="s">
        <v>9</v>
      </c>
      <c r="N113" s="242">
        <v>131.471665108313</v>
      </c>
      <c r="O113" s="242">
        <v>131.471665108313</v>
      </c>
      <c r="P113" s="58"/>
      <c r="Q113" s="58"/>
      <c r="R113" s="58"/>
      <c r="S113" s="59"/>
      <c r="T113" s="59"/>
      <c r="U113" s="56"/>
    </row>
    <row r="114" spans="1:23" ht="14.1" customHeight="1">
      <c r="A114" s="227" t="s">
        <v>372</v>
      </c>
      <c r="B114" s="251">
        <v>1250.5260000000001</v>
      </c>
      <c r="C114" s="251">
        <v>1250.5260000000001</v>
      </c>
      <c r="D114" s="23"/>
      <c r="E114" s="23"/>
      <c r="F114" s="23"/>
      <c r="G114" s="23"/>
      <c r="H114" s="24"/>
      <c r="I114" s="24"/>
      <c r="J114" s="24"/>
      <c r="K114" s="23"/>
      <c r="L114" s="25"/>
      <c r="M114" s="227" t="s">
        <v>372</v>
      </c>
      <c r="N114" s="251">
        <v>131.686186452741</v>
      </c>
      <c r="O114" s="251">
        <v>131.686186452741</v>
      </c>
      <c r="P114" s="22"/>
      <c r="Q114" s="22"/>
      <c r="R114" s="22"/>
      <c r="S114" s="26"/>
      <c r="T114" s="26"/>
      <c r="U114" s="23"/>
    </row>
    <row r="115" spans="1:23" ht="14.1" customHeight="1">
      <c r="A115" s="228" t="s">
        <v>373</v>
      </c>
      <c r="B115" s="268">
        <v>1337.3440000000001</v>
      </c>
      <c r="C115" s="268">
        <v>1337.3440000000001</v>
      </c>
      <c r="D115" s="23"/>
      <c r="E115" s="23"/>
      <c r="F115" s="23"/>
      <c r="G115" s="23"/>
      <c r="H115" s="24"/>
      <c r="I115" s="24"/>
      <c r="J115" s="24"/>
      <c r="K115" s="23"/>
      <c r="L115" s="25"/>
      <c r="M115" s="228" t="s">
        <v>373</v>
      </c>
      <c r="N115" s="268">
        <v>149.97711882657001</v>
      </c>
      <c r="O115" s="268">
        <v>149.97711882657001</v>
      </c>
      <c r="P115" s="22"/>
      <c r="Q115" s="22"/>
      <c r="R115" s="22"/>
      <c r="S115" s="26"/>
      <c r="T115" s="26"/>
      <c r="U115" s="23"/>
    </row>
    <row r="116" spans="1:23" ht="14.1" customHeight="1">
      <c r="A116" s="39" t="s">
        <v>295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5"/>
      <c r="M116" s="39" t="s">
        <v>296</v>
      </c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3" ht="14.1" customHeight="1">
      <c r="A117" s="39"/>
      <c r="B117" s="23"/>
      <c r="C117" s="23"/>
      <c r="D117" s="23"/>
      <c r="E117" s="23"/>
      <c r="F117" s="23"/>
      <c r="G117" s="23"/>
      <c r="H117" s="24"/>
      <c r="I117" s="24"/>
      <c r="J117" s="24"/>
      <c r="K117" s="23"/>
      <c r="L117" s="25"/>
      <c r="M117" s="39"/>
      <c r="N117" s="22"/>
      <c r="O117" s="22"/>
      <c r="P117" s="22"/>
      <c r="Q117" s="22"/>
      <c r="R117" s="22"/>
      <c r="S117" s="22"/>
      <c r="T117" s="22"/>
      <c r="U117" s="26"/>
      <c r="V117" s="26"/>
    </row>
    <row r="118" spans="1:23" ht="14.1" customHeight="1">
      <c r="A118" s="23" t="s">
        <v>307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9" t="s">
        <v>0</v>
      </c>
      <c r="L118" s="25"/>
      <c r="M118" s="23" t="s">
        <v>307</v>
      </c>
      <c r="N118" s="22"/>
      <c r="O118" s="22"/>
      <c r="P118" s="22"/>
      <c r="Q118" s="23"/>
      <c r="R118" s="23"/>
      <c r="S118" s="60"/>
      <c r="T118" s="23"/>
      <c r="U118" s="23"/>
      <c r="V118" s="26"/>
      <c r="W118" s="26" t="s">
        <v>294</v>
      </c>
    </row>
    <row r="119" spans="1:23" ht="14.1" customHeight="1">
      <c r="A119" s="226"/>
      <c r="B119" s="31" t="s">
        <v>191</v>
      </c>
      <c r="C119" s="31" t="s">
        <v>28</v>
      </c>
      <c r="D119" s="61" t="s">
        <v>35</v>
      </c>
      <c r="E119" s="31" t="s">
        <v>32</v>
      </c>
      <c r="F119" s="31" t="s">
        <v>31</v>
      </c>
      <c r="G119" s="31" t="s">
        <v>29</v>
      </c>
      <c r="H119" s="62" t="s">
        <v>52</v>
      </c>
      <c r="I119" s="32" t="s">
        <v>43</v>
      </c>
      <c r="J119" s="82" t="s">
        <v>193</v>
      </c>
      <c r="K119" s="31" t="s">
        <v>66</v>
      </c>
      <c r="L119" s="25"/>
      <c r="M119" s="226"/>
      <c r="N119" s="31" t="s">
        <v>194</v>
      </c>
      <c r="O119" s="31" t="s">
        <v>28</v>
      </c>
      <c r="P119" s="61" t="s">
        <v>35</v>
      </c>
      <c r="Q119" s="31" t="s">
        <v>32</v>
      </c>
      <c r="R119" s="31" t="s">
        <v>31</v>
      </c>
      <c r="S119" s="31" t="s">
        <v>29</v>
      </c>
      <c r="T119" s="62" t="s">
        <v>52</v>
      </c>
      <c r="U119" s="32" t="s">
        <v>43</v>
      </c>
      <c r="V119" s="33" t="s">
        <v>193</v>
      </c>
      <c r="W119" s="31" t="s">
        <v>66</v>
      </c>
    </row>
    <row r="120" spans="1:23" ht="14.1" customHeight="1">
      <c r="A120" s="227" t="s">
        <v>2</v>
      </c>
      <c r="B120" s="251">
        <v>23367.89</v>
      </c>
      <c r="C120" s="251">
        <v>18970.076000000001</v>
      </c>
      <c r="D120" s="251">
        <v>0</v>
      </c>
      <c r="E120" s="251">
        <v>1431.154</v>
      </c>
      <c r="F120" s="251">
        <v>2949.855</v>
      </c>
      <c r="G120" s="251">
        <v>0</v>
      </c>
      <c r="H120" s="251">
        <v>0</v>
      </c>
      <c r="I120" s="251">
        <v>0</v>
      </c>
      <c r="J120" s="252">
        <v>2</v>
      </c>
      <c r="K120" s="251">
        <v>14.805</v>
      </c>
      <c r="L120" s="25"/>
      <c r="M120" s="227" t="s">
        <v>2</v>
      </c>
      <c r="N120" s="251">
        <v>36.811154109335497</v>
      </c>
      <c r="O120" s="251">
        <v>34.185471897951302</v>
      </c>
      <c r="P120" s="251">
        <v>0</v>
      </c>
      <c r="Q120" s="251">
        <v>45.130013960761701</v>
      </c>
      <c r="R120" s="251">
        <v>49.519044156407702</v>
      </c>
      <c r="S120" s="251">
        <v>0</v>
      </c>
      <c r="T120" s="251">
        <v>0</v>
      </c>
      <c r="U120" s="251">
        <v>0</v>
      </c>
      <c r="V120" s="252">
        <v>315.5</v>
      </c>
      <c r="W120" s="251">
        <v>27.355623100304001</v>
      </c>
    </row>
    <row r="121" spans="1:23" ht="14.1" customHeight="1">
      <c r="A121" s="227" t="s">
        <v>3</v>
      </c>
      <c r="B121" s="251">
        <v>27025.445</v>
      </c>
      <c r="C121" s="251">
        <v>23233.134999999998</v>
      </c>
      <c r="D121" s="251">
        <v>0</v>
      </c>
      <c r="E121" s="251">
        <v>2110.41</v>
      </c>
      <c r="F121" s="251">
        <v>1668.56</v>
      </c>
      <c r="G121" s="251">
        <v>0</v>
      </c>
      <c r="H121" s="251">
        <v>0</v>
      </c>
      <c r="I121" s="251">
        <v>0</v>
      </c>
      <c r="J121" s="252">
        <v>2.54</v>
      </c>
      <c r="K121" s="251">
        <v>10.8</v>
      </c>
      <c r="L121" s="25"/>
      <c r="M121" s="227" t="s">
        <v>3</v>
      </c>
      <c r="N121" s="251">
        <v>31.4175770278713</v>
      </c>
      <c r="O121" s="251">
        <v>29.022901988905101</v>
      </c>
      <c r="P121" s="251">
        <v>0</v>
      </c>
      <c r="Q121" s="251">
        <v>41.800882293014197</v>
      </c>
      <c r="R121" s="251">
        <v>51.592391043774299</v>
      </c>
      <c r="S121" s="251">
        <v>0</v>
      </c>
      <c r="T121" s="251">
        <v>0</v>
      </c>
      <c r="U121" s="251">
        <v>0</v>
      </c>
      <c r="V121" s="252">
        <v>87.007874015748001</v>
      </c>
      <c r="W121" s="251">
        <v>23.8888888888889</v>
      </c>
    </row>
    <row r="122" spans="1:23" ht="14.1" customHeight="1">
      <c r="A122" s="227" t="s">
        <v>4</v>
      </c>
      <c r="B122" s="242">
        <v>33964.131000000001</v>
      </c>
      <c r="C122" s="242">
        <v>29100.245999999999</v>
      </c>
      <c r="D122" s="251">
        <v>0</v>
      </c>
      <c r="E122" s="242">
        <v>1338.35</v>
      </c>
      <c r="F122" s="251">
        <v>3486.5540000000001</v>
      </c>
      <c r="G122" s="242">
        <v>0</v>
      </c>
      <c r="H122" s="251">
        <v>0</v>
      </c>
      <c r="I122" s="251">
        <v>0</v>
      </c>
      <c r="J122" s="252">
        <v>34.593000000000004</v>
      </c>
      <c r="K122" s="251">
        <v>4.3879999999999999</v>
      </c>
      <c r="L122" s="25"/>
      <c r="M122" s="227" t="s">
        <v>4</v>
      </c>
      <c r="N122" s="242">
        <v>36.317961439967398</v>
      </c>
      <c r="O122" s="242">
        <v>33.558341740478802</v>
      </c>
      <c r="P122" s="251">
        <v>0</v>
      </c>
      <c r="Q122" s="242">
        <v>46.959315575148501</v>
      </c>
      <c r="R122" s="251">
        <v>53.671045966877301</v>
      </c>
      <c r="S122" s="242">
        <v>0</v>
      </c>
      <c r="T122" s="251">
        <v>0</v>
      </c>
      <c r="U122" s="251">
        <v>0</v>
      </c>
      <c r="V122" s="252">
        <v>168.242129910676</v>
      </c>
      <c r="W122" s="251">
        <v>263.67365542388302</v>
      </c>
    </row>
    <row r="123" spans="1:23" ht="14.1" customHeight="1">
      <c r="A123" s="227" t="s">
        <v>5</v>
      </c>
      <c r="B123" s="242">
        <v>30675.81</v>
      </c>
      <c r="C123" s="242">
        <v>27731.89</v>
      </c>
      <c r="D123" s="251">
        <v>0</v>
      </c>
      <c r="E123" s="242">
        <v>776.54600000000005</v>
      </c>
      <c r="F123" s="251">
        <v>2165.1149999999998</v>
      </c>
      <c r="G123" s="242">
        <v>0</v>
      </c>
      <c r="H123" s="251">
        <v>0</v>
      </c>
      <c r="I123" s="251">
        <v>2.2589999999999999</v>
      </c>
      <c r="J123" s="252">
        <v>0</v>
      </c>
      <c r="K123" s="251">
        <v>0</v>
      </c>
      <c r="L123" s="25"/>
      <c r="M123" s="227" t="s">
        <v>5</v>
      </c>
      <c r="N123" s="242">
        <v>39.700956551758502</v>
      </c>
      <c r="O123" s="242">
        <v>38.370049787446902</v>
      </c>
      <c r="P123" s="251">
        <v>0</v>
      </c>
      <c r="Q123" s="242">
        <v>48.581796828520098</v>
      </c>
      <c r="R123" s="251">
        <v>53.119580253242901</v>
      </c>
      <c r="S123" s="242">
        <v>0</v>
      </c>
      <c r="T123" s="251">
        <v>0</v>
      </c>
      <c r="U123" s="251">
        <v>464.36476316954401</v>
      </c>
      <c r="V123" s="252">
        <v>0</v>
      </c>
      <c r="W123" s="251">
        <v>0</v>
      </c>
    </row>
    <row r="124" spans="1:23" ht="14.1" customHeight="1">
      <c r="A124" s="227" t="s">
        <v>6</v>
      </c>
      <c r="B124" s="242">
        <v>35001.902999999998</v>
      </c>
      <c r="C124" s="242">
        <v>26664.431</v>
      </c>
      <c r="D124" s="251">
        <v>0</v>
      </c>
      <c r="E124" s="242">
        <v>189.74199999999999</v>
      </c>
      <c r="F124" s="251">
        <v>8147.73</v>
      </c>
      <c r="G124" s="242">
        <v>0</v>
      </c>
      <c r="H124" s="251">
        <v>0</v>
      </c>
      <c r="I124" s="251">
        <v>0</v>
      </c>
      <c r="J124" s="252">
        <v>0</v>
      </c>
      <c r="K124" s="251">
        <v>0</v>
      </c>
      <c r="L124" s="25"/>
      <c r="M124" s="227" t="s">
        <v>6</v>
      </c>
      <c r="N124" s="242">
        <v>39.061933289741397</v>
      </c>
      <c r="O124" s="242">
        <v>35.859943908047399</v>
      </c>
      <c r="P124" s="251">
        <v>0</v>
      </c>
      <c r="Q124" s="242">
        <v>58.258055675601597</v>
      </c>
      <c r="R124" s="251">
        <v>49.0937966771113</v>
      </c>
      <c r="S124" s="242">
        <v>0</v>
      </c>
      <c r="T124" s="251">
        <v>0</v>
      </c>
      <c r="U124" s="251">
        <v>0</v>
      </c>
      <c r="V124" s="252">
        <v>0</v>
      </c>
      <c r="W124" s="251">
        <v>0</v>
      </c>
    </row>
    <row r="125" spans="1:23" ht="14.1" customHeight="1">
      <c r="A125" s="227" t="s">
        <v>7</v>
      </c>
      <c r="B125" s="242">
        <v>31465.041000000001</v>
      </c>
      <c r="C125" s="242">
        <v>29391.391</v>
      </c>
      <c r="D125" s="251">
        <v>0</v>
      </c>
      <c r="E125" s="242">
        <v>147.03</v>
      </c>
      <c r="F125" s="251">
        <v>1909.56</v>
      </c>
      <c r="G125" s="242">
        <v>13.712999999999999</v>
      </c>
      <c r="H125" s="251">
        <v>0.55000000000000004</v>
      </c>
      <c r="I125" s="251">
        <v>1.8420000000000001</v>
      </c>
      <c r="J125" s="252">
        <v>0.95499999999999996</v>
      </c>
      <c r="K125" s="251">
        <v>0</v>
      </c>
      <c r="L125" s="25"/>
      <c r="M125" s="227" t="s">
        <v>7</v>
      </c>
      <c r="N125" s="242">
        <v>42.214119473100297</v>
      </c>
      <c r="O125" s="242">
        <v>40.889184183218802</v>
      </c>
      <c r="P125" s="251">
        <v>0</v>
      </c>
      <c r="Q125" s="242">
        <v>77.283547575324803</v>
      </c>
      <c r="R125" s="251">
        <v>58.375227801168798</v>
      </c>
      <c r="S125" s="242">
        <v>130.678917815212</v>
      </c>
      <c r="T125" s="251">
        <v>443.63636363636402</v>
      </c>
      <c r="U125" s="251">
        <v>599.34853420195395</v>
      </c>
      <c r="V125" s="252">
        <v>528.79581151832497</v>
      </c>
      <c r="W125" s="251">
        <v>0</v>
      </c>
    </row>
    <row r="126" spans="1:23" ht="14.1" customHeight="1">
      <c r="A126" s="227" t="s">
        <v>8</v>
      </c>
      <c r="B126" s="251">
        <v>23739.832999999999</v>
      </c>
      <c r="C126" s="251">
        <v>22579.350999999999</v>
      </c>
      <c r="D126" s="251">
        <v>46.875</v>
      </c>
      <c r="E126" s="251">
        <v>26.46</v>
      </c>
      <c r="F126" s="251">
        <v>895.13499999999999</v>
      </c>
      <c r="G126" s="251">
        <v>126.812</v>
      </c>
      <c r="H126" s="251">
        <v>0</v>
      </c>
      <c r="I126" s="251">
        <v>2.5259999999999998</v>
      </c>
      <c r="J126" s="252">
        <v>62.673999999999999</v>
      </c>
      <c r="K126" s="251">
        <v>0</v>
      </c>
      <c r="L126" s="25"/>
      <c r="M126" s="227" t="s">
        <v>8</v>
      </c>
      <c r="N126" s="251">
        <v>43.351863511424</v>
      </c>
      <c r="O126" s="251">
        <v>42.020029716531702</v>
      </c>
      <c r="P126" s="251">
        <v>49.408000000000001</v>
      </c>
      <c r="Q126" s="251">
        <v>80.083144368858598</v>
      </c>
      <c r="R126" s="251">
        <v>60.9226541247968</v>
      </c>
      <c r="S126" s="251">
        <v>103.893953253635</v>
      </c>
      <c r="T126" s="251">
        <v>0</v>
      </c>
      <c r="U126" s="251">
        <v>463.18289786223301</v>
      </c>
      <c r="V126" s="252">
        <v>112.758081501101</v>
      </c>
      <c r="W126" s="251">
        <v>0</v>
      </c>
    </row>
    <row r="127" spans="1:23" ht="14.1" customHeight="1">
      <c r="A127" s="227" t="s">
        <v>9</v>
      </c>
      <c r="B127" s="251">
        <v>38188.542000000001</v>
      </c>
      <c r="C127" s="251">
        <v>35913.444000000003</v>
      </c>
      <c r="D127" s="251">
        <v>904.54499999999996</v>
      </c>
      <c r="E127" s="251">
        <v>463.738</v>
      </c>
      <c r="F127" s="251">
        <v>306.57</v>
      </c>
      <c r="G127" s="251">
        <v>236.03299999999999</v>
      </c>
      <c r="H127" s="251">
        <v>0</v>
      </c>
      <c r="I127" s="251">
        <v>2.81</v>
      </c>
      <c r="J127" s="252">
        <v>345.21600000000001</v>
      </c>
      <c r="K127" s="251">
        <v>16.186</v>
      </c>
      <c r="L127" s="25"/>
      <c r="M127" s="227" t="s">
        <v>9</v>
      </c>
      <c r="N127" s="251">
        <v>37.900347177433503</v>
      </c>
      <c r="O127" s="251">
        <v>35.814777329626203</v>
      </c>
      <c r="P127" s="251">
        <v>45.528967602496301</v>
      </c>
      <c r="Q127" s="251">
        <v>62.295951593356598</v>
      </c>
      <c r="R127" s="251">
        <v>54.675930456339501</v>
      </c>
      <c r="S127" s="251">
        <v>98.126109484690701</v>
      </c>
      <c r="T127" s="251">
        <v>0</v>
      </c>
      <c r="U127" s="251">
        <v>477.580071174377</v>
      </c>
      <c r="V127" s="252">
        <v>142.655612717835</v>
      </c>
      <c r="W127" s="251">
        <v>33.547510193994803</v>
      </c>
    </row>
    <row r="128" spans="1:23" ht="14.1" customHeight="1">
      <c r="A128" s="227" t="s">
        <v>372</v>
      </c>
      <c r="B128" s="242">
        <v>92357.63</v>
      </c>
      <c r="C128" s="242">
        <v>74001.353000000003</v>
      </c>
      <c r="D128" s="251">
        <v>3712.0450000000001</v>
      </c>
      <c r="E128" s="242">
        <v>6860.9849999999997</v>
      </c>
      <c r="F128" s="251">
        <v>5329.0249999999996</v>
      </c>
      <c r="G128" s="242">
        <v>2281.598</v>
      </c>
      <c r="H128" s="251">
        <v>1.044</v>
      </c>
      <c r="I128" s="251">
        <v>2.96</v>
      </c>
      <c r="J128" s="252">
        <v>168.62</v>
      </c>
      <c r="K128" s="251">
        <v>0</v>
      </c>
      <c r="L128" s="25"/>
      <c r="M128" s="227" t="s">
        <v>372</v>
      </c>
      <c r="N128" s="242">
        <v>45.988468954866001</v>
      </c>
      <c r="O128" s="242">
        <v>39.446778763626099</v>
      </c>
      <c r="P128" s="251">
        <v>40.966367595220397</v>
      </c>
      <c r="Q128" s="242">
        <v>72.573835972531597</v>
      </c>
      <c r="R128" s="251">
        <v>82.033392599959598</v>
      </c>
      <c r="S128" s="242">
        <v>96.680922756769604</v>
      </c>
      <c r="T128" s="251">
        <v>608.23754789272004</v>
      </c>
      <c r="U128" s="251">
        <v>643.58108108108104</v>
      </c>
      <c r="V128" s="252">
        <v>106.68366741786301</v>
      </c>
      <c r="W128" s="251">
        <v>0</v>
      </c>
    </row>
    <row r="129" spans="1:23" ht="14.1" customHeight="1">
      <c r="A129" s="228" t="s">
        <v>373</v>
      </c>
      <c r="B129" s="245">
        <v>35611.815000000002</v>
      </c>
      <c r="C129" s="245">
        <v>32662.085999999999</v>
      </c>
      <c r="D129" s="258">
        <v>1417.97</v>
      </c>
      <c r="E129" s="245">
        <v>697.43499999999995</v>
      </c>
      <c r="F129" s="258">
        <v>646.03</v>
      </c>
      <c r="G129" s="245">
        <v>186.13</v>
      </c>
      <c r="H129" s="258">
        <v>1.6040000000000001</v>
      </c>
      <c r="I129" s="258">
        <v>0.56000000000000005</v>
      </c>
      <c r="J129" s="269">
        <v>0</v>
      </c>
      <c r="K129" s="258">
        <v>0</v>
      </c>
      <c r="L129" s="25"/>
      <c r="M129" s="228" t="s">
        <v>373</v>
      </c>
      <c r="N129" s="245">
        <v>31.7714780895048</v>
      </c>
      <c r="O129" s="245">
        <v>29.6999095526232</v>
      </c>
      <c r="P129" s="258">
        <v>42.638419712687899</v>
      </c>
      <c r="Q129" s="245">
        <v>47.9786646784288</v>
      </c>
      <c r="R129" s="258">
        <v>61.037413123229598</v>
      </c>
      <c r="S129" s="245">
        <v>144.00150432493399</v>
      </c>
      <c r="T129" s="258">
        <v>541.77057356608498</v>
      </c>
      <c r="U129" s="258">
        <v>630.357142857143</v>
      </c>
      <c r="V129" s="269">
        <v>0</v>
      </c>
      <c r="W129" s="258">
        <v>0</v>
      </c>
    </row>
    <row r="130" spans="1:23" ht="14.1" customHeight="1">
      <c r="A130" s="39" t="s">
        <v>295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5"/>
      <c r="M130" s="39" t="s">
        <v>296</v>
      </c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3" ht="14.1" customHeight="1">
      <c r="A131" s="3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5"/>
      <c r="M131" s="39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3" ht="14.1" customHeight="1">
      <c r="A132" s="63" t="s">
        <v>308</v>
      </c>
      <c r="B132" s="23"/>
      <c r="C132" s="23"/>
      <c r="D132" s="23"/>
      <c r="E132" s="23"/>
      <c r="F132" s="23"/>
      <c r="G132" s="23"/>
      <c r="H132" s="24"/>
      <c r="I132" s="23"/>
      <c r="J132" s="23"/>
      <c r="K132" s="29" t="s">
        <v>0</v>
      </c>
      <c r="L132" s="25"/>
      <c r="M132" s="63" t="s">
        <v>308</v>
      </c>
      <c r="N132" s="22"/>
      <c r="O132" s="22"/>
      <c r="P132" s="22"/>
      <c r="Q132" s="22"/>
      <c r="R132" s="23"/>
      <c r="S132" s="23"/>
      <c r="T132" s="22"/>
      <c r="U132" s="23"/>
      <c r="V132" s="26"/>
      <c r="W132" s="26" t="s">
        <v>294</v>
      </c>
    </row>
    <row r="133" spans="1:23" ht="14.1" customHeight="1">
      <c r="A133" s="226"/>
      <c r="B133" s="31" t="s">
        <v>191</v>
      </c>
      <c r="C133" s="31" t="s">
        <v>28</v>
      </c>
      <c r="D133" s="31" t="s">
        <v>34</v>
      </c>
      <c r="E133" s="31" t="s">
        <v>197</v>
      </c>
      <c r="F133" s="64" t="s">
        <v>32</v>
      </c>
      <c r="G133" s="31" t="s">
        <v>41</v>
      </c>
      <c r="H133" s="65" t="s">
        <v>36</v>
      </c>
      <c r="I133" s="32" t="s">
        <v>193</v>
      </c>
      <c r="J133" s="82" t="s">
        <v>31</v>
      </c>
      <c r="K133" s="64" t="s">
        <v>66</v>
      </c>
      <c r="M133" s="226"/>
      <c r="N133" s="31" t="s">
        <v>194</v>
      </c>
      <c r="O133" s="31" t="s">
        <v>28</v>
      </c>
      <c r="P133" s="31" t="s">
        <v>34</v>
      </c>
      <c r="Q133" s="31" t="s">
        <v>197</v>
      </c>
      <c r="R133" s="64" t="s">
        <v>32</v>
      </c>
      <c r="S133" s="31" t="s">
        <v>41</v>
      </c>
      <c r="T133" s="65" t="s">
        <v>36</v>
      </c>
      <c r="U133" s="32" t="s">
        <v>193</v>
      </c>
      <c r="V133" s="62" t="s">
        <v>31</v>
      </c>
      <c r="W133" s="64" t="s">
        <v>66</v>
      </c>
    </row>
    <row r="134" spans="1:23" ht="14.1" customHeight="1">
      <c r="A134" s="227" t="s">
        <v>2</v>
      </c>
      <c r="B134" s="251">
        <v>18737.978999999999</v>
      </c>
      <c r="C134" s="251">
        <v>18040.337</v>
      </c>
      <c r="D134" s="251">
        <v>335.23</v>
      </c>
      <c r="E134" s="251">
        <v>332.34</v>
      </c>
      <c r="F134" s="251">
        <v>24.7</v>
      </c>
      <c r="G134" s="251">
        <v>0</v>
      </c>
      <c r="H134" s="251">
        <v>0</v>
      </c>
      <c r="I134" s="251">
        <v>0</v>
      </c>
      <c r="J134" s="252">
        <v>0</v>
      </c>
      <c r="K134" s="251">
        <v>5.3719999999999999</v>
      </c>
      <c r="M134" s="227" t="s">
        <v>2</v>
      </c>
      <c r="N134" s="251">
        <v>123.23660945505399</v>
      </c>
      <c r="O134" s="251">
        <v>121.67111955835399</v>
      </c>
      <c r="P134" s="251">
        <v>141.49389971064599</v>
      </c>
      <c r="Q134" s="251">
        <v>177.36354335921001</v>
      </c>
      <c r="R134" s="251">
        <v>301.052631578947</v>
      </c>
      <c r="S134" s="251">
        <v>0</v>
      </c>
      <c r="T134" s="251">
        <v>0</v>
      </c>
      <c r="U134" s="251">
        <v>0</v>
      </c>
      <c r="V134" s="252">
        <v>0</v>
      </c>
      <c r="W134" s="251">
        <v>75.018615040953094</v>
      </c>
    </row>
    <row r="135" spans="1:23" ht="14.1" customHeight="1">
      <c r="A135" s="227" t="s">
        <v>3</v>
      </c>
      <c r="B135" s="251">
        <v>20527.030999999999</v>
      </c>
      <c r="C135" s="251">
        <v>19795.957999999999</v>
      </c>
      <c r="D135" s="251">
        <v>304.99200000000002</v>
      </c>
      <c r="E135" s="251">
        <v>386.91699999999997</v>
      </c>
      <c r="F135" s="251">
        <v>35.049999999999997</v>
      </c>
      <c r="G135" s="251">
        <v>0</v>
      </c>
      <c r="H135" s="251">
        <v>0</v>
      </c>
      <c r="I135" s="251">
        <v>0</v>
      </c>
      <c r="J135" s="252">
        <v>0</v>
      </c>
      <c r="K135" s="251">
        <v>4.1139999999999999</v>
      </c>
      <c r="M135" s="227" t="s">
        <v>3</v>
      </c>
      <c r="N135" s="251">
        <v>100.454517752713</v>
      </c>
      <c r="O135" s="251">
        <v>97.007985165456503</v>
      </c>
      <c r="P135" s="251">
        <v>157.01723323890499</v>
      </c>
      <c r="Q135" s="251">
        <v>215.16500954985199</v>
      </c>
      <c r="R135" s="251">
        <v>285.70613409415103</v>
      </c>
      <c r="S135" s="251">
        <v>0</v>
      </c>
      <c r="T135" s="251">
        <v>0</v>
      </c>
      <c r="U135" s="251">
        <v>0</v>
      </c>
      <c r="V135" s="252">
        <v>0</v>
      </c>
      <c r="W135" s="251">
        <v>124.696159455518</v>
      </c>
    </row>
    <row r="136" spans="1:23" ht="14.1" customHeight="1">
      <c r="A136" s="227" t="s">
        <v>4</v>
      </c>
      <c r="B136" s="242">
        <v>21159.092000000001</v>
      </c>
      <c r="C136" s="242">
        <v>20715.05</v>
      </c>
      <c r="D136" s="251">
        <v>142.55199999999999</v>
      </c>
      <c r="E136" s="242">
        <v>255.66</v>
      </c>
      <c r="F136" s="251">
        <v>45.63</v>
      </c>
      <c r="G136" s="242">
        <v>0</v>
      </c>
      <c r="H136" s="251">
        <v>0</v>
      </c>
      <c r="I136" s="251">
        <v>0</v>
      </c>
      <c r="J136" s="252">
        <v>0</v>
      </c>
      <c r="K136" s="251">
        <v>0.2</v>
      </c>
      <c r="M136" s="227" t="s">
        <v>4</v>
      </c>
      <c r="N136" s="242">
        <v>67.861229583953801</v>
      </c>
      <c r="O136" s="242">
        <v>65.837301865069094</v>
      </c>
      <c r="P136" s="251">
        <v>87.133116336494794</v>
      </c>
      <c r="Q136" s="242">
        <v>187.38950168192099</v>
      </c>
      <c r="R136" s="251">
        <v>251.52312075389</v>
      </c>
      <c r="S136" s="242">
        <v>0</v>
      </c>
      <c r="T136" s="251">
        <v>0</v>
      </c>
      <c r="U136" s="251">
        <v>0</v>
      </c>
      <c r="V136" s="252">
        <v>0</v>
      </c>
      <c r="W136" s="251">
        <v>1265</v>
      </c>
    </row>
    <row r="137" spans="1:23" ht="14.1" customHeight="1">
      <c r="A137" s="227" t="s">
        <v>5</v>
      </c>
      <c r="B137" s="242">
        <v>19093.188999999998</v>
      </c>
      <c r="C137" s="242">
        <v>18630.342000000001</v>
      </c>
      <c r="D137" s="251">
        <v>111.736</v>
      </c>
      <c r="E137" s="242">
        <v>318.72000000000003</v>
      </c>
      <c r="F137" s="251">
        <v>32.390999999999998</v>
      </c>
      <c r="G137" s="242">
        <v>0</v>
      </c>
      <c r="H137" s="251">
        <v>0</v>
      </c>
      <c r="I137" s="251">
        <v>0</v>
      </c>
      <c r="J137" s="252">
        <v>0</v>
      </c>
      <c r="K137" s="251">
        <v>0</v>
      </c>
      <c r="M137" s="227" t="s">
        <v>5</v>
      </c>
      <c r="N137" s="242">
        <v>101.965784762304</v>
      </c>
      <c r="O137" s="242">
        <v>100.005464204576</v>
      </c>
      <c r="P137" s="251">
        <v>115.423856232548</v>
      </c>
      <c r="Q137" s="242">
        <v>195.13052208835299</v>
      </c>
      <c r="R137" s="251">
        <v>266.33941526967402</v>
      </c>
      <c r="S137" s="242">
        <v>0</v>
      </c>
      <c r="T137" s="251">
        <v>0</v>
      </c>
      <c r="U137" s="251">
        <v>0</v>
      </c>
      <c r="V137" s="252">
        <v>0</v>
      </c>
      <c r="W137" s="251">
        <v>0</v>
      </c>
    </row>
    <row r="138" spans="1:23" ht="14.1" customHeight="1">
      <c r="A138" s="227" t="s">
        <v>6</v>
      </c>
      <c r="B138" s="242">
        <v>17275.384999999998</v>
      </c>
      <c r="C138" s="242">
        <v>16440.704000000002</v>
      </c>
      <c r="D138" s="251">
        <v>496.541</v>
      </c>
      <c r="E138" s="242">
        <v>319.27999999999997</v>
      </c>
      <c r="F138" s="251">
        <v>18.86</v>
      </c>
      <c r="G138" s="242">
        <v>0</v>
      </c>
      <c r="H138" s="251">
        <v>0</v>
      </c>
      <c r="I138" s="251">
        <v>0</v>
      </c>
      <c r="J138" s="252">
        <v>0</v>
      </c>
      <c r="K138" s="251">
        <v>0</v>
      </c>
      <c r="M138" s="227" t="s">
        <v>6</v>
      </c>
      <c r="N138" s="242">
        <v>226.77393296878799</v>
      </c>
      <c r="O138" s="242">
        <v>226.63038030488201</v>
      </c>
      <c r="P138" s="251">
        <v>225.45368861785801</v>
      </c>
      <c r="Q138" s="242">
        <v>233.35316963167099</v>
      </c>
      <c r="R138" s="251">
        <v>275.291622481442</v>
      </c>
      <c r="S138" s="242">
        <v>0</v>
      </c>
      <c r="T138" s="251">
        <v>0</v>
      </c>
      <c r="U138" s="251">
        <v>0</v>
      </c>
      <c r="V138" s="252">
        <v>0</v>
      </c>
      <c r="W138" s="251">
        <v>0</v>
      </c>
    </row>
    <row r="139" spans="1:23" ht="14.1" customHeight="1">
      <c r="A139" s="227" t="s">
        <v>7</v>
      </c>
      <c r="B139" s="242">
        <v>19820.269</v>
      </c>
      <c r="C139" s="242">
        <v>18726.905999999999</v>
      </c>
      <c r="D139" s="251">
        <v>849.70899999999995</v>
      </c>
      <c r="E139" s="242">
        <v>221.04</v>
      </c>
      <c r="F139" s="251">
        <v>10.35</v>
      </c>
      <c r="G139" s="242">
        <v>0.97899999999999998</v>
      </c>
      <c r="H139" s="251">
        <v>9.7650000000000006</v>
      </c>
      <c r="I139" s="251">
        <v>0</v>
      </c>
      <c r="J139" s="252">
        <v>1.52</v>
      </c>
      <c r="K139" s="251">
        <v>0</v>
      </c>
      <c r="M139" s="227" t="s">
        <v>7</v>
      </c>
      <c r="N139" s="242">
        <v>159.31847342737899</v>
      </c>
      <c r="O139" s="242">
        <v>155.20049067368601</v>
      </c>
      <c r="P139" s="251">
        <v>224.60395264731801</v>
      </c>
      <c r="Q139" s="242">
        <v>238.81650380021699</v>
      </c>
      <c r="R139" s="251">
        <v>334.87922705314003</v>
      </c>
      <c r="S139" s="242">
        <v>901.94075587333998</v>
      </c>
      <c r="T139" s="251">
        <v>306.19559651817701</v>
      </c>
      <c r="U139" s="251">
        <v>0</v>
      </c>
      <c r="V139" s="252">
        <v>220.394736842105</v>
      </c>
      <c r="W139" s="251">
        <v>0</v>
      </c>
    </row>
    <row r="140" spans="1:23" ht="14.1" customHeight="1">
      <c r="A140" s="227" t="s">
        <v>8</v>
      </c>
      <c r="B140" s="251">
        <v>21960.862000000001</v>
      </c>
      <c r="C140" s="251">
        <v>20813.13</v>
      </c>
      <c r="D140" s="251">
        <v>898.44600000000003</v>
      </c>
      <c r="E140" s="251">
        <v>221.04</v>
      </c>
      <c r="F140" s="251">
        <v>9.43</v>
      </c>
      <c r="G140" s="251">
        <v>1.577</v>
      </c>
      <c r="H140" s="251">
        <v>10.039</v>
      </c>
      <c r="I140" s="251">
        <v>7.2</v>
      </c>
      <c r="J140" s="252">
        <v>0</v>
      </c>
      <c r="K140" s="251">
        <v>0</v>
      </c>
      <c r="M140" s="227" t="s">
        <v>8</v>
      </c>
      <c r="N140" s="251">
        <v>94.579666317287504</v>
      </c>
      <c r="O140" s="251">
        <v>91.214344022258999</v>
      </c>
      <c r="P140" s="251">
        <v>148.35504860614901</v>
      </c>
      <c r="Q140" s="251">
        <v>164.336771625045</v>
      </c>
      <c r="R140" s="251">
        <v>239.978791092259</v>
      </c>
      <c r="S140" s="251">
        <v>805.96068484464195</v>
      </c>
      <c r="T140" s="251">
        <v>227.014642892718</v>
      </c>
      <c r="U140" s="251">
        <v>440</v>
      </c>
      <c r="V140" s="252">
        <v>0</v>
      </c>
      <c r="W140" s="251">
        <v>0</v>
      </c>
    </row>
    <row r="141" spans="1:23" ht="14.1" customHeight="1">
      <c r="A141" s="227" t="s">
        <v>9</v>
      </c>
      <c r="B141" s="251">
        <v>20275.821</v>
      </c>
      <c r="C141" s="251">
        <v>19186.09</v>
      </c>
      <c r="D141" s="251">
        <v>776.89</v>
      </c>
      <c r="E141" s="251">
        <v>294.72000000000003</v>
      </c>
      <c r="F141" s="251">
        <v>7.3140000000000001</v>
      </c>
      <c r="G141" s="251">
        <v>1.1819999999999999</v>
      </c>
      <c r="H141" s="251">
        <v>9.625</v>
      </c>
      <c r="I141" s="251">
        <v>0</v>
      </c>
      <c r="J141" s="252">
        <v>0</v>
      </c>
      <c r="K141" s="251">
        <v>0</v>
      </c>
      <c r="M141" s="227" t="s">
        <v>9</v>
      </c>
      <c r="N141" s="251">
        <v>123.140660987291</v>
      </c>
      <c r="O141" s="251">
        <v>121.799491193881</v>
      </c>
      <c r="P141" s="251">
        <v>135.41556719741499</v>
      </c>
      <c r="Q141" s="251">
        <v>167.816910966341</v>
      </c>
      <c r="R141" s="251">
        <v>325.81350834017002</v>
      </c>
      <c r="S141" s="251">
        <v>840.94754653130303</v>
      </c>
      <c r="T141" s="251">
        <v>195.636363636364</v>
      </c>
      <c r="U141" s="251">
        <v>0</v>
      </c>
      <c r="V141" s="252">
        <v>0</v>
      </c>
      <c r="W141" s="251">
        <v>0</v>
      </c>
    </row>
    <row r="142" spans="1:23" ht="14.1" customHeight="1">
      <c r="A142" s="227" t="s">
        <v>372</v>
      </c>
      <c r="B142" s="242">
        <v>20270.771000000001</v>
      </c>
      <c r="C142" s="242">
        <v>19203.098000000002</v>
      </c>
      <c r="D142" s="251">
        <v>725.22400000000005</v>
      </c>
      <c r="E142" s="242">
        <v>319.27999999999997</v>
      </c>
      <c r="F142" s="251">
        <v>9.6370000000000005</v>
      </c>
      <c r="G142" s="242">
        <v>1.3</v>
      </c>
      <c r="H142" s="251">
        <v>12.231999999999999</v>
      </c>
      <c r="I142" s="251">
        <v>0</v>
      </c>
      <c r="J142" s="252">
        <v>0</v>
      </c>
      <c r="K142" s="251">
        <v>0</v>
      </c>
      <c r="M142" s="227" t="s">
        <v>372</v>
      </c>
      <c r="N142" s="242">
        <v>132.78661181659001</v>
      </c>
      <c r="O142" s="242">
        <v>130.49607933053301</v>
      </c>
      <c r="P142" s="251">
        <v>167.189723450961</v>
      </c>
      <c r="Q142" s="242">
        <v>183.61626158857399</v>
      </c>
      <c r="R142" s="251">
        <v>270.31233786448098</v>
      </c>
      <c r="S142" s="242">
        <v>841.53846153846098</v>
      </c>
      <c r="T142" s="251">
        <v>178.54807063440199</v>
      </c>
      <c r="U142" s="251">
        <v>0</v>
      </c>
      <c r="V142" s="252">
        <v>0</v>
      </c>
      <c r="W142" s="251">
        <v>0</v>
      </c>
    </row>
    <row r="143" spans="1:23" ht="14.1" customHeight="1">
      <c r="A143" s="228" t="s">
        <v>373</v>
      </c>
      <c r="B143" s="245">
        <v>20519.771000000001</v>
      </c>
      <c r="C143" s="245">
        <v>19561.144</v>
      </c>
      <c r="D143" s="258">
        <v>733.60599999999999</v>
      </c>
      <c r="E143" s="245">
        <v>215.98</v>
      </c>
      <c r="F143" s="258">
        <v>8.2799999999999994</v>
      </c>
      <c r="G143" s="245">
        <v>0.76100000000000001</v>
      </c>
      <c r="H143" s="258">
        <v>0</v>
      </c>
      <c r="I143" s="258">
        <v>0</v>
      </c>
      <c r="J143" s="269">
        <v>0</v>
      </c>
      <c r="K143" s="258">
        <v>0</v>
      </c>
      <c r="L143" s="36"/>
      <c r="M143" s="228" t="s">
        <v>373</v>
      </c>
      <c r="N143" s="245">
        <v>137.57141831651001</v>
      </c>
      <c r="O143" s="245">
        <v>135.45434765983001</v>
      </c>
      <c r="P143" s="258">
        <v>159.22034443556899</v>
      </c>
      <c r="Q143" s="245">
        <v>244.457820168534</v>
      </c>
      <c r="R143" s="258">
        <v>368.96135265700502</v>
      </c>
      <c r="S143" s="245">
        <v>833.11432325886994</v>
      </c>
      <c r="T143" s="258">
        <v>0</v>
      </c>
      <c r="U143" s="258">
        <v>0</v>
      </c>
      <c r="V143" s="269">
        <v>0</v>
      </c>
      <c r="W143" s="258">
        <v>0</v>
      </c>
    </row>
    <row r="144" spans="1:23" ht="14.1" customHeight="1">
      <c r="A144" s="39" t="s">
        <v>295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5"/>
      <c r="M144" s="39" t="s">
        <v>296</v>
      </c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 ht="14.1" customHeight="1">
      <c r="M145"/>
      <c r="N145"/>
    </row>
    <row r="146" spans="1:22" ht="14.1" customHeight="1">
      <c r="A146" s="66" t="s">
        <v>309</v>
      </c>
      <c r="B146" s="23"/>
      <c r="C146" s="23"/>
      <c r="D146" s="23"/>
      <c r="E146" s="23"/>
      <c r="G146" s="29" t="s">
        <v>0</v>
      </c>
      <c r="H146" s="29"/>
      <c r="I146" s="29"/>
      <c r="J146" s="29"/>
      <c r="K146" s="29"/>
      <c r="L146" s="29"/>
      <c r="M146" s="66" t="s">
        <v>309</v>
      </c>
      <c r="N146" s="22"/>
      <c r="O146" s="22"/>
      <c r="P146" s="22"/>
      <c r="Q146" s="23"/>
      <c r="S146" s="26" t="s">
        <v>294</v>
      </c>
    </row>
    <row r="147" spans="1:22" ht="14.1" customHeight="1">
      <c r="A147" s="44"/>
      <c r="B147" s="43" t="s">
        <v>191</v>
      </c>
      <c r="C147" s="44" t="s">
        <v>34</v>
      </c>
      <c r="D147" s="44" t="s">
        <v>28</v>
      </c>
      <c r="E147" s="53" t="s">
        <v>35</v>
      </c>
      <c r="F147" s="33" t="s">
        <v>197</v>
      </c>
      <c r="G147" s="31" t="s">
        <v>310</v>
      </c>
      <c r="H147" s="76"/>
      <c r="I147" s="76"/>
      <c r="J147" s="76"/>
      <c r="K147" s="76"/>
      <c r="L147" s="76"/>
      <c r="M147" s="229"/>
      <c r="N147" s="31" t="s">
        <v>194</v>
      </c>
      <c r="O147" s="44" t="s">
        <v>34</v>
      </c>
      <c r="P147" s="44" t="s">
        <v>28</v>
      </c>
      <c r="Q147" s="44" t="s">
        <v>35</v>
      </c>
      <c r="R147" s="67" t="s">
        <v>197</v>
      </c>
      <c r="S147" s="31" t="s">
        <v>310</v>
      </c>
    </row>
    <row r="148" spans="1:22" ht="14.1" customHeight="1">
      <c r="A148" s="227" t="s">
        <v>2</v>
      </c>
      <c r="B148" s="250">
        <v>21952.414000000001</v>
      </c>
      <c r="C148" s="250">
        <v>17514.006000000001</v>
      </c>
      <c r="D148" s="251">
        <v>4288.2650000000003</v>
      </c>
      <c r="E148" s="252">
        <v>150.143</v>
      </c>
      <c r="F148" s="252">
        <v>0</v>
      </c>
      <c r="G148" s="251">
        <v>0</v>
      </c>
      <c r="H148" s="46"/>
      <c r="I148" s="46"/>
      <c r="J148" s="46"/>
      <c r="K148" s="46"/>
      <c r="L148" s="46"/>
      <c r="M148" s="227" t="s">
        <v>2</v>
      </c>
      <c r="N148" s="250">
        <v>89.485101729586603</v>
      </c>
      <c r="O148" s="250">
        <v>88.238179203547105</v>
      </c>
      <c r="P148" s="251">
        <v>93.957812775096698</v>
      </c>
      <c r="Q148" s="252">
        <v>107.191144442298</v>
      </c>
      <c r="R148" s="252">
        <v>0</v>
      </c>
      <c r="S148" s="251">
        <v>0</v>
      </c>
    </row>
    <row r="149" spans="1:22" ht="14.1" customHeight="1">
      <c r="A149" s="227" t="s">
        <v>3</v>
      </c>
      <c r="B149" s="250">
        <v>17927.78</v>
      </c>
      <c r="C149" s="250">
        <v>11972.67</v>
      </c>
      <c r="D149" s="251">
        <v>5866.39</v>
      </c>
      <c r="E149" s="252">
        <v>84.06</v>
      </c>
      <c r="F149" s="252">
        <v>4.66</v>
      </c>
      <c r="G149" s="251">
        <v>0</v>
      </c>
      <c r="H149" s="46"/>
      <c r="I149" s="46"/>
      <c r="J149" s="46"/>
      <c r="K149" s="46"/>
      <c r="L149" s="46"/>
      <c r="M149" s="227" t="s">
        <v>3</v>
      </c>
      <c r="N149" s="250">
        <v>127.60202322875401</v>
      </c>
      <c r="O149" s="250">
        <v>135.58078523838</v>
      </c>
      <c r="P149" s="251">
        <v>111.57236392398001</v>
      </c>
      <c r="Q149" s="252">
        <v>110.563882940757</v>
      </c>
      <c r="R149" s="252">
        <v>115.021459227468</v>
      </c>
      <c r="S149" s="251">
        <v>0</v>
      </c>
    </row>
    <row r="150" spans="1:22" ht="14.1" customHeight="1">
      <c r="A150" s="227" t="s">
        <v>4</v>
      </c>
      <c r="B150" s="250">
        <v>21044.093000000001</v>
      </c>
      <c r="C150" s="250">
        <v>14074.477999999999</v>
      </c>
      <c r="D150" s="251">
        <v>6672.4350000000004</v>
      </c>
      <c r="E150" s="252">
        <v>297.18</v>
      </c>
      <c r="F150" s="252">
        <v>0</v>
      </c>
      <c r="G150" s="251">
        <v>0</v>
      </c>
      <c r="H150" s="46"/>
      <c r="I150" s="46"/>
      <c r="J150" s="46"/>
      <c r="K150" s="46"/>
      <c r="L150" s="46"/>
      <c r="M150" s="227" t="s">
        <v>4</v>
      </c>
      <c r="N150" s="250">
        <v>92.129986310172598</v>
      </c>
      <c r="O150" s="250">
        <v>98.873578117781705</v>
      </c>
      <c r="P150" s="251">
        <v>78.620623505511901</v>
      </c>
      <c r="Q150" s="252">
        <v>76.071741032370994</v>
      </c>
      <c r="R150" s="252">
        <v>0</v>
      </c>
      <c r="S150" s="251">
        <v>0</v>
      </c>
    </row>
    <row r="151" spans="1:22" ht="14.1" customHeight="1">
      <c r="A151" s="227" t="s">
        <v>5</v>
      </c>
      <c r="B151" s="250">
        <v>21303.774000000001</v>
      </c>
      <c r="C151" s="250">
        <v>14748.183000000001</v>
      </c>
      <c r="D151" s="251">
        <v>6542.549</v>
      </c>
      <c r="E151" s="252">
        <v>13.042</v>
      </c>
      <c r="F151" s="252">
        <v>0</v>
      </c>
      <c r="G151" s="251">
        <v>0</v>
      </c>
      <c r="H151" s="46"/>
      <c r="I151" s="46"/>
      <c r="J151" s="46"/>
      <c r="K151" s="46"/>
      <c r="L151" s="46"/>
      <c r="M151" s="227" t="s">
        <v>5</v>
      </c>
      <c r="N151" s="250">
        <v>109.638649001815</v>
      </c>
      <c r="O151" s="250">
        <v>117.141142064755</v>
      </c>
      <c r="P151" s="251">
        <v>92.779435048938893</v>
      </c>
      <c r="Q151" s="252">
        <v>83.1160864898022</v>
      </c>
      <c r="R151" s="252">
        <v>0</v>
      </c>
      <c r="S151" s="251">
        <v>0</v>
      </c>
    </row>
    <row r="152" spans="1:22" ht="14.1" customHeight="1">
      <c r="A152" s="227" t="s">
        <v>6</v>
      </c>
      <c r="B152" s="253">
        <v>18133.988000000001</v>
      </c>
      <c r="C152" s="253">
        <v>12378.96</v>
      </c>
      <c r="D152" s="254">
        <v>5536.2610000000004</v>
      </c>
      <c r="E152" s="270">
        <v>193.05</v>
      </c>
      <c r="F152" s="252">
        <v>22.5</v>
      </c>
      <c r="G152" s="251">
        <v>3.2170000000000001</v>
      </c>
      <c r="H152" s="46"/>
      <c r="I152" s="46"/>
      <c r="J152" s="46"/>
      <c r="K152" s="46"/>
      <c r="L152" s="46"/>
      <c r="M152" s="227" t="s">
        <v>6</v>
      </c>
      <c r="N152" s="253">
        <v>165.78940054443601</v>
      </c>
      <c r="O152" s="253">
        <v>171.84884675287699</v>
      </c>
      <c r="P152" s="254">
        <v>154.69267073933099</v>
      </c>
      <c r="Q152" s="270">
        <v>99.694379694379705</v>
      </c>
      <c r="R152" s="252">
        <v>143.066666666667</v>
      </c>
      <c r="S152" s="251">
        <v>71.184333229717097</v>
      </c>
    </row>
    <row r="153" spans="1:22" ht="14.1" customHeight="1">
      <c r="A153" s="227" t="s">
        <v>7</v>
      </c>
      <c r="B153" s="253">
        <v>13731.019</v>
      </c>
      <c r="C153" s="253">
        <v>9209.2950000000001</v>
      </c>
      <c r="D153" s="254">
        <v>4480.7240000000002</v>
      </c>
      <c r="E153" s="270">
        <v>18.5</v>
      </c>
      <c r="F153" s="252">
        <v>22.5</v>
      </c>
      <c r="G153" s="251">
        <v>0</v>
      </c>
      <c r="H153" s="46"/>
      <c r="I153" s="46"/>
      <c r="J153" s="46"/>
      <c r="K153" s="46"/>
      <c r="L153" s="46"/>
      <c r="M153" s="227" t="s">
        <v>7</v>
      </c>
      <c r="N153" s="253">
        <v>207.70592481155299</v>
      </c>
      <c r="O153" s="253">
        <v>214.56561007112899</v>
      </c>
      <c r="P153" s="254">
        <v>193.79457426969401</v>
      </c>
      <c r="Q153" s="270">
        <v>171.513513513514</v>
      </c>
      <c r="R153" s="252">
        <v>200.13333333333301</v>
      </c>
      <c r="S153" s="251">
        <v>0</v>
      </c>
    </row>
    <row r="154" spans="1:22" ht="14.1" customHeight="1">
      <c r="A154" s="227" t="s">
        <v>8</v>
      </c>
      <c r="B154" s="250">
        <v>18258.367999999999</v>
      </c>
      <c r="C154" s="250">
        <v>12128.091</v>
      </c>
      <c r="D154" s="251">
        <v>5833.277</v>
      </c>
      <c r="E154" s="252">
        <v>297</v>
      </c>
      <c r="F154" s="252">
        <v>0</v>
      </c>
      <c r="G154" s="251">
        <v>0</v>
      </c>
      <c r="H154" s="46"/>
      <c r="I154" s="46"/>
      <c r="J154" s="46"/>
      <c r="K154" s="46"/>
      <c r="L154" s="46"/>
      <c r="M154" s="227" t="s">
        <v>8</v>
      </c>
      <c r="N154" s="250">
        <v>126.04313813808599</v>
      </c>
      <c r="O154" s="250">
        <v>137.25696814115301</v>
      </c>
      <c r="P154" s="251">
        <v>103.828602687649</v>
      </c>
      <c r="Q154" s="252">
        <v>104.430976430976</v>
      </c>
      <c r="R154" s="252">
        <v>0</v>
      </c>
      <c r="S154" s="251">
        <v>0</v>
      </c>
    </row>
    <row r="155" spans="1:22" ht="14.1" customHeight="1">
      <c r="A155" s="227" t="s">
        <v>9</v>
      </c>
      <c r="B155" s="250">
        <v>18312.121999999999</v>
      </c>
      <c r="C155" s="250">
        <v>12903.003000000001</v>
      </c>
      <c r="D155" s="251">
        <v>4813.7420000000002</v>
      </c>
      <c r="E155" s="252">
        <v>595.37699999999995</v>
      </c>
      <c r="F155" s="252">
        <v>0</v>
      </c>
      <c r="G155" s="251">
        <v>0</v>
      </c>
      <c r="H155" s="46"/>
      <c r="I155" s="46"/>
      <c r="J155" s="46"/>
      <c r="K155" s="46"/>
      <c r="L155" s="46"/>
      <c r="M155" s="227" t="s">
        <v>9</v>
      </c>
      <c r="N155" s="250">
        <v>117.506261699218</v>
      </c>
      <c r="O155" s="250">
        <v>122.497375223427</v>
      </c>
      <c r="P155" s="251">
        <v>99.721796473512697</v>
      </c>
      <c r="Q155" s="252">
        <v>153.12986561456</v>
      </c>
      <c r="R155" s="252">
        <v>0</v>
      </c>
      <c r="S155" s="251">
        <v>0</v>
      </c>
    </row>
    <row r="156" spans="1:22" ht="14.1" customHeight="1">
      <c r="A156" s="227" t="s">
        <v>372</v>
      </c>
      <c r="B156" s="250">
        <v>15610.355</v>
      </c>
      <c r="C156" s="250">
        <v>11860.855</v>
      </c>
      <c r="D156" s="251">
        <v>3255.08</v>
      </c>
      <c r="E156" s="252">
        <v>494.42</v>
      </c>
      <c r="F156" s="252">
        <v>0</v>
      </c>
      <c r="G156" s="251">
        <v>0</v>
      </c>
      <c r="H156" s="46"/>
      <c r="I156" s="46"/>
      <c r="J156" s="46"/>
      <c r="K156" s="46"/>
      <c r="L156" s="46"/>
      <c r="M156" s="227" t="s">
        <v>372</v>
      </c>
      <c r="N156" s="250">
        <v>119.263719499012</v>
      </c>
      <c r="O156" s="250">
        <v>119.59458234672</v>
      </c>
      <c r="P156" s="251">
        <v>111.511545031151</v>
      </c>
      <c r="Q156" s="252">
        <v>162.36398203956099</v>
      </c>
      <c r="R156" s="252">
        <v>0</v>
      </c>
      <c r="S156" s="251">
        <v>0</v>
      </c>
    </row>
    <row r="157" spans="1:22" ht="14.1" customHeight="1">
      <c r="A157" s="228" t="s">
        <v>373</v>
      </c>
      <c r="B157" s="248">
        <v>15377.743</v>
      </c>
      <c r="C157" s="248">
        <v>10469.282999999999</v>
      </c>
      <c r="D157" s="248">
        <v>4456.0550000000003</v>
      </c>
      <c r="E157" s="271">
        <v>452.40499999999997</v>
      </c>
      <c r="F157" s="269">
        <v>0</v>
      </c>
      <c r="G157" s="258">
        <v>0</v>
      </c>
      <c r="H157" s="46"/>
      <c r="I157" s="46"/>
      <c r="J157" s="46"/>
      <c r="K157" s="46"/>
      <c r="L157" s="46"/>
      <c r="M157" s="228" t="s">
        <v>373</v>
      </c>
      <c r="N157" s="248">
        <v>118.775947809766</v>
      </c>
      <c r="O157" s="248">
        <v>125.00072832112799</v>
      </c>
      <c r="P157" s="248">
        <v>98.635227796784406</v>
      </c>
      <c r="Q157" s="271">
        <v>173.105955946552</v>
      </c>
      <c r="R157" s="269">
        <v>0</v>
      </c>
      <c r="S157" s="258">
        <v>0</v>
      </c>
    </row>
    <row r="158" spans="1:22" ht="14.1" customHeight="1">
      <c r="A158" s="39" t="s">
        <v>295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5"/>
      <c r="M158" s="39" t="s">
        <v>296</v>
      </c>
      <c r="N158" s="27"/>
      <c r="O158" s="27"/>
      <c r="P158" s="27"/>
      <c r="Q158" s="27"/>
      <c r="R158" s="27"/>
      <c r="S158" s="27"/>
    </row>
    <row r="159" spans="1:22" ht="14.1" customHeight="1">
      <c r="A159" s="27"/>
      <c r="B159" s="27"/>
      <c r="C159" s="27"/>
      <c r="D159" s="27"/>
      <c r="E159" s="27"/>
      <c r="F159" s="68"/>
      <c r="G159" s="46"/>
      <c r="H159" s="27"/>
      <c r="I159" s="27"/>
      <c r="J159" s="27"/>
      <c r="K159" s="27"/>
      <c r="L159" s="25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ht="14.1" customHeight="1">
      <c r="A160" s="22" t="s">
        <v>311</v>
      </c>
      <c r="B160" s="23"/>
      <c r="C160" s="23"/>
      <c r="D160" s="23"/>
      <c r="E160" s="23"/>
      <c r="F160" s="23"/>
      <c r="I160" s="29" t="s">
        <v>0</v>
      </c>
      <c r="J160" s="29"/>
      <c r="K160" s="29"/>
      <c r="L160" s="25"/>
      <c r="M160" s="22" t="s">
        <v>311</v>
      </c>
      <c r="N160" s="22"/>
      <c r="O160" s="22"/>
      <c r="P160" s="22"/>
      <c r="Q160" s="26"/>
      <c r="R160" s="23"/>
      <c r="U160" s="26" t="s">
        <v>294</v>
      </c>
    </row>
    <row r="161" spans="1:23" ht="14.1" customHeight="1">
      <c r="A161" s="42"/>
      <c r="B161" s="43" t="s">
        <v>191</v>
      </c>
      <c r="C161" s="44" t="s">
        <v>28</v>
      </c>
      <c r="D161" s="44" t="s">
        <v>35</v>
      </c>
      <c r="E161" s="44" t="s">
        <v>34</v>
      </c>
      <c r="F161" s="44" t="s">
        <v>54</v>
      </c>
      <c r="G161" s="67" t="s">
        <v>310</v>
      </c>
      <c r="H161" s="53" t="s">
        <v>198</v>
      </c>
      <c r="I161" s="44" t="s">
        <v>36</v>
      </c>
      <c r="J161" s="93"/>
      <c r="K161" s="93"/>
      <c r="L161" s="25"/>
      <c r="M161" s="229"/>
      <c r="N161" s="31" t="s">
        <v>194</v>
      </c>
      <c r="O161" s="44" t="s">
        <v>28</v>
      </c>
      <c r="P161" s="44" t="s">
        <v>35</v>
      </c>
      <c r="Q161" s="44" t="s">
        <v>34</v>
      </c>
      <c r="R161" s="44" t="s">
        <v>54</v>
      </c>
      <c r="S161" s="67" t="s">
        <v>310</v>
      </c>
      <c r="T161" s="53" t="s">
        <v>198</v>
      </c>
      <c r="U161" s="44" t="s">
        <v>36</v>
      </c>
    </row>
    <row r="162" spans="1:23" ht="14.1" customHeight="1">
      <c r="A162" s="35" t="s">
        <v>2</v>
      </c>
      <c r="B162" s="250">
        <v>14594.097</v>
      </c>
      <c r="C162" s="250">
        <v>13802.880999999999</v>
      </c>
      <c r="D162" s="250">
        <v>634.47400000000005</v>
      </c>
      <c r="E162" s="250">
        <v>156.74199999999999</v>
      </c>
      <c r="F162" s="242">
        <v>0</v>
      </c>
      <c r="G162" s="241">
        <v>0</v>
      </c>
      <c r="H162" s="241">
        <v>0</v>
      </c>
      <c r="I162" s="242">
        <v>0</v>
      </c>
      <c r="J162" s="231"/>
      <c r="K162" s="231"/>
      <c r="L162" s="25"/>
      <c r="M162" s="227" t="s">
        <v>2</v>
      </c>
      <c r="N162" s="250">
        <v>161.495089418688</v>
      </c>
      <c r="O162" s="250">
        <v>164.72350953398799</v>
      </c>
      <c r="P162" s="250">
        <v>93.327701371529798</v>
      </c>
      <c r="Q162" s="250">
        <v>153.130622296513</v>
      </c>
      <c r="R162" s="242">
        <v>0</v>
      </c>
      <c r="S162" s="241">
        <v>0</v>
      </c>
      <c r="T162" s="241">
        <v>0</v>
      </c>
      <c r="U162" s="242">
        <v>0</v>
      </c>
    </row>
    <row r="163" spans="1:23" ht="14.1" customHeight="1">
      <c r="A163" s="35" t="s">
        <v>3</v>
      </c>
      <c r="B163" s="250">
        <v>17164.504000000001</v>
      </c>
      <c r="C163" s="250">
        <v>16247.654</v>
      </c>
      <c r="D163" s="250">
        <v>373.75</v>
      </c>
      <c r="E163" s="250">
        <v>543.1</v>
      </c>
      <c r="F163" s="242">
        <v>0</v>
      </c>
      <c r="G163" s="241">
        <v>0</v>
      </c>
      <c r="H163" s="241">
        <v>0</v>
      </c>
      <c r="I163" s="242">
        <v>0</v>
      </c>
      <c r="J163" s="231"/>
      <c r="K163" s="231"/>
      <c r="L163" s="25"/>
      <c r="M163" s="227" t="s">
        <v>3</v>
      </c>
      <c r="N163" s="250">
        <v>186.506816625753</v>
      </c>
      <c r="O163" s="250">
        <v>188.85821916197901</v>
      </c>
      <c r="P163" s="250">
        <v>123.71103678929801</v>
      </c>
      <c r="Q163" s="250">
        <v>159.37580556066999</v>
      </c>
      <c r="R163" s="242">
        <v>0</v>
      </c>
      <c r="S163" s="241">
        <v>0</v>
      </c>
      <c r="T163" s="241">
        <v>0</v>
      </c>
      <c r="U163" s="242">
        <v>0</v>
      </c>
    </row>
    <row r="164" spans="1:23" ht="14.1" customHeight="1">
      <c r="A164" s="35" t="s">
        <v>4</v>
      </c>
      <c r="B164" s="250">
        <v>19673.705999999998</v>
      </c>
      <c r="C164" s="250">
        <v>19233.84</v>
      </c>
      <c r="D164" s="250">
        <v>343.45800000000003</v>
      </c>
      <c r="E164" s="250">
        <v>96.408000000000001</v>
      </c>
      <c r="F164" s="242">
        <v>0</v>
      </c>
      <c r="G164" s="241">
        <v>0</v>
      </c>
      <c r="H164" s="241">
        <v>0</v>
      </c>
      <c r="I164" s="242">
        <v>0</v>
      </c>
      <c r="J164" s="231"/>
      <c r="K164" s="231"/>
      <c r="L164" s="25"/>
      <c r="M164" s="227" t="s">
        <v>4</v>
      </c>
      <c r="N164" s="250">
        <v>154.956264976207</v>
      </c>
      <c r="O164" s="250">
        <v>155.56456744987</v>
      </c>
      <c r="P164" s="250">
        <v>124.140360684567</v>
      </c>
      <c r="Q164" s="250">
        <v>143.380217409344</v>
      </c>
      <c r="R164" s="242">
        <v>0</v>
      </c>
      <c r="S164" s="241">
        <v>0</v>
      </c>
      <c r="T164" s="241">
        <v>0</v>
      </c>
      <c r="U164" s="242">
        <v>0</v>
      </c>
    </row>
    <row r="165" spans="1:23" ht="14.1" customHeight="1">
      <c r="A165" s="35" t="s">
        <v>5</v>
      </c>
      <c r="B165" s="250">
        <v>19467.126</v>
      </c>
      <c r="C165" s="250">
        <v>19067.401999999998</v>
      </c>
      <c r="D165" s="250">
        <v>259.60199999999998</v>
      </c>
      <c r="E165" s="250">
        <v>135.322</v>
      </c>
      <c r="F165" s="242">
        <v>0</v>
      </c>
      <c r="G165" s="241">
        <v>0</v>
      </c>
      <c r="H165" s="241">
        <v>4.8</v>
      </c>
      <c r="I165" s="242">
        <v>0</v>
      </c>
      <c r="J165" s="231"/>
      <c r="K165" s="231"/>
      <c r="L165" s="25"/>
      <c r="M165" s="227" t="s">
        <v>5</v>
      </c>
      <c r="N165" s="250">
        <v>183.413463291911</v>
      </c>
      <c r="O165" s="250">
        <v>184.290917032116</v>
      </c>
      <c r="P165" s="250">
        <v>137.03669463255301</v>
      </c>
      <c r="Q165" s="250">
        <v>148.17989683865201</v>
      </c>
      <c r="R165" s="242">
        <v>0</v>
      </c>
      <c r="S165" s="241">
        <v>0</v>
      </c>
      <c r="T165" s="241">
        <v>199.375</v>
      </c>
      <c r="U165" s="242">
        <v>0</v>
      </c>
    </row>
    <row r="166" spans="1:23" ht="14.1" customHeight="1">
      <c r="A166" s="35" t="s">
        <v>6</v>
      </c>
      <c r="B166" s="253">
        <v>17499.467000000001</v>
      </c>
      <c r="C166" s="253">
        <v>17082.898000000001</v>
      </c>
      <c r="D166" s="253">
        <v>315.95600000000002</v>
      </c>
      <c r="E166" s="253">
        <v>52.524000000000001</v>
      </c>
      <c r="F166" s="242">
        <v>0</v>
      </c>
      <c r="G166" s="241">
        <v>0</v>
      </c>
      <c r="H166" s="241">
        <v>3.3959999999999999</v>
      </c>
      <c r="I166" s="242">
        <v>44.692999999999998</v>
      </c>
      <c r="J166" s="231"/>
      <c r="K166" s="231"/>
      <c r="L166" s="25"/>
      <c r="M166" s="227" t="s">
        <v>6</v>
      </c>
      <c r="N166" s="253">
        <v>255.68093016775899</v>
      </c>
      <c r="O166" s="253">
        <v>257.46299017883302</v>
      </c>
      <c r="P166" s="253">
        <v>143.44718884907999</v>
      </c>
      <c r="Q166" s="253">
        <v>259.23387403853502</v>
      </c>
      <c r="R166" s="242">
        <v>0</v>
      </c>
      <c r="S166" s="241">
        <v>0</v>
      </c>
      <c r="T166" s="241">
        <v>222.90930506478199</v>
      </c>
      <c r="U166" s="242">
        <v>366.27659812498598</v>
      </c>
    </row>
    <row r="167" spans="1:23" ht="14.1" customHeight="1">
      <c r="A167" s="35" t="s">
        <v>7</v>
      </c>
      <c r="B167" s="253">
        <v>16841.810000000001</v>
      </c>
      <c r="C167" s="253">
        <v>16502.072</v>
      </c>
      <c r="D167" s="253">
        <v>271.096</v>
      </c>
      <c r="E167" s="253">
        <v>61.381999999999998</v>
      </c>
      <c r="F167" s="242">
        <v>0</v>
      </c>
      <c r="G167" s="241">
        <v>0</v>
      </c>
      <c r="H167" s="241">
        <v>7.26</v>
      </c>
      <c r="I167" s="242">
        <v>0</v>
      </c>
      <c r="J167" s="231"/>
      <c r="K167" s="231"/>
      <c r="L167" s="25"/>
      <c r="M167" s="227" t="s">
        <v>7</v>
      </c>
      <c r="N167" s="253">
        <v>311.71898982354003</v>
      </c>
      <c r="O167" s="253">
        <v>314.01662773014198</v>
      </c>
      <c r="P167" s="253">
        <v>165.18871543659799</v>
      </c>
      <c r="Q167" s="253">
        <v>343.586067576814</v>
      </c>
      <c r="R167" s="242">
        <v>0</v>
      </c>
      <c r="S167" s="241">
        <v>0</v>
      </c>
      <c r="T167" s="241">
        <v>291.32231404958702</v>
      </c>
      <c r="U167" s="242">
        <v>0</v>
      </c>
    </row>
    <row r="168" spans="1:23" ht="14.1" customHeight="1">
      <c r="A168" s="35" t="s">
        <v>8</v>
      </c>
      <c r="B168" s="250">
        <v>17158.023000000001</v>
      </c>
      <c r="C168" s="250">
        <v>16874.044000000002</v>
      </c>
      <c r="D168" s="250">
        <v>252.976</v>
      </c>
      <c r="E168" s="250">
        <v>24.756</v>
      </c>
      <c r="F168" s="242">
        <v>4.2729999999999997</v>
      </c>
      <c r="G168" s="241">
        <v>0</v>
      </c>
      <c r="H168" s="241">
        <v>1.974</v>
      </c>
      <c r="I168" s="242">
        <v>0</v>
      </c>
      <c r="J168" s="221"/>
      <c r="K168" s="221"/>
      <c r="L168" s="25"/>
      <c r="M168" s="227" t="s">
        <v>8</v>
      </c>
      <c r="N168" s="250">
        <v>201.53848727210601</v>
      </c>
      <c r="O168" s="250">
        <v>201.79821742790301</v>
      </c>
      <c r="P168" s="250">
        <v>174.97311997976101</v>
      </c>
      <c r="Q168" s="250">
        <v>287.40507351753098</v>
      </c>
      <c r="R168" s="242">
        <v>253.217879709806</v>
      </c>
      <c r="S168" s="241">
        <v>0</v>
      </c>
      <c r="T168" s="241">
        <v>197.06180344478199</v>
      </c>
      <c r="U168" s="242">
        <v>0</v>
      </c>
    </row>
    <row r="169" spans="1:23" ht="14.1" customHeight="1">
      <c r="A169" s="35" t="s">
        <v>9</v>
      </c>
      <c r="B169" s="250">
        <v>17827.811000000002</v>
      </c>
      <c r="C169" s="250">
        <v>17578.944</v>
      </c>
      <c r="D169" s="250">
        <v>237.476</v>
      </c>
      <c r="E169" s="250">
        <v>8.5259999999999998</v>
      </c>
      <c r="F169" s="242">
        <v>2.2999999999999998</v>
      </c>
      <c r="G169" s="241">
        <v>0.56499999999999995</v>
      </c>
      <c r="H169" s="241">
        <v>0</v>
      </c>
      <c r="I169" s="242">
        <v>0</v>
      </c>
      <c r="J169" s="231"/>
      <c r="K169" s="231"/>
      <c r="L169" s="25"/>
      <c r="M169" s="227" t="s">
        <v>9</v>
      </c>
      <c r="N169" s="250">
        <v>198.38638630396099</v>
      </c>
      <c r="O169" s="250">
        <v>198.40924460536399</v>
      </c>
      <c r="P169" s="250">
        <v>193.08477488251401</v>
      </c>
      <c r="Q169" s="250">
        <v>239.97185080928901</v>
      </c>
      <c r="R169" s="242">
        <v>347.82608695652198</v>
      </c>
      <c r="S169" s="241">
        <v>479.64601769911502</v>
      </c>
      <c r="T169" s="241">
        <v>0</v>
      </c>
      <c r="U169" s="242">
        <v>0</v>
      </c>
    </row>
    <row r="170" spans="1:23" ht="14.1" customHeight="1">
      <c r="A170" s="35" t="s">
        <v>372</v>
      </c>
      <c r="B170" s="250">
        <v>17020.641</v>
      </c>
      <c r="C170" s="250">
        <v>16791.087</v>
      </c>
      <c r="D170" s="250">
        <v>189.512</v>
      </c>
      <c r="E170" s="250">
        <v>5</v>
      </c>
      <c r="F170" s="242">
        <v>1.6240000000000001</v>
      </c>
      <c r="G170" s="241">
        <v>33.417999999999999</v>
      </c>
      <c r="H170" s="241">
        <v>0</v>
      </c>
      <c r="I170" s="242">
        <v>0</v>
      </c>
      <c r="J170" s="231"/>
      <c r="K170" s="231"/>
      <c r="L170" s="25"/>
      <c r="M170" s="227" t="s">
        <v>372</v>
      </c>
      <c r="N170" s="250">
        <v>214.77845634603301</v>
      </c>
      <c r="O170" s="250">
        <v>215.34710647380999</v>
      </c>
      <c r="P170" s="250">
        <v>191.41268099117701</v>
      </c>
      <c r="Q170" s="250">
        <v>241.8</v>
      </c>
      <c r="R170" s="242">
        <v>269.70443349753702</v>
      </c>
      <c r="S170" s="241">
        <v>54.850679274642403</v>
      </c>
      <c r="T170" s="241">
        <v>0</v>
      </c>
      <c r="U170" s="242">
        <v>0</v>
      </c>
    </row>
    <row r="171" spans="1:23" ht="14.1" customHeight="1">
      <c r="A171" s="38" t="s">
        <v>373</v>
      </c>
      <c r="B171" s="248">
        <v>17848.153999999999</v>
      </c>
      <c r="C171" s="248">
        <v>17605.137999999999</v>
      </c>
      <c r="D171" s="248">
        <v>203.352</v>
      </c>
      <c r="E171" s="272">
        <v>36.5</v>
      </c>
      <c r="F171" s="245">
        <v>3.1640000000000001</v>
      </c>
      <c r="G171" s="246">
        <v>0</v>
      </c>
      <c r="H171" s="246">
        <v>0</v>
      </c>
      <c r="I171" s="245">
        <v>0</v>
      </c>
      <c r="J171" s="231"/>
      <c r="K171" s="231"/>
      <c r="L171" s="25"/>
      <c r="M171" s="228" t="s">
        <v>373</v>
      </c>
      <c r="N171" s="248">
        <v>204.08144169979701</v>
      </c>
      <c r="O171" s="248">
        <v>203.98408691826199</v>
      </c>
      <c r="P171" s="248">
        <v>189.47932648806</v>
      </c>
      <c r="Q171" s="272">
        <v>330.90410958904101</v>
      </c>
      <c r="R171" s="245">
        <v>221.238938053097</v>
      </c>
      <c r="S171" s="246">
        <v>0</v>
      </c>
      <c r="T171" s="246">
        <v>0</v>
      </c>
      <c r="U171" s="245">
        <v>0</v>
      </c>
    </row>
    <row r="172" spans="1:23" ht="14.1" customHeight="1">
      <c r="A172" s="39" t="s">
        <v>295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5"/>
      <c r="M172" s="39" t="s">
        <v>296</v>
      </c>
      <c r="N172" s="27"/>
      <c r="O172" s="27"/>
      <c r="P172" s="27"/>
      <c r="Q172" s="27"/>
      <c r="R172" s="27"/>
      <c r="S172" s="27"/>
      <c r="T172" s="27"/>
      <c r="U172" s="27"/>
      <c r="V172" s="27"/>
    </row>
    <row r="173" spans="1:23" ht="14.1" customHeight="1">
      <c r="A173" s="3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5"/>
      <c r="M173" s="39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3" ht="14.1" customHeight="1">
      <c r="A174" s="3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5"/>
      <c r="M174" s="39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1:23" ht="14.1" customHeight="1">
      <c r="A175" s="23"/>
      <c r="B175" s="23"/>
      <c r="C175" s="23"/>
      <c r="D175" s="23"/>
      <c r="E175" s="23"/>
      <c r="F175" s="23"/>
      <c r="G175" s="23"/>
      <c r="H175" s="24"/>
      <c r="I175" s="24"/>
      <c r="J175" s="24"/>
      <c r="K175" s="23"/>
      <c r="L175" s="25"/>
      <c r="M175" s="23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3" ht="14.1" customHeight="1">
      <c r="A176" s="23" t="s">
        <v>312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9" t="s">
        <v>0</v>
      </c>
      <c r="L176" s="25"/>
      <c r="M176" s="23" t="s">
        <v>312</v>
      </c>
      <c r="N176" s="22"/>
      <c r="O176" s="22"/>
      <c r="P176" s="22"/>
      <c r="Q176" s="22"/>
      <c r="R176" s="22"/>
      <c r="S176" s="23"/>
      <c r="T176" s="23"/>
      <c r="U176" s="23"/>
      <c r="W176" s="26" t="s">
        <v>294</v>
      </c>
    </row>
    <row r="177" spans="1:23" ht="14.1" customHeight="1">
      <c r="A177" s="226"/>
      <c r="B177" s="31" t="s">
        <v>191</v>
      </c>
      <c r="C177" s="31" t="s">
        <v>28</v>
      </c>
      <c r="D177" s="31" t="s">
        <v>193</v>
      </c>
      <c r="E177" s="31" t="s">
        <v>35</v>
      </c>
      <c r="F177" s="32" t="s">
        <v>192</v>
      </c>
      <c r="G177" s="31" t="s">
        <v>32</v>
      </c>
      <c r="H177" s="31" t="s">
        <v>29</v>
      </c>
      <c r="I177" s="31" t="s">
        <v>30</v>
      </c>
      <c r="J177" s="33" t="s">
        <v>31</v>
      </c>
      <c r="K177" s="31" t="s">
        <v>66</v>
      </c>
      <c r="M177" s="226"/>
      <c r="N177" s="31" t="s">
        <v>194</v>
      </c>
      <c r="O177" s="31" t="s">
        <v>28</v>
      </c>
      <c r="P177" s="31" t="s">
        <v>193</v>
      </c>
      <c r="Q177" s="31" t="s">
        <v>35</v>
      </c>
      <c r="R177" s="32" t="s">
        <v>192</v>
      </c>
      <c r="S177" s="31" t="s">
        <v>32</v>
      </c>
      <c r="T177" s="31" t="s">
        <v>29</v>
      </c>
      <c r="U177" s="31" t="s">
        <v>30</v>
      </c>
      <c r="V177" s="33" t="s">
        <v>31</v>
      </c>
      <c r="W177" s="31" t="s">
        <v>66</v>
      </c>
    </row>
    <row r="178" spans="1:23" ht="14.1" customHeight="1">
      <c r="A178" s="227" t="s">
        <v>2</v>
      </c>
      <c r="B178" s="242">
        <v>65186.699000000001</v>
      </c>
      <c r="C178" s="242">
        <v>55816.89</v>
      </c>
      <c r="D178" s="242">
        <v>3301.5949999999998</v>
      </c>
      <c r="E178" s="242">
        <v>75</v>
      </c>
      <c r="F178" s="242">
        <v>3587.96</v>
      </c>
      <c r="G178" s="242">
        <v>2251.4250000000002</v>
      </c>
      <c r="H178" s="242">
        <v>153.82900000000001</v>
      </c>
      <c r="I178" s="242">
        <v>0</v>
      </c>
      <c r="J178" s="241">
        <v>0</v>
      </c>
      <c r="K178" s="242">
        <v>0</v>
      </c>
      <c r="M178" s="227" t="s">
        <v>2</v>
      </c>
      <c r="N178" s="242">
        <v>42.958533611281602</v>
      </c>
      <c r="O178" s="242">
        <v>38.938500514808297</v>
      </c>
      <c r="P178" s="242">
        <v>76.315841282773903</v>
      </c>
      <c r="Q178" s="242">
        <v>37.213333333333303</v>
      </c>
      <c r="R178" s="242">
        <v>66.405422579961893</v>
      </c>
      <c r="S178" s="242">
        <v>47.585862287218099</v>
      </c>
      <c r="T178" s="242">
        <v>173.88138777473699</v>
      </c>
      <c r="U178" s="242">
        <v>0</v>
      </c>
      <c r="V178" s="241">
        <v>0</v>
      </c>
      <c r="W178" s="242">
        <v>0</v>
      </c>
    </row>
    <row r="179" spans="1:23" ht="14.1" customHeight="1">
      <c r="A179" s="227" t="s">
        <v>3</v>
      </c>
      <c r="B179" s="242">
        <v>80059.468999999997</v>
      </c>
      <c r="C179" s="242">
        <v>66471.046000000002</v>
      </c>
      <c r="D179" s="242">
        <v>2620.703</v>
      </c>
      <c r="E179" s="242">
        <v>162</v>
      </c>
      <c r="F179" s="242">
        <v>5313.84</v>
      </c>
      <c r="G179" s="242">
        <v>5354.57</v>
      </c>
      <c r="H179" s="242">
        <v>137.31</v>
      </c>
      <c r="I179" s="242">
        <v>0</v>
      </c>
      <c r="J179" s="241">
        <v>0</v>
      </c>
      <c r="K179" s="242">
        <v>0</v>
      </c>
      <c r="M179" s="227" t="s">
        <v>3</v>
      </c>
      <c r="N179" s="242">
        <v>44.377986069330497</v>
      </c>
      <c r="O179" s="242">
        <v>39.979768033137297</v>
      </c>
      <c r="P179" s="242">
        <v>68.819702194411207</v>
      </c>
      <c r="Q179" s="242">
        <v>35.648148148148103</v>
      </c>
      <c r="R179" s="242">
        <v>71.519277960947306</v>
      </c>
      <c r="S179" s="242">
        <v>56.214971510317397</v>
      </c>
      <c r="T179" s="242">
        <v>205.381982375646</v>
      </c>
      <c r="U179" s="242">
        <v>0</v>
      </c>
      <c r="V179" s="241">
        <v>0</v>
      </c>
      <c r="W179" s="242">
        <v>0</v>
      </c>
    </row>
    <row r="180" spans="1:23" ht="14.1" customHeight="1">
      <c r="A180" s="227" t="s">
        <v>4</v>
      </c>
      <c r="B180" s="242">
        <v>82950.551999999996</v>
      </c>
      <c r="C180" s="242">
        <v>71281.997000000003</v>
      </c>
      <c r="D180" s="242">
        <v>3048.2469999999998</v>
      </c>
      <c r="E180" s="242">
        <v>239</v>
      </c>
      <c r="F180" s="242">
        <v>4527.0249999999996</v>
      </c>
      <c r="G180" s="242">
        <v>3682.15</v>
      </c>
      <c r="H180" s="242">
        <v>171.827</v>
      </c>
      <c r="I180" s="242">
        <v>0.30599999999999999</v>
      </c>
      <c r="J180" s="241">
        <v>0</v>
      </c>
      <c r="K180" s="242">
        <v>0</v>
      </c>
      <c r="M180" s="227" t="s">
        <v>4</v>
      </c>
      <c r="N180" s="242">
        <v>45.497623692727203</v>
      </c>
      <c r="O180" s="242">
        <v>41.580400728672103</v>
      </c>
      <c r="P180" s="242">
        <v>71.679886833317596</v>
      </c>
      <c r="Q180" s="242">
        <v>28.673640167363999</v>
      </c>
      <c r="R180" s="242">
        <v>70.896891446369295</v>
      </c>
      <c r="S180" s="242">
        <v>61.477397716008298</v>
      </c>
      <c r="T180" s="242">
        <v>216.246573588551</v>
      </c>
      <c r="U180" s="242">
        <v>947.71241830065401</v>
      </c>
      <c r="V180" s="241">
        <v>0</v>
      </c>
      <c r="W180" s="242">
        <v>0</v>
      </c>
    </row>
    <row r="181" spans="1:23" ht="14.1" customHeight="1">
      <c r="A181" s="227" t="s">
        <v>5</v>
      </c>
      <c r="B181" s="242">
        <v>82881.990999999995</v>
      </c>
      <c r="C181" s="242">
        <v>74939.25</v>
      </c>
      <c r="D181" s="242">
        <v>1360.654</v>
      </c>
      <c r="E181" s="242">
        <v>10.66</v>
      </c>
      <c r="F181" s="242">
        <v>3530.47</v>
      </c>
      <c r="G181" s="242">
        <v>2855.2</v>
      </c>
      <c r="H181" s="242">
        <v>184.999</v>
      </c>
      <c r="I181" s="242">
        <v>0.75800000000000001</v>
      </c>
      <c r="J181" s="241">
        <v>0</v>
      </c>
      <c r="K181" s="242">
        <v>0</v>
      </c>
      <c r="M181" s="227" t="s">
        <v>5</v>
      </c>
      <c r="N181" s="242">
        <v>54.917298017128999</v>
      </c>
      <c r="O181" s="242">
        <v>51.873617630280499</v>
      </c>
      <c r="P181" s="242">
        <v>101.05655074692</v>
      </c>
      <c r="Q181" s="242">
        <v>42.307692307692299</v>
      </c>
      <c r="R181" s="242">
        <v>77.770665095582203</v>
      </c>
      <c r="S181" s="242">
        <v>71.489913140935798</v>
      </c>
      <c r="T181" s="242">
        <v>253.277044740782</v>
      </c>
      <c r="U181" s="242">
        <v>1042.2163588390499</v>
      </c>
      <c r="V181" s="241">
        <v>0</v>
      </c>
      <c r="W181" s="242">
        <v>0</v>
      </c>
    </row>
    <row r="182" spans="1:23" ht="14.1" customHeight="1">
      <c r="A182" s="227" t="s">
        <v>6</v>
      </c>
      <c r="B182" s="242">
        <v>73580.603000000003</v>
      </c>
      <c r="C182" s="242">
        <v>64382.309000000001</v>
      </c>
      <c r="D182" s="242">
        <v>732.4</v>
      </c>
      <c r="E182" s="242">
        <v>3213.18</v>
      </c>
      <c r="F182" s="242">
        <v>2090.3200000000002</v>
      </c>
      <c r="G182" s="242">
        <v>2910.6</v>
      </c>
      <c r="H182" s="242">
        <v>251.79400000000001</v>
      </c>
      <c r="I182" s="242">
        <v>0</v>
      </c>
      <c r="J182" s="241">
        <v>0</v>
      </c>
      <c r="K182" s="242">
        <v>0</v>
      </c>
      <c r="M182" s="227" t="s">
        <v>6</v>
      </c>
      <c r="N182" s="242">
        <v>47.590123717795599</v>
      </c>
      <c r="O182" s="242">
        <v>43.988450305502397</v>
      </c>
      <c r="P182" s="242">
        <v>103.76843255051899</v>
      </c>
      <c r="Q182" s="242">
        <v>41.909883666648</v>
      </c>
      <c r="R182" s="242">
        <v>84.632974855524495</v>
      </c>
      <c r="S182" s="242">
        <v>66.469456469456503</v>
      </c>
      <c r="T182" s="242">
        <v>351.84317338776901</v>
      </c>
      <c r="U182" s="242">
        <v>0</v>
      </c>
      <c r="V182" s="241">
        <v>0</v>
      </c>
      <c r="W182" s="242">
        <v>0</v>
      </c>
    </row>
    <row r="183" spans="1:23" ht="14.1" customHeight="1">
      <c r="A183" s="227" t="s">
        <v>7</v>
      </c>
      <c r="B183" s="242">
        <v>70932.531000000003</v>
      </c>
      <c r="C183" s="242">
        <v>65818.271999999997</v>
      </c>
      <c r="D183" s="242">
        <v>1037.596</v>
      </c>
      <c r="E183" s="242">
        <v>1672.3</v>
      </c>
      <c r="F183" s="242">
        <v>952.94</v>
      </c>
      <c r="G183" s="242">
        <v>1285.54</v>
      </c>
      <c r="H183" s="242">
        <v>160.88300000000001</v>
      </c>
      <c r="I183" s="242">
        <v>0</v>
      </c>
      <c r="J183" s="241">
        <v>5</v>
      </c>
      <c r="K183" s="242">
        <v>0</v>
      </c>
      <c r="M183" s="227" t="s">
        <v>7</v>
      </c>
      <c r="N183" s="242">
        <v>57.533178958466898</v>
      </c>
      <c r="O183" s="242">
        <v>56.352664500216598</v>
      </c>
      <c r="P183" s="242">
        <v>93.732049853700303</v>
      </c>
      <c r="Q183" s="242">
        <v>42.646654308437498</v>
      </c>
      <c r="R183" s="242">
        <v>83.604424202992803</v>
      </c>
      <c r="S183" s="242">
        <v>60.456306299298397</v>
      </c>
      <c r="T183" s="242">
        <v>284.06357415015901</v>
      </c>
      <c r="U183" s="242">
        <v>0</v>
      </c>
      <c r="V183" s="241">
        <v>55</v>
      </c>
      <c r="W183" s="242">
        <v>0</v>
      </c>
    </row>
    <row r="184" spans="1:23" ht="14.1" customHeight="1">
      <c r="A184" s="228" t="s">
        <v>8</v>
      </c>
      <c r="B184" s="245">
        <v>92430.951000000001</v>
      </c>
      <c r="C184" s="245">
        <v>84371.91</v>
      </c>
      <c r="D184" s="245">
        <v>3510.94</v>
      </c>
      <c r="E184" s="245">
        <v>1840.64</v>
      </c>
      <c r="F184" s="245">
        <v>1770.68</v>
      </c>
      <c r="G184" s="245">
        <v>753.2</v>
      </c>
      <c r="H184" s="245">
        <v>153.76400000000001</v>
      </c>
      <c r="I184" s="245">
        <v>19.277000000000001</v>
      </c>
      <c r="J184" s="246">
        <v>10.09</v>
      </c>
      <c r="K184" s="245">
        <v>0.45</v>
      </c>
      <c r="M184" s="228" t="s">
        <v>8</v>
      </c>
      <c r="N184" s="245">
        <v>48.352710338336799</v>
      </c>
      <c r="O184" s="245">
        <v>44.749384007070603</v>
      </c>
      <c r="P184" s="245">
        <v>100.157792500014</v>
      </c>
      <c r="Q184" s="245">
        <v>52.524665333796897</v>
      </c>
      <c r="R184" s="245">
        <v>81.528565296948102</v>
      </c>
      <c r="S184" s="245">
        <v>85.110196494954806</v>
      </c>
      <c r="T184" s="245">
        <v>221.15709789027301</v>
      </c>
      <c r="U184" s="245">
        <v>66.089121751309804</v>
      </c>
      <c r="V184" s="246">
        <v>139.94053518334999</v>
      </c>
      <c r="W184" s="245">
        <v>468.88888888888903</v>
      </c>
    </row>
    <row r="185" spans="1:23" ht="14.1" customHeight="1">
      <c r="A185" s="39" t="s">
        <v>295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5"/>
      <c r="M185" s="39" t="s">
        <v>296</v>
      </c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1:23" ht="14.1" customHeight="1">
      <c r="A186" s="3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5"/>
      <c r="M186" s="39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1:23" ht="14.1" customHeight="1">
      <c r="A187" s="23" t="s">
        <v>313</v>
      </c>
      <c r="B187" s="23"/>
      <c r="C187" s="23"/>
      <c r="D187" s="23"/>
      <c r="E187" s="23"/>
      <c r="F187" s="23"/>
      <c r="G187" s="23"/>
      <c r="H187" s="23"/>
      <c r="I187" s="23"/>
      <c r="J187" s="29" t="s">
        <v>0</v>
      </c>
      <c r="L187" s="25"/>
      <c r="M187" s="23" t="s">
        <v>313</v>
      </c>
      <c r="N187" s="22"/>
      <c r="O187" s="22"/>
      <c r="P187" s="22"/>
      <c r="Q187" s="22"/>
      <c r="R187" s="22"/>
      <c r="S187" s="23"/>
      <c r="T187" s="23"/>
      <c r="U187" s="23"/>
      <c r="V187" s="26" t="s">
        <v>294</v>
      </c>
    </row>
    <row r="188" spans="1:23" ht="14.1" customHeight="1">
      <c r="A188" s="226"/>
      <c r="B188" s="31" t="s">
        <v>191</v>
      </c>
      <c r="C188" s="31" t="s">
        <v>28</v>
      </c>
      <c r="D188" s="31" t="s">
        <v>193</v>
      </c>
      <c r="E188" s="31" t="s">
        <v>32</v>
      </c>
      <c r="F188" s="32" t="s">
        <v>35</v>
      </c>
      <c r="G188" s="31" t="s">
        <v>192</v>
      </c>
      <c r="H188" s="31" t="s">
        <v>29</v>
      </c>
      <c r="I188" s="31" t="s">
        <v>33</v>
      </c>
      <c r="J188" s="31" t="s">
        <v>30</v>
      </c>
      <c r="K188" s="76"/>
      <c r="M188" s="226"/>
      <c r="N188" s="31" t="s">
        <v>194</v>
      </c>
      <c r="O188" s="31" t="s">
        <v>28</v>
      </c>
      <c r="P188" s="31" t="s">
        <v>193</v>
      </c>
      <c r="Q188" s="31" t="s">
        <v>32</v>
      </c>
      <c r="R188" s="32" t="s">
        <v>35</v>
      </c>
      <c r="S188" s="31" t="s">
        <v>192</v>
      </c>
      <c r="T188" s="31" t="s">
        <v>29</v>
      </c>
      <c r="U188" s="31" t="s">
        <v>33</v>
      </c>
      <c r="V188" s="31" t="s">
        <v>30</v>
      </c>
    </row>
    <row r="189" spans="1:23" ht="14.1" customHeight="1">
      <c r="A189" s="227" t="s">
        <v>9</v>
      </c>
      <c r="B189" s="242">
        <v>87950.004000000001</v>
      </c>
      <c r="C189" s="242">
        <v>80670.16</v>
      </c>
      <c r="D189" s="242">
        <v>1289.4000000000001</v>
      </c>
      <c r="E189" s="242">
        <v>1714.16</v>
      </c>
      <c r="F189" s="242">
        <v>2785.48</v>
      </c>
      <c r="G189" s="242">
        <v>1374.62</v>
      </c>
      <c r="H189" s="242">
        <v>104.381</v>
      </c>
      <c r="I189" s="242">
        <v>9.58</v>
      </c>
      <c r="J189" s="242">
        <v>2.2229999999999999</v>
      </c>
      <c r="K189" s="221"/>
      <c r="M189" s="227" t="s">
        <v>9</v>
      </c>
      <c r="N189" s="242">
        <v>42.476723480308202</v>
      </c>
      <c r="O189" s="242">
        <v>39.930688125572097</v>
      </c>
      <c r="P189" s="242">
        <v>109.25856987746199</v>
      </c>
      <c r="Q189" s="242">
        <v>69.303332244364597</v>
      </c>
      <c r="R189" s="242">
        <v>35.8731708718066</v>
      </c>
      <c r="S189" s="242">
        <v>85.677496326257398</v>
      </c>
      <c r="T189" s="242">
        <v>290.20607198628102</v>
      </c>
      <c r="U189" s="242">
        <v>566.70146137787003</v>
      </c>
      <c r="V189" s="242">
        <v>683.31084120557796</v>
      </c>
    </row>
    <row r="190" spans="1:23" ht="14.1" customHeight="1">
      <c r="A190" s="227" t="s">
        <v>372</v>
      </c>
      <c r="B190" s="242">
        <v>110578.746</v>
      </c>
      <c r="C190" s="242">
        <v>95976.72</v>
      </c>
      <c r="D190" s="242">
        <v>3997.232</v>
      </c>
      <c r="E190" s="242">
        <v>4317.6899999999996</v>
      </c>
      <c r="F190" s="242">
        <v>4023.76</v>
      </c>
      <c r="G190" s="242">
        <v>2064.58</v>
      </c>
      <c r="H190" s="242">
        <v>172.08199999999999</v>
      </c>
      <c r="I190" s="242">
        <v>23.879000000000001</v>
      </c>
      <c r="J190" s="242">
        <v>2.8029999999999999</v>
      </c>
      <c r="K190" s="221"/>
      <c r="M190" s="227" t="s">
        <v>372</v>
      </c>
      <c r="N190" s="242">
        <v>55.022617094970499</v>
      </c>
      <c r="O190" s="242">
        <v>52.019833559638201</v>
      </c>
      <c r="P190" s="242">
        <v>78.106299559294996</v>
      </c>
      <c r="Q190" s="242">
        <v>78.198990663989306</v>
      </c>
      <c r="R190" s="242">
        <v>50.665546652881901</v>
      </c>
      <c r="S190" s="242">
        <v>79.296999874066401</v>
      </c>
      <c r="T190" s="242">
        <v>336.31059611115597</v>
      </c>
      <c r="U190" s="242">
        <v>562.75388416600401</v>
      </c>
      <c r="V190" s="242">
        <v>1034.2490189083101</v>
      </c>
    </row>
    <row r="191" spans="1:23" ht="14.1" customHeight="1">
      <c r="A191" s="228" t="s">
        <v>373</v>
      </c>
      <c r="B191" s="245">
        <v>82921.97</v>
      </c>
      <c r="C191" s="245">
        <v>77414.880000000005</v>
      </c>
      <c r="D191" s="245">
        <v>2744.9780000000001</v>
      </c>
      <c r="E191" s="245">
        <v>1163.3</v>
      </c>
      <c r="F191" s="245">
        <v>818.4</v>
      </c>
      <c r="G191" s="245">
        <v>629.65</v>
      </c>
      <c r="H191" s="245">
        <v>134.73699999999999</v>
      </c>
      <c r="I191" s="245">
        <v>16.024999999999999</v>
      </c>
      <c r="J191" s="245">
        <v>0</v>
      </c>
      <c r="K191" s="221"/>
      <c r="M191" s="228" t="s">
        <v>373</v>
      </c>
      <c r="N191" s="245">
        <v>39.1187522438263</v>
      </c>
      <c r="O191" s="245">
        <v>36.419316286481397</v>
      </c>
      <c r="P191" s="245">
        <v>82.719788646757806</v>
      </c>
      <c r="Q191" s="245">
        <v>58.9908020287114</v>
      </c>
      <c r="R191" s="245">
        <v>35.153958944281499</v>
      </c>
      <c r="S191" s="245">
        <v>81.943937107917094</v>
      </c>
      <c r="T191" s="245">
        <v>295.063716722207</v>
      </c>
      <c r="U191" s="245">
        <v>536.47425897035896</v>
      </c>
      <c r="V191" s="245">
        <v>0</v>
      </c>
    </row>
    <row r="192" spans="1:23" ht="14.1" customHeight="1">
      <c r="A192" s="3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5"/>
      <c r="M192" s="69"/>
      <c r="N192" s="22"/>
      <c r="O192" s="22"/>
      <c r="P192" s="22"/>
      <c r="Q192" s="22"/>
      <c r="R192" s="22"/>
      <c r="S192" s="22"/>
      <c r="T192" s="22"/>
      <c r="U192" s="26"/>
      <c r="V192" s="26"/>
    </row>
    <row r="193" spans="1:22" ht="14.1" customHeight="1">
      <c r="A193" s="22" t="s">
        <v>403</v>
      </c>
      <c r="B193" s="23"/>
      <c r="C193" s="23"/>
      <c r="D193" s="23"/>
      <c r="F193" s="71"/>
      <c r="G193" s="23"/>
      <c r="H193" s="29"/>
      <c r="I193" s="29" t="s">
        <v>0</v>
      </c>
      <c r="J193" s="29"/>
      <c r="K193" s="24"/>
      <c r="L193" s="25"/>
      <c r="M193" s="22" t="s">
        <v>403</v>
      </c>
      <c r="N193" s="22"/>
      <c r="O193" s="22"/>
      <c r="P193" s="56"/>
      <c r="R193" s="56"/>
      <c r="S193" s="22"/>
      <c r="U193" s="26" t="s">
        <v>294</v>
      </c>
      <c r="V193" s="56"/>
    </row>
    <row r="194" spans="1:22" ht="14.1" customHeight="1">
      <c r="A194" s="77"/>
      <c r="B194" s="72" t="s">
        <v>191</v>
      </c>
      <c r="C194" s="72" t="s">
        <v>28</v>
      </c>
      <c r="D194" s="72" t="s">
        <v>35</v>
      </c>
      <c r="E194" s="73" t="s">
        <v>31</v>
      </c>
      <c r="F194" s="73" t="s">
        <v>199</v>
      </c>
      <c r="G194" s="73" t="s">
        <v>32</v>
      </c>
      <c r="H194" s="73" t="s">
        <v>34</v>
      </c>
      <c r="I194" s="72" t="s">
        <v>310</v>
      </c>
      <c r="J194" s="56"/>
      <c r="K194" s="56"/>
      <c r="L194" s="25"/>
      <c r="M194" s="232"/>
      <c r="N194" s="31" t="s">
        <v>194</v>
      </c>
      <c r="O194" s="72" t="s">
        <v>28</v>
      </c>
      <c r="P194" s="72" t="s">
        <v>35</v>
      </c>
      <c r="Q194" s="73" t="s">
        <v>31</v>
      </c>
      <c r="R194" s="73" t="s">
        <v>199</v>
      </c>
      <c r="S194" s="73" t="s">
        <v>32</v>
      </c>
      <c r="T194" s="73" t="s">
        <v>34</v>
      </c>
      <c r="U194" s="72" t="s">
        <v>310</v>
      </c>
      <c r="V194" s="23"/>
    </row>
    <row r="195" spans="1:22" ht="14.1" customHeight="1">
      <c r="A195" s="227" t="s">
        <v>2</v>
      </c>
      <c r="B195" s="251">
        <v>6126.884</v>
      </c>
      <c r="C195" s="251">
        <v>6034.6379999999999</v>
      </c>
      <c r="D195" s="251">
        <v>0</v>
      </c>
      <c r="E195" s="252">
        <v>86.652000000000001</v>
      </c>
      <c r="F195" s="252">
        <v>5.32</v>
      </c>
      <c r="G195" s="252">
        <v>0.27400000000000002</v>
      </c>
      <c r="H195" s="252">
        <v>0</v>
      </c>
      <c r="I195" s="251">
        <v>0</v>
      </c>
      <c r="J195" s="23"/>
      <c r="K195" s="23"/>
      <c r="L195" s="25"/>
      <c r="M195" s="227" t="s">
        <v>2</v>
      </c>
      <c r="N195" s="251">
        <v>1039.14061372796</v>
      </c>
      <c r="O195" s="251">
        <v>1022.72398112364</v>
      </c>
      <c r="P195" s="251">
        <v>0</v>
      </c>
      <c r="Q195" s="252">
        <v>2164.7047961962799</v>
      </c>
      <c r="R195" s="252">
        <v>1226.69172932331</v>
      </c>
      <c r="S195" s="252">
        <v>3003.6496350365001</v>
      </c>
      <c r="T195" s="252">
        <v>0</v>
      </c>
      <c r="U195" s="251">
        <v>0</v>
      </c>
      <c r="V195" s="54"/>
    </row>
    <row r="196" spans="1:22" ht="14.1" customHeight="1">
      <c r="A196" s="227" t="s">
        <v>3</v>
      </c>
      <c r="B196" s="251">
        <v>6037.7359999999999</v>
      </c>
      <c r="C196" s="251">
        <v>5982.5159999999996</v>
      </c>
      <c r="D196" s="251">
        <v>0</v>
      </c>
      <c r="E196" s="252">
        <v>55.07</v>
      </c>
      <c r="F196" s="252">
        <v>0.15</v>
      </c>
      <c r="G196" s="252">
        <v>0</v>
      </c>
      <c r="H196" s="252">
        <v>0</v>
      </c>
      <c r="I196" s="251">
        <v>0</v>
      </c>
      <c r="J196" s="54"/>
      <c r="K196" s="54"/>
      <c r="L196" s="25"/>
      <c r="M196" s="227" t="s">
        <v>3</v>
      </c>
      <c r="N196" s="251">
        <v>981.97122232571905</v>
      </c>
      <c r="O196" s="251">
        <v>972.34274007791998</v>
      </c>
      <c r="P196" s="251">
        <v>0</v>
      </c>
      <c r="Q196" s="252">
        <v>2016.99654984565</v>
      </c>
      <c r="R196" s="252">
        <v>5006.6666666666697</v>
      </c>
      <c r="S196" s="252">
        <v>0</v>
      </c>
      <c r="T196" s="252">
        <v>0</v>
      </c>
      <c r="U196" s="251">
        <v>0</v>
      </c>
      <c r="V196" s="56"/>
    </row>
    <row r="197" spans="1:22" ht="14.1" customHeight="1">
      <c r="A197" s="227" t="s">
        <v>4</v>
      </c>
      <c r="B197" s="251">
        <v>5939.6450000000004</v>
      </c>
      <c r="C197" s="251">
        <v>5921.5569999999998</v>
      </c>
      <c r="D197" s="251">
        <v>0</v>
      </c>
      <c r="E197" s="252">
        <v>17.878</v>
      </c>
      <c r="F197" s="252">
        <v>0.21</v>
      </c>
      <c r="G197" s="252">
        <v>0</v>
      </c>
      <c r="H197" s="252">
        <v>0</v>
      </c>
      <c r="I197" s="251">
        <v>0</v>
      </c>
      <c r="J197" s="54"/>
      <c r="K197" s="54"/>
      <c r="L197" s="25"/>
      <c r="M197" s="227" t="s">
        <v>4</v>
      </c>
      <c r="N197" s="251">
        <v>955.25422815673301</v>
      </c>
      <c r="O197" s="251">
        <v>950.61383349007701</v>
      </c>
      <c r="P197" s="251">
        <v>0</v>
      </c>
      <c r="Q197" s="252">
        <v>2438.8074728716902</v>
      </c>
      <c r="R197" s="252">
        <v>5504.7619047619</v>
      </c>
      <c r="S197" s="252">
        <v>0</v>
      </c>
      <c r="T197" s="252">
        <v>0</v>
      </c>
      <c r="U197" s="251">
        <v>0</v>
      </c>
      <c r="V197" s="56"/>
    </row>
    <row r="198" spans="1:22" ht="14.1" customHeight="1">
      <c r="A198" s="227" t="s">
        <v>5</v>
      </c>
      <c r="B198" s="251">
        <v>5467.0450000000001</v>
      </c>
      <c r="C198" s="251">
        <v>5466.8710000000001</v>
      </c>
      <c r="D198" s="251">
        <v>0</v>
      </c>
      <c r="E198" s="252">
        <v>2.4E-2</v>
      </c>
      <c r="F198" s="252">
        <v>0.15</v>
      </c>
      <c r="G198" s="252">
        <v>0</v>
      </c>
      <c r="H198" s="252">
        <v>0</v>
      </c>
      <c r="I198" s="251">
        <v>0</v>
      </c>
      <c r="J198" s="23"/>
      <c r="K198" s="23"/>
      <c r="L198" s="25"/>
      <c r="M198" s="227" t="s">
        <v>5</v>
      </c>
      <c r="N198" s="251">
        <v>1259.2563258579401</v>
      </c>
      <c r="O198" s="251">
        <v>1259.0514756978901</v>
      </c>
      <c r="P198" s="251">
        <v>0</v>
      </c>
      <c r="Q198" s="252">
        <v>13291.666666666701</v>
      </c>
      <c r="R198" s="252">
        <v>6800</v>
      </c>
      <c r="S198" s="252">
        <v>0</v>
      </c>
      <c r="T198" s="252">
        <v>0</v>
      </c>
      <c r="U198" s="251">
        <v>0</v>
      </c>
      <c r="V198" s="56"/>
    </row>
    <row r="199" spans="1:22" ht="14.1" customHeight="1">
      <c r="A199" s="227" t="s">
        <v>6</v>
      </c>
      <c r="B199" s="254">
        <v>5077.3959999999997</v>
      </c>
      <c r="C199" s="254">
        <v>5077.1610000000001</v>
      </c>
      <c r="D199" s="251">
        <v>0</v>
      </c>
      <c r="E199" s="270">
        <v>0</v>
      </c>
      <c r="F199" s="252">
        <v>0.06</v>
      </c>
      <c r="G199" s="252">
        <v>0</v>
      </c>
      <c r="H199" s="252">
        <v>0</v>
      </c>
      <c r="I199" s="251">
        <v>0.17499999999999999</v>
      </c>
      <c r="J199" s="56"/>
      <c r="K199" s="56"/>
      <c r="L199" s="25"/>
      <c r="M199" s="227" t="s">
        <v>6</v>
      </c>
      <c r="N199" s="254">
        <v>1496.13719315964</v>
      </c>
      <c r="O199" s="254">
        <v>1496.08235783738</v>
      </c>
      <c r="P199" s="251">
        <v>0</v>
      </c>
      <c r="Q199" s="270">
        <v>0</v>
      </c>
      <c r="R199" s="252">
        <v>6816.6666666666697</v>
      </c>
      <c r="S199" s="252">
        <v>0</v>
      </c>
      <c r="T199" s="252">
        <v>0</v>
      </c>
      <c r="U199" s="251">
        <v>1262.8571428571399</v>
      </c>
      <c r="V199" s="56"/>
    </row>
    <row r="200" spans="1:22" ht="14.1" customHeight="1">
      <c r="A200" s="227" t="s">
        <v>7</v>
      </c>
      <c r="B200" s="254">
        <v>5029.384</v>
      </c>
      <c r="C200" s="254">
        <v>5024.7039999999997</v>
      </c>
      <c r="D200" s="251">
        <v>0</v>
      </c>
      <c r="E200" s="270">
        <v>0</v>
      </c>
      <c r="F200" s="252">
        <v>4.68</v>
      </c>
      <c r="G200" s="252">
        <v>0</v>
      </c>
      <c r="H200" s="252">
        <v>0</v>
      </c>
      <c r="I200" s="251">
        <v>0</v>
      </c>
      <c r="J200" s="56"/>
      <c r="K200" s="56"/>
      <c r="L200" s="25"/>
      <c r="M200" s="227" t="s">
        <v>7</v>
      </c>
      <c r="N200" s="254">
        <v>1582.6351696350901</v>
      </c>
      <c r="O200" s="254">
        <v>1582.4585886054199</v>
      </c>
      <c r="P200" s="251">
        <v>0</v>
      </c>
      <c r="Q200" s="270">
        <v>0</v>
      </c>
      <c r="R200" s="252">
        <v>1772.2222222222199</v>
      </c>
      <c r="S200" s="252">
        <v>0</v>
      </c>
      <c r="T200" s="252">
        <v>0</v>
      </c>
      <c r="U200" s="251">
        <v>0</v>
      </c>
      <c r="V200" s="56"/>
    </row>
    <row r="201" spans="1:22" ht="14.1" customHeight="1">
      <c r="A201" s="227" t="s">
        <v>8</v>
      </c>
      <c r="B201" s="251">
        <v>5133.8940000000002</v>
      </c>
      <c r="C201" s="251">
        <v>5112.634</v>
      </c>
      <c r="D201" s="251">
        <v>0</v>
      </c>
      <c r="E201" s="252">
        <v>17.600000000000001</v>
      </c>
      <c r="F201" s="252">
        <v>3.66</v>
      </c>
      <c r="G201" s="252">
        <v>0</v>
      </c>
      <c r="H201" s="252">
        <v>0</v>
      </c>
      <c r="I201" s="251">
        <v>0</v>
      </c>
      <c r="J201" s="23"/>
      <c r="K201" s="23"/>
      <c r="L201" s="25"/>
      <c r="M201" s="227" t="s">
        <v>8</v>
      </c>
      <c r="N201" s="251">
        <v>1224.2311586487799</v>
      </c>
      <c r="O201" s="251">
        <v>1219.61028307522</v>
      </c>
      <c r="P201" s="251">
        <v>0</v>
      </c>
      <c r="Q201" s="252">
        <v>2527.2727272727302</v>
      </c>
      <c r="R201" s="252">
        <v>1413.11475409836</v>
      </c>
      <c r="S201" s="252">
        <v>0</v>
      </c>
      <c r="T201" s="252">
        <v>0</v>
      </c>
      <c r="U201" s="251">
        <v>0</v>
      </c>
      <c r="V201" s="23"/>
    </row>
    <row r="202" spans="1:22" ht="14.1" customHeight="1">
      <c r="A202" s="227" t="s">
        <v>9</v>
      </c>
      <c r="B202" s="251">
        <v>5049.6319999999996</v>
      </c>
      <c r="C202" s="251">
        <v>5034.9939999999997</v>
      </c>
      <c r="D202" s="251">
        <v>0</v>
      </c>
      <c r="E202" s="252">
        <v>9.8680000000000003</v>
      </c>
      <c r="F202" s="252">
        <v>4.7699999999999996</v>
      </c>
      <c r="G202" s="252">
        <v>0</v>
      </c>
      <c r="H202" s="252">
        <v>0</v>
      </c>
      <c r="I202" s="251">
        <v>0</v>
      </c>
      <c r="J202" s="23"/>
      <c r="K202" s="23"/>
      <c r="L202" s="25"/>
      <c r="M202" s="227" t="s">
        <v>9</v>
      </c>
      <c r="N202" s="251">
        <v>1214.8156538931901</v>
      </c>
      <c r="O202" s="251">
        <v>1211.5883355571</v>
      </c>
      <c r="P202" s="251">
        <v>0</v>
      </c>
      <c r="Q202" s="252">
        <v>2762.1605188488002</v>
      </c>
      <c r="R202" s="252">
        <v>1420.33542976939</v>
      </c>
      <c r="S202" s="252">
        <v>0</v>
      </c>
      <c r="T202" s="252">
        <v>0</v>
      </c>
      <c r="U202" s="251">
        <v>0</v>
      </c>
      <c r="V202" s="54"/>
    </row>
    <row r="203" spans="1:22" ht="14.1" customHeight="1">
      <c r="A203" s="227" t="s">
        <v>372</v>
      </c>
      <c r="B203" s="251">
        <v>4997.5690000000004</v>
      </c>
      <c r="C203" s="251">
        <v>4988.5879999999997</v>
      </c>
      <c r="D203" s="251">
        <v>4</v>
      </c>
      <c r="E203" s="252">
        <v>1.421</v>
      </c>
      <c r="F203" s="252">
        <v>2.56</v>
      </c>
      <c r="G203" s="252">
        <v>0</v>
      </c>
      <c r="H203" s="252">
        <v>1</v>
      </c>
      <c r="I203" s="251">
        <v>0</v>
      </c>
      <c r="J203" s="54"/>
      <c r="K203" s="54"/>
      <c r="L203" s="25"/>
      <c r="M203" s="227" t="s">
        <v>372</v>
      </c>
      <c r="N203" s="251">
        <v>1218.9580574075101</v>
      </c>
      <c r="O203" s="251">
        <v>1217.98272376873</v>
      </c>
      <c r="P203" s="251">
        <v>1428.25</v>
      </c>
      <c r="Q203" s="252">
        <v>2461.64672765658</v>
      </c>
      <c r="R203" s="252">
        <v>1566.40625</v>
      </c>
      <c r="S203" s="252">
        <v>0</v>
      </c>
      <c r="T203" s="252">
        <v>2592</v>
      </c>
      <c r="U203" s="251">
        <v>0</v>
      </c>
      <c r="V203" s="56"/>
    </row>
    <row r="204" spans="1:22" ht="14.1" customHeight="1">
      <c r="A204" s="228" t="s">
        <v>373</v>
      </c>
      <c r="B204" s="248">
        <v>4868.5829999999996</v>
      </c>
      <c r="C204" s="248">
        <v>4864.4229999999998</v>
      </c>
      <c r="D204" s="258">
        <v>2.08</v>
      </c>
      <c r="E204" s="269">
        <v>1</v>
      </c>
      <c r="F204" s="269">
        <v>0.98</v>
      </c>
      <c r="G204" s="269">
        <v>0.1</v>
      </c>
      <c r="H204" s="269">
        <v>0</v>
      </c>
      <c r="I204" s="258">
        <v>0</v>
      </c>
      <c r="J204" s="54"/>
      <c r="K204" s="54"/>
      <c r="L204" s="25"/>
      <c r="M204" s="228" t="s">
        <v>373</v>
      </c>
      <c r="N204" s="248">
        <v>1192.3896542381999</v>
      </c>
      <c r="O204" s="248">
        <v>1191.73661501066</v>
      </c>
      <c r="P204" s="258">
        <v>1372.11538461538</v>
      </c>
      <c r="Q204" s="269">
        <v>2962</v>
      </c>
      <c r="R204" s="269">
        <v>1596.9387755102</v>
      </c>
      <c r="S204" s="269">
        <v>7560</v>
      </c>
      <c r="T204" s="269">
        <v>0</v>
      </c>
      <c r="U204" s="258">
        <v>0</v>
      </c>
      <c r="V204" s="56"/>
    </row>
    <row r="205" spans="1:22" ht="14.1" customHeight="1">
      <c r="A205" s="39" t="s">
        <v>295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5"/>
      <c r="M205" s="39" t="s">
        <v>296</v>
      </c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1:22" ht="14.1" customHeight="1">
      <c r="A206" s="3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5"/>
      <c r="M206" s="39"/>
      <c r="N206" s="22"/>
      <c r="O206" s="22"/>
      <c r="P206" s="22"/>
      <c r="Q206" s="22"/>
      <c r="R206" s="22"/>
      <c r="S206" s="22"/>
      <c r="T206" s="22"/>
      <c r="U206" s="26"/>
      <c r="V206" s="26"/>
    </row>
    <row r="207" spans="1:22" ht="14.1" customHeight="1">
      <c r="A207" s="23" t="s">
        <v>404</v>
      </c>
      <c r="B207" s="23"/>
      <c r="C207" s="23"/>
      <c r="E207" s="23"/>
      <c r="F207" s="23"/>
      <c r="G207" s="29" t="s">
        <v>0</v>
      </c>
      <c r="H207" s="24"/>
      <c r="J207" s="29"/>
      <c r="K207" s="23"/>
      <c r="L207" s="25"/>
      <c r="M207" s="23" t="s">
        <v>404</v>
      </c>
      <c r="N207" s="22"/>
      <c r="O207" s="22"/>
      <c r="Q207" s="22"/>
      <c r="R207" s="60"/>
      <c r="S207" s="26" t="s">
        <v>294</v>
      </c>
      <c r="T207" s="22"/>
      <c r="V207" s="27"/>
    </row>
    <row r="208" spans="1:22" ht="14.1" customHeight="1">
      <c r="A208" s="226"/>
      <c r="B208" s="31" t="s">
        <v>191</v>
      </c>
      <c r="C208" s="31" t="s">
        <v>28</v>
      </c>
      <c r="D208" s="33" t="s">
        <v>35</v>
      </c>
      <c r="E208" s="33" t="s">
        <v>32</v>
      </c>
      <c r="F208" s="33" t="s">
        <v>197</v>
      </c>
      <c r="G208" s="31" t="s">
        <v>31</v>
      </c>
      <c r="H208" s="76"/>
      <c r="I208" s="76"/>
      <c r="J208" s="76"/>
      <c r="K208" s="27"/>
      <c r="L208" s="25"/>
      <c r="M208" s="226"/>
      <c r="N208" s="31" t="s">
        <v>194</v>
      </c>
      <c r="O208" s="31" t="s">
        <v>28</v>
      </c>
      <c r="P208" s="33" t="s">
        <v>35</v>
      </c>
      <c r="Q208" s="33" t="s">
        <v>32</v>
      </c>
      <c r="R208" s="33" t="s">
        <v>197</v>
      </c>
      <c r="S208" s="31" t="s">
        <v>31</v>
      </c>
      <c r="T208" s="27"/>
    </row>
    <row r="209" spans="1:23" ht="14.1" customHeight="1">
      <c r="A209" s="227" t="s">
        <v>2</v>
      </c>
      <c r="B209" s="242">
        <v>50187.53</v>
      </c>
      <c r="C209" s="242">
        <v>50178.57</v>
      </c>
      <c r="D209" s="241">
        <v>0</v>
      </c>
      <c r="E209" s="241">
        <v>0</v>
      </c>
      <c r="F209" s="241">
        <v>0</v>
      </c>
      <c r="G209" s="242">
        <v>8.9600000000000009</v>
      </c>
      <c r="H209" s="221"/>
      <c r="I209" s="221"/>
      <c r="J209" s="221"/>
      <c r="K209" s="27"/>
      <c r="L209" s="25"/>
      <c r="M209" s="227" t="s">
        <v>2</v>
      </c>
      <c r="N209" s="242">
        <v>95.785905383269494</v>
      </c>
      <c r="O209" s="242">
        <v>95.700335820650096</v>
      </c>
      <c r="P209" s="241">
        <v>0</v>
      </c>
      <c r="Q209" s="241">
        <v>0</v>
      </c>
      <c r="R209" s="241">
        <v>0</v>
      </c>
      <c r="S209" s="242">
        <v>575</v>
      </c>
      <c r="T209" s="27"/>
    </row>
    <row r="210" spans="1:23" ht="14.1" customHeight="1">
      <c r="A210" s="227" t="s">
        <v>3</v>
      </c>
      <c r="B210" s="242">
        <v>52479.186999999998</v>
      </c>
      <c r="C210" s="242">
        <v>52477.237000000001</v>
      </c>
      <c r="D210" s="241">
        <v>0</v>
      </c>
      <c r="E210" s="241">
        <v>0</v>
      </c>
      <c r="F210" s="241">
        <v>1.95</v>
      </c>
      <c r="G210" s="242">
        <v>0</v>
      </c>
      <c r="H210" s="221"/>
      <c r="I210" s="221"/>
      <c r="J210" s="221"/>
      <c r="K210" s="27"/>
      <c r="L210" s="25"/>
      <c r="M210" s="227" t="s">
        <v>3</v>
      </c>
      <c r="N210" s="242">
        <v>96.3040643141061</v>
      </c>
      <c r="O210" s="242">
        <v>96.298038709621807</v>
      </c>
      <c r="P210" s="241">
        <v>0</v>
      </c>
      <c r="Q210" s="241">
        <v>0</v>
      </c>
      <c r="R210" s="241">
        <v>258.461538461538</v>
      </c>
      <c r="S210" s="242">
        <v>0</v>
      </c>
      <c r="T210" s="27"/>
    </row>
    <row r="211" spans="1:23" ht="14.1" customHeight="1">
      <c r="A211" s="227" t="s">
        <v>4</v>
      </c>
      <c r="B211" s="242">
        <v>52162.989000000001</v>
      </c>
      <c r="C211" s="242">
        <v>52138.909</v>
      </c>
      <c r="D211" s="241">
        <v>24.08</v>
      </c>
      <c r="E211" s="241">
        <v>0</v>
      </c>
      <c r="F211" s="241">
        <v>0</v>
      </c>
      <c r="G211" s="242">
        <v>0</v>
      </c>
      <c r="H211" s="221"/>
      <c r="I211" s="221"/>
      <c r="J211" s="221"/>
      <c r="K211" s="27"/>
      <c r="L211" s="25"/>
      <c r="M211" s="227" t="s">
        <v>4</v>
      </c>
      <c r="N211" s="242">
        <v>111.592186559708</v>
      </c>
      <c r="O211" s="242">
        <v>111.606382097485</v>
      </c>
      <c r="P211" s="241">
        <v>80.855481727574798</v>
      </c>
      <c r="Q211" s="241">
        <v>0</v>
      </c>
      <c r="R211" s="241">
        <v>0</v>
      </c>
      <c r="S211" s="242">
        <v>0</v>
      </c>
      <c r="T211" s="27"/>
    </row>
    <row r="212" spans="1:23" ht="14.1" customHeight="1">
      <c r="A212" s="227" t="s">
        <v>5</v>
      </c>
      <c r="B212" s="242">
        <v>54800.142</v>
      </c>
      <c r="C212" s="242">
        <v>54583.597000000002</v>
      </c>
      <c r="D212" s="241">
        <v>216.54499999999999</v>
      </c>
      <c r="E212" s="241">
        <v>0</v>
      </c>
      <c r="F212" s="241">
        <v>0</v>
      </c>
      <c r="G212" s="242">
        <v>0</v>
      </c>
      <c r="H212" s="221"/>
      <c r="I212" s="221"/>
      <c r="J212" s="221"/>
      <c r="K212" s="27"/>
      <c r="L212" s="25"/>
      <c r="M212" s="227" t="s">
        <v>5</v>
      </c>
      <c r="N212" s="242">
        <v>114.14486845672801</v>
      </c>
      <c r="O212" s="242">
        <v>114.198300269585</v>
      </c>
      <c r="P212" s="241">
        <v>100.676533745873</v>
      </c>
      <c r="Q212" s="241">
        <v>0</v>
      </c>
      <c r="R212" s="241">
        <v>0</v>
      </c>
      <c r="S212" s="242">
        <v>0</v>
      </c>
      <c r="T212" s="27"/>
    </row>
    <row r="213" spans="1:23" ht="14.1" customHeight="1">
      <c r="A213" s="227" t="s">
        <v>6</v>
      </c>
      <c r="B213" s="242">
        <v>55305.661999999997</v>
      </c>
      <c r="C213" s="242">
        <v>55111.381999999998</v>
      </c>
      <c r="D213" s="241">
        <v>194.28</v>
      </c>
      <c r="E213" s="241">
        <v>0</v>
      </c>
      <c r="F213" s="241">
        <v>0</v>
      </c>
      <c r="G213" s="242">
        <v>0</v>
      </c>
      <c r="H213" s="221"/>
      <c r="I213" s="221"/>
      <c r="J213" s="221"/>
      <c r="K213" s="27"/>
      <c r="L213" s="25"/>
      <c r="M213" s="227" t="s">
        <v>6</v>
      </c>
      <c r="N213" s="242">
        <v>107.708122181053</v>
      </c>
      <c r="O213" s="242">
        <v>107.71667819907</v>
      </c>
      <c r="P213" s="241">
        <v>105.28103767757899</v>
      </c>
      <c r="Q213" s="241">
        <v>0</v>
      </c>
      <c r="R213" s="241">
        <v>0</v>
      </c>
      <c r="S213" s="242">
        <v>0</v>
      </c>
      <c r="T213" s="27"/>
    </row>
    <row r="214" spans="1:23" ht="14.1" customHeight="1">
      <c r="A214" s="227" t="s">
        <v>7</v>
      </c>
      <c r="B214" s="242">
        <v>56763.858999999997</v>
      </c>
      <c r="C214" s="242">
        <v>56721.059000000001</v>
      </c>
      <c r="D214" s="241">
        <v>42.8</v>
      </c>
      <c r="E214" s="241">
        <v>0</v>
      </c>
      <c r="F214" s="241">
        <v>0</v>
      </c>
      <c r="G214" s="242">
        <v>0</v>
      </c>
      <c r="H214" s="221"/>
      <c r="I214" s="221"/>
      <c r="J214" s="221"/>
      <c r="K214" s="27"/>
      <c r="L214" s="25"/>
      <c r="M214" s="227" t="s">
        <v>7</v>
      </c>
      <c r="N214" s="242">
        <v>130.04177534864201</v>
      </c>
      <c r="O214" s="242">
        <v>130.05615780199</v>
      </c>
      <c r="P214" s="241">
        <v>110.981308411215</v>
      </c>
      <c r="Q214" s="241">
        <v>0</v>
      </c>
      <c r="R214" s="241">
        <v>0</v>
      </c>
      <c r="S214" s="242">
        <v>0</v>
      </c>
      <c r="T214" s="27"/>
    </row>
    <row r="215" spans="1:23" ht="14.1" customHeight="1">
      <c r="A215" s="227" t="s">
        <v>8</v>
      </c>
      <c r="B215" s="242">
        <v>55518.815999999999</v>
      </c>
      <c r="C215" s="242">
        <v>55482.942999999999</v>
      </c>
      <c r="D215" s="241">
        <v>35.872999999999998</v>
      </c>
      <c r="E215" s="241">
        <v>0</v>
      </c>
      <c r="F215" s="241">
        <v>0</v>
      </c>
      <c r="G215" s="242">
        <v>0</v>
      </c>
      <c r="H215" s="221"/>
      <c r="I215" s="221"/>
      <c r="J215" s="221"/>
      <c r="K215" s="27"/>
      <c r="L215" s="25"/>
      <c r="M215" s="227" t="s">
        <v>8</v>
      </c>
      <c r="N215" s="242">
        <v>144.66484659903401</v>
      </c>
      <c r="O215" s="242">
        <v>144.68945888468801</v>
      </c>
      <c r="P215" s="241">
        <v>106.598277255875</v>
      </c>
      <c r="Q215" s="241">
        <v>0</v>
      </c>
      <c r="R215" s="241">
        <v>0</v>
      </c>
      <c r="S215" s="242">
        <v>0</v>
      </c>
      <c r="T215" s="27"/>
    </row>
    <row r="216" spans="1:23" ht="14.1" customHeight="1">
      <c r="A216" s="227" t="s">
        <v>9</v>
      </c>
      <c r="B216" s="242">
        <v>60076.307999999997</v>
      </c>
      <c r="C216" s="242">
        <v>60060.298000000003</v>
      </c>
      <c r="D216" s="241">
        <v>16.010000000000002</v>
      </c>
      <c r="E216" s="241">
        <v>0</v>
      </c>
      <c r="F216" s="241">
        <v>0</v>
      </c>
      <c r="G216" s="242">
        <v>0</v>
      </c>
      <c r="H216" s="221"/>
      <c r="I216" s="221"/>
      <c r="J216" s="221"/>
      <c r="K216" s="27"/>
      <c r="L216" s="25"/>
      <c r="M216" s="227" t="s">
        <v>9</v>
      </c>
      <c r="N216" s="242">
        <v>128.53296510830901</v>
      </c>
      <c r="O216" s="242">
        <v>128.53719107421</v>
      </c>
      <c r="P216" s="241">
        <v>112.67957526545899</v>
      </c>
      <c r="Q216" s="241">
        <v>0</v>
      </c>
      <c r="R216" s="241">
        <v>0</v>
      </c>
      <c r="S216" s="242">
        <v>0</v>
      </c>
      <c r="T216" s="27"/>
    </row>
    <row r="217" spans="1:23" ht="14.1" customHeight="1">
      <c r="A217" s="227" t="s">
        <v>372</v>
      </c>
      <c r="B217" s="242">
        <v>66905.494999999995</v>
      </c>
      <c r="C217" s="242">
        <v>66882.759000000005</v>
      </c>
      <c r="D217" s="241">
        <v>22.736000000000001</v>
      </c>
      <c r="E217" s="241">
        <v>0</v>
      </c>
      <c r="F217" s="241">
        <v>0</v>
      </c>
      <c r="G217" s="242">
        <v>0</v>
      </c>
      <c r="H217" s="221"/>
      <c r="I217" s="221"/>
      <c r="J217" s="221"/>
      <c r="K217" s="27"/>
      <c r="L217" s="25"/>
      <c r="M217" s="227" t="s">
        <v>372</v>
      </c>
      <c r="N217" s="242">
        <v>128.96114138308101</v>
      </c>
      <c r="O217" s="242">
        <v>128.965642700236</v>
      </c>
      <c r="P217" s="241">
        <v>115.719563687544</v>
      </c>
      <c r="Q217" s="241">
        <v>0</v>
      </c>
      <c r="R217" s="241">
        <v>0</v>
      </c>
      <c r="S217" s="242">
        <v>0</v>
      </c>
      <c r="T217" s="27"/>
    </row>
    <row r="218" spans="1:23" ht="14.1" customHeight="1">
      <c r="A218" s="228" t="s">
        <v>373</v>
      </c>
      <c r="B218" s="248">
        <v>62326.428</v>
      </c>
      <c r="C218" s="248">
        <v>62318.688999999998</v>
      </c>
      <c r="D218" s="246">
        <v>5.6870000000000003</v>
      </c>
      <c r="E218" s="246">
        <v>2.052</v>
      </c>
      <c r="F218" s="246">
        <v>0</v>
      </c>
      <c r="G218" s="245">
        <v>0</v>
      </c>
      <c r="H218" s="221"/>
      <c r="I218" s="221"/>
      <c r="J218" s="221"/>
      <c r="K218" s="27"/>
      <c r="L218" s="25"/>
      <c r="M218" s="228" t="s">
        <v>373</v>
      </c>
      <c r="N218" s="248">
        <v>113.841787949086</v>
      </c>
      <c r="O218" s="248">
        <v>113.831406177367</v>
      </c>
      <c r="P218" s="246">
        <v>83.347986636187798</v>
      </c>
      <c r="Q218" s="246">
        <v>513.64522417154001</v>
      </c>
      <c r="R218" s="246">
        <v>0</v>
      </c>
      <c r="S218" s="245">
        <v>0</v>
      </c>
      <c r="T218" s="27"/>
    </row>
    <row r="219" spans="1:23" ht="14.1" customHeight="1">
      <c r="A219" s="39" t="s">
        <v>295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5"/>
      <c r="M219" s="39" t="s">
        <v>296</v>
      </c>
      <c r="N219" s="27"/>
      <c r="O219" s="27"/>
      <c r="P219" s="27"/>
      <c r="Q219" s="27"/>
      <c r="R219" s="27"/>
      <c r="S219" s="27"/>
      <c r="T219" s="27"/>
    </row>
    <row r="220" spans="1:23" ht="14.1" customHeight="1">
      <c r="A220" s="3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5"/>
      <c r="M220" s="39"/>
      <c r="N220" s="22"/>
      <c r="O220" s="22"/>
      <c r="P220" s="22"/>
      <c r="Q220" s="22"/>
      <c r="R220" s="22"/>
      <c r="S220" s="22"/>
      <c r="T220" s="22"/>
      <c r="U220" s="26"/>
      <c r="V220" s="26"/>
    </row>
    <row r="221" spans="1:23" ht="14.1" customHeight="1">
      <c r="A221" s="23" t="s">
        <v>407</v>
      </c>
      <c r="B221" s="74"/>
      <c r="C221" s="74"/>
      <c r="D221" s="74"/>
      <c r="E221" s="74"/>
      <c r="F221" s="74"/>
      <c r="G221" s="74"/>
      <c r="H221" s="47"/>
      <c r="J221" s="29"/>
      <c r="K221" s="29" t="s">
        <v>0</v>
      </c>
      <c r="L221" s="25"/>
      <c r="M221" s="23" t="s">
        <v>407</v>
      </c>
      <c r="N221" s="75"/>
      <c r="O221" s="75"/>
      <c r="P221" s="75"/>
      <c r="Q221" s="75"/>
      <c r="R221" s="75"/>
      <c r="S221" s="75"/>
      <c r="T221" s="75"/>
      <c r="U221" s="26"/>
      <c r="V221" s="27"/>
      <c r="W221" s="26" t="s">
        <v>294</v>
      </c>
    </row>
    <row r="222" spans="1:23" ht="14.1" customHeight="1">
      <c r="A222" s="226"/>
      <c r="B222" s="31" t="s">
        <v>191</v>
      </c>
      <c r="C222" s="31" t="s">
        <v>28</v>
      </c>
      <c r="D222" s="31" t="s">
        <v>32</v>
      </c>
      <c r="E222" s="31" t="s">
        <v>33</v>
      </c>
      <c r="F222" s="32" t="s">
        <v>45</v>
      </c>
      <c r="G222" s="31" t="s">
        <v>192</v>
      </c>
      <c r="H222" s="31" t="s">
        <v>193</v>
      </c>
      <c r="I222" s="33" t="s">
        <v>31</v>
      </c>
      <c r="J222" s="33" t="s">
        <v>29</v>
      </c>
      <c r="K222" s="31" t="s">
        <v>66</v>
      </c>
      <c r="M222" s="226"/>
      <c r="N222" s="31" t="s">
        <v>194</v>
      </c>
      <c r="O222" s="31" t="s">
        <v>28</v>
      </c>
      <c r="P222" s="31" t="s">
        <v>32</v>
      </c>
      <c r="Q222" s="31" t="s">
        <v>33</v>
      </c>
      <c r="R222" s="32" t="s">
        <v>45</v>
      </c>
      <c r="S222" s="31" t="s">
        <v>192</v>
      </c>
      <c r="T222" s="31" t="s">
        <v>193</v>
      </c>
      <c r="U222" s="33" t="s">
        <v>31</v>
      </c>
      <c r="V222" s="33" t="s">
        <v>29</v>
      </c>
      <c r="W222" s="31" t="s">
        <v>66</v>
      </c>
    </row>
    <row r="223" spans="1:23" ht="14.1" customHeight="1">
      <c r="A223" s="227" t="s">
        <v>2</v>
      </c>
      <c r="B223" s="242">
        <v>4358.2359999999999</v>
      </c>
      <c r="C223" s="242">
        <v>3823.8989999999999</v>
      </c>
      <c r="D223" s="242">
        <v>195.77099999999999</v>
      </c>
      <c r="E223" s="242">
        <v>85.055000000000007</v>
      </c>
      <c r="F223" s="242">
        <v>66.278999999999996</v>
      </c>
      <c r="G223" s="242">
        <v>104.22</v>
      </c>
      <c r="H223" s="242">
        <v>73.150000000000006</v>
      </c>
      <c r="I223" s="241">
        <v>0</v>
      </c>
      <c r="J223" s="241">
        <v>7.2519999999999998</v>
      </c>
      <c r="K223" s="242">
        <v>2.61</v>
      </c>
      <c r="M223" s="227" t="s">
        <v>2</v>
      </c>
      <c r="N223" s="242">
        <v>247.925766296272</v>
      </c>
      <c r="O223" s="242">
        <v>218.170511302731</v>
      </c>
      <c r="P223" s="242">
        <v>287.99975481557499</v>
      </c>
      <c r="Q223" s="242">
        <v>579.13115043207301</v>
      </c>
      <c r="R223" s="242">
        <v>467.38786040827398</v>
      </c>
      <c r="S223" s="242">
        <v>591.87296104394602</v>
      </c>
      <c r="T223" s="242">
        <v>554.83253588516698</v>
      </c>
      <c r="U223" s="241">
        <v>0</v>
      </c>
      <c r="V223" s="241">
        <v>821.01489244346396</v>
      </c>
      <c r="W223" s="242">
        <v>541.76245210727996</v>
      </c>
    </row>
    <row r="224" spans="1:23" ht="14.1" customHeight="1">
      <c r="A224" s="227" t="s">
        <v>3</v>
      </c>
      <c r="B224" s="242">
        <v>4297.6930000000002</v>
      </c>
      <c r="C224" s="242">
        <v>3758.9490000000001</v>
      </c>
      <c r="D224" s="242">
        <v>210.46199999999999</v>
      </c>
      <c r="E224" s="242">
        <v>23.314</v>
      </c>
      <c r="F224" s="242">
        <v>148.22999999999999</v>
      </c>
      <c r="G224" s="242">
        <v>69.08</v>
      </c>
      <c r="H224" s="242">
        <v>75.67</v>
      </c>
      <c r="I224" s="241">
        <v>0</v>
      </c>
      <c r="J224" s="241">
        <v>11.988</v>
      </c>
      <c r="K224" s="242">
        <v>0</v>
      </c>
      <c r="M224" s="227" t="s">
        <v>3</v>
      </c>
      <c r="N224" s="242">
        <v>240.472039301086</v>
      </c>
      <c r="O224" s="242">
        <v>212.40032785760101</v>
      </c>
      <c r="P224" s="242">
        <v>246.08717963337801</v>
      </c>
      <c r="Q224" s="242">
        <v>499.22793171484898</v>
      </c>
      <c r="R224" s="242">
        <v>515.29380017540302</v>
      </c>
      <c r="S224" s="242">
        <v>613.013896931094</v>
      </c>
      <c r="T224" s="242">
        <v>602.94700673979105</v>
      </c>
      <c r="U224" s="241">
        <v>0</v>
      </c>
      <c r="V224" s="241">
        <v>607.94127460794095</v>
      </c>
      <c r="W224" s="242">
        <v>0</v>
      </c>
    </row>
    <row r="225" spans="1:23" ht="14.1" customHeight="1">
      <c r="A225" s="227" t="s">
        <v>4</v>
      </c>
      <c r="B225" s="242">
        <v>4245.8370000000004</v>
      </c>
      <c r="C225" s="242">
        <v>3726.3780000000002</v>
      </c>
      <c r="D225" s="242">
        <v>200.44800000000001</v>
      </c>
      <c r="E225" s="242">
        <v>31.62</v>
      </c>
      <c r="F225" s="242">
        <v>106.762</v>
      </c>
      <c r="G225" s="242">
        <v>77.31</v>
      </c>
      <c r="H225" s="242">
        <v>90.165000000000006</v>
      </c>
      <c r="I225" s="241">
        <v>0</v>
      </c>
      <c r="J225" s="241">
        <v>13.154</v>
      </c>
      <c r="K225" s="242">
        <v>0</v>
      </c>
      <c r="M225" s="227" t="s">
        <v>4</v>
      </c>
      <c r="N225" s="242">
        <v>249.83860661631601</v>
      </c>
      <c r="O225" s="242">
        <v>223.32007112536601</v>
      </c>
      <c r="P225" s="242">
        <v>278.87033045977</v>
      </c>
      <c r="Q225" s="242">
        <v>483.93421884883003</v>
      </c>
      <c r="R225" s="242">
        <v>492.65656319664299</v>
      </c>
      <c r="S225" s="242">
        <v>579.91204242659398</v>
      </c>
      <c r="T225" s="242">
        <v>576.17700881716803</v>
      </c>
      <c r="U225" s="241">
        <v>0</v>
      </c>
      <c r="V225" s="241">
        <v>609.47240383153405</v>
      </c>
      <c r="W225" s="242">
        <v>0</v>
      </c>
    </row>
    <row r="226" spans="1:23" ht="14.1" customHeight="1">
      <c r="A226" s="227" t="s">
        <v>5</v>
      </c>
      <c r="B226" s="242">
        <v>3537.8710000000001</v>
      </c>
      <c r="C226" s="242">
        <v>3046.6039999999998</v>
      </c>
      <c r="D226" s="242">
        <v>177.05199999999999</v>
      </c>
      <c r="E226" s="242">
        <v>39.805</v>
      </c>
      <c r="F226" s="242">
        <v>88.564999999999998</v>
      </c>
      <c r="G226" s="242">
        <v>144.137</v>
      </c>
      <c r="H226" s="242">
        <v>29.234999999999999</v>
      </c>
      <c r="I226" s="241">
        <v>0</v>
      </c>
      <c r="J226" s="241">
        <v>12.473000000000001</v>
      </c>
      <c r="K226" s="242">
        <v>0</v>
      </c>
      <c r="M226" s="227" t="s">
        <v>5</v>
      </c>
      <c r="N226" s="242">
        <v>310.19926956070498</v>
      </c>
      <c r="O226" s="242">
        <v>275.21791476673701</v>
      </c>
      <c r="P226" s="242">
        <v>374.488850733118</v>
      </c>
      <c r="Q226" s="242">
        <v>569.37570656952596</v>
      </c>
      <c r="R226" s="242">
        <v>571.83989160503597</v>
      </c>
      <c r="S226" s="242">
        <v>630.46268480681601</v>
      </c>
      <c r="T226" s="242">
        <v>641.18351291260501</v>
      </c>
      <c r="U226" s="241">
        <v>0</v>
      </c>
      <c r="V226" s="241">
        <v>780.405676260723</v>
      </c>
      <c r="W226" s="242">
        <v>0</v>
      </c>
    </row>
    <row r="227" spans="1:23" ht="14.1" customHeight="1">
      <c r="A227" s="227" t="s">
        <v>6</v>
      </c>
      <c r="B227" s="242">
        <v>3187.24</v>
      </c>
      <c r="C227" s="242">
        <v>2735.6869999999999</v>
      </c>
      <c r="D227" s="242">
        <v>169.39500000000001</v>
      </c>
      <c r="E227" s="242">
        <v>46.784999999999997</v>
      </c>
      <c r="F227" s="242">
        <v>111.80500000000001</v>
      </c>
      <c r="G227" s="242">
        <v>105.47</v>
      </c>
      <c r="H227" s="242">
        <v>8.8000000000000007</v>
      </c>
      <c r="I227" s="241">
        <v>0</v>
      </c>
      <c r="J227" s="241">
        <v>9.298</v>
      </c>
      <c r="K227" s="242">
        <v>0</v>
      </c>
      <c r="M227" s="227" t="s">
        <v>6</v>
      </c>
      <c r="N227" s="242">
        <v>329.79254778428998</v>
      </c>
      <c r="O227" s="242">
        <v>297.12902097352497</v>
      </c>
      <c r="P227" s="242">
        <v>359.93388234599598</v>
      </c>
      <c r="Q227" s="242">
        <v>595.10526878273004</v>
      </c>
      <c r="R227" s="242">
        <v>578.99020616251505</v>
      </c>
      <c r="S227" s="242">
        <v>666.96691002180705</v>
      </c>
      <c r="T227" s="242">
        <v>682.5</v>
      </c>
      <c r="U227" s="241">
        <v>0</v>
      </c>
      <c r="V227" s="241">
        <v>901.05399010539895</v>
      </c>
      <c r="W227" s="242">
        <v>0</v>
      </c>
    </row>
    <row r="228" spans="1:23" ht="14.1" customHeight="1">
      <c r="A228" s="227" t="s">
        <v>7</v>
      </c>
      <c r="B228" s="242">
        <v>2845.1550000000002</v>
      </c>
      <c r="C228" s="242">
        <v>2433.7199999999998</v>
      </c>
      <c r="D228" s="242">
        <v>156.761</v>
      </c>
      <c r="E228" s="242">
        <v>24.895</v>
      </c>
      <c r="F228" s="242">
        <v>110.51</v>
      </c>
      <c r="G228" s="242">
        <v>62.877000000000002</v>
      </c>
      <c r="H228" s="242">
        <v>46.7</v>
      </c>
      <c r="I228" s="241">
        <v>0</v>
      </c>
      <c r="J228" s="241">
        <v>9.6920000000000002</v>
      </c>
      <c r="K228" s="242">
        <v>0</v>
      </c>
      <c r="M228" s="227" t="s">
        <v>7</v>
      </c>
      <c r="N228" s="242">
        <v>375.852985162496</v>
      </c>
      <c r="O228" s="242">
        <v>346.64957349243099</v>
      </c>
      <c r="P228" s="242">
        <v>423.23664687007602</v>
      </c>
      <c r="Q228" s="242">
        <v>583.24964852380003</v>
      </c>
      <c r="R228" s="242">
        <v>566.87177630983604</v>
      </c>
      <c r="S228" s="242">
        <v>638.16657919429997</v>
      </c>
      <c r="T228" s="242">
        <v>670.32119914346902</v>
      </c>
      <c r="U228" s="241">
        <v>0</v>
      </c>
      <c r="V228" s="241">
        <v>1111.2257531985099</v>
      </c>
      <c r="W228" s="242">
        <v>0</v>
      </c>
    </row>
    <row r="229" spans="1:23" ht="14.1" customHeight="1">
      <c r="A229" s="227" t="s">
        <v>8</v>
      </c>
      <c r="B229" s="242">
        <v>3309.78</v>
      </c>
      <c r="C229" s="242">
        <v>2927.556</v>
      </c>
      <c r="D229" s="242">
        <v>136.505</v>
      </c>
      <c r="E229" s="242">
        <v>35.145000000000003</v>
      </c>
      <c r="F229" s="242">
        <v>89.03</v>
      </c>
      <c r="G229" s="242">
        <v>46.16</v>
      </c>
      <c r="H229" s="242">
        <v>66.88</v>
      </c>
      <c r="I229" s="241">
        <v>0</v>
      </c>
      <c r="J229" s="241">
        <v>8.5039999999999996</v>
      </c>
      <c r="K229" s="242">
        <v>0</v>
      </c>
      <c r="M229" s="227" t="s">
        <v>8</v>
      </c>
      <c r="N229" s="242">
        <v>349.54407845838699</v>
      </c>
      <c r="O229" s="242">
        <v>323.18083753137398</v>
      </c>
      <c r="P229" s="242">
        <v>507.43196219918701</v>
      </c>
      <c r="Q229" s="242">
        <v>577.49324228197497</v>
      </c>
      <c r="R229" s="242">
        <v>547.98382567673798</v>
      </c>
      <c r="S229" s="242">
        <v>579.63604852686296</v>
      </c>
      <c r="T229" s="242">
        <v>563.14294258373195</v>
      </c>
      <c r="U229" s="241">
        <v>0</v>
      </c>
      <c r="V229" s="241">
        <v>942.49764816556899</v>
      </c>
      <c r="W229" s="242">
        <v>0</v>
      </c>
    </row>
    <row r="230" spans="1:23" ht="14.1" customHeight="1">
      <c r="A230" s="227" t="s">
        <v>9</v>
      </c>
      <c r="B230" s="242">
        <v>3157.0309999999999</v>
      </c>
      <c r="C230" s="242">
        <v>2810.3420000000001</v>
      </c>
      <c r="D230" s="242">
        <v>132.18600000000001</v>
      </c>
      <c r="E230" s="242">
        <v>46.76</v>
      </c>
      <c r="F230" s="242">
        <v>64.944999999999993</v>
      </c>
      <c r="G230" s="242">
        <v>57.07</v>
      </c>
      <c r="H230" s="242">
        <v>31.8</v>
      </c>
      <c r="I230" s="241">
        <v>5.65</v>
      </c>
      <c r="J230" s="241">
        <v>8.2780000000000005</v>
      </c>
      <c r="K230" s="242">
        <v>0</v>
      </c>
      <c r="M230" s="227" t="s">
        <v>9</v>
      </c>
      <c r="N230" s="242">
        <v>350.294944838996</v>
      </c>
      <c r="O230" s="242">
        <v>328.69273561723099</v>
      </c>
      <c r="P230" s="242">
        <v>418.00190640461199</v>
      </c>
      <c r="Q230" s="242">
        <v>591.53122326774997</v>
      </c>
      <c r="R230" s="242">
        <v>573.19270151666797</v>
      </c>
      <c r="S230" s="242">
        <v>541.23006833712998</v>
      </c>
      <c r="T230" s="242">
        <v>623.01886792452797</v>
      </c>
      <c r="U230" s="241">
        <v>452.38938053097303</v>
      </c>
      <c r="V230" s="241">
        <v>1057.86421841024</v>
      </c>
      <c r="W230" s="242">
        <v>0</v>
      </c>
    </row>
    <row r="231" spans="1:23" ht="14.1" customHeight="1">
      <c r="A231" s="227" t="s">
        <v>372</v>
      </c>
      <c r="B231" s="242">
        <v>3205.5549999999998</v>
      </c>
      <c r="C231" s="242">
        <v>2864.8710000000001</v>
      </c>
      <c r="D231" s="242">
        <v>132.16999999999999</v>
      </c>
      <c r="E231" s="242">
        <v>43.39</v>
      </c>
      <c r="F231" s="242">
        <v>47.15</v>
      </c>
      <c r="G231" s="242">
        <v>59.05</v>
      </c>
      <c r="H231" s="242">
        <v>46.2</v>
      </c>
      <c r="I231" s="241">
        <v>6.55</v>
      </c>
      <c r="J231" s="241">
        <v>5.8739999999999997</v>
      </c>
      <c r="K231" s="242">
        <v>0.3</v>
      </c>
      <c r="M231" s="227" t="s">
        <v>372</v>
      </c>
      <c r="N231" s="242">
        <v>337.21305670936903</v>
      </c>
      <c r="O231" s="242">
        <v>315.76395586398098</v>
      </c>
      <c r="P231" s="242">
        <v>385.76076265415799</v>
      </c>
      <c r="Q231" s="242">
        <v>587.11684719981599</v>
      </c>
      <c r="R231" s="242">
        <v>598.76988335100702</v>
      </c>
      <c r="S231" s="242">
        <v>541.82895850973796</v>
      </c>
      <c r="T231" s="242">
        <v>607.44588744588702</v>
      </c>
      <c r="U231" s="241">
        <v>441.52671755725203</v>
      </c>
      <c r="V231" s="241">
        <v>1438.37248893429</v>
      </c>
      <c r="W231" s="242">
        <v>796.66666666666595</v>
      </c>
    </row>
    <row r="232" spans="1:23" ht="14.1" customHeight="1">
      <c r="A232" s="228" t="s">
        <v>373</v>
      </c>
      <c r="B232" s="248">
        <v>2933.777</v>
      </c>
      <c r="C232" s="248">
        <v>2640.9090000000001</v>
      </c>
      <c r="D232" s="245">
        <v>115.848</v>
      </c>
      <c r="E232" s="245">
        <v>49.134999999999998</v>
      </c>
      <c r="F232" s="245">
        <v>46.094999999999999</v>
      </c>
      <c r="G232" s="245">
        <v>44.344999999999999</v>
      </c>
      <c r="H232" s="245">
        <v>28.285</v>
      </c>
      <c r="I232" s="246">
        <v>4.91</v>
      </c>
      <c r="J232" s="246">
        <v>4.25</v>
      </c>
      <c r="K232" s="245">
        <v>0</v>
      </c>
      <c r="M232" s="228" t="s">
        <v>373</v>
      </c>
      <c r="N232" s="248">
        <v>366.54046984484501</v>
      </c>
      <c r="O232" s="248">
        <v>348.02675896821899</v>
      </c>
      <c r="P232" s="245">
        <v>443.34818037428403</v>
      </c>
      <c r="Q232" s="245">
        <v>576.43227841660701</v>
      </c>
      <c r="R232" s="245">
        <v>610.71699750515199</v>
      </c>
      <c r="S232" s="245">
        <v>558.91306798962705</v>
      </c>
      <c r="T232" s="245">
        <v>569.77196393848305</v>
      </c>
      <c r="U232" s="246">
        <v>441.14052953156801</v>
      </c>
      <c r="V232" s="246">
        <v>1256.23529411765</v>
      </c>
      <c r="W232" s="245">
        <v>0</v>
      </c>
    </row>
    <row r="233" spans="1:23" ht="14.1" customHeight="1">
      <c r="A233" s="39" t="s">
        <v>295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5"/>
      <c r="M233" s="39" t="s">
        <v>296</v>
      </c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3" ht="14.1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5"/>
      <c r="M234" s="27"/>
      <c r="N234" s="27"/>
      <c r="O234" s="27"/>
      <c r="P234" s="27"/>
      <c r="Q234" s="27"/>
      <c r="R234" s="27"/>
      <c r="S234" s="27"/>
      <c r="T234" s="27"/>
      <c r="U234" s="27"/>
      <c r="V234" s="26"/>
    </row>
    <row r="235" spans="1:23" ht="14.1" customHeight="1">
      <c r="A235" s="23" t="s">
        <v>408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9" t="s">
        <v>0</v>
      </c>
      <c r="M235" s="23" t="s">
        <v>408</v>
      </c>
      <c r="N235" s="22"/>
      <c r="O235" s="22"/>
      <c r="P235" s="22"/>
      <c r="Q235" s="22"/>
      <c r="R235" s="22"/>
      <c r="S235" s="22"/>
      <c r="T235" s="26"/>
      <c r="U235" s="27"/>
      <c r="W235" s="26" t="s">
        <v>294</v>
      </c>
    </row>
    <row r="236" spans="1:23" ht="14.1" customHeight="1">
      <c r="A236" s="226"/>
      <c r="B236" s="31" t="s">
        <v>191</v>
      </c>
      <c r="C236" s="31" t="s">
        <v>28</v>
      </c>
      <c r="D236" s="31" t="s">
        <v>37</v>
      </c>
      <c r="E236" s="31" t="s">
        <v>29</v>
      </c>
      <c r="F236" s="31" t="s">
        <v>200</v>
      </c>
      <c r="G236" s="31" t="s">
        <v>49</v>
      </c>
      <c r="H236" s="31" t="s">
        <v>32</v>
      </c>
      <c r="I236" s="31" t="s">
        <v>31</v>
      </c>
      <c r="J236" s="33" t="s">
        <v>33</v>
      </c>
      <c r="K236" s="31" t="s">
        <v>66</v>
      </c>
      <c r="M236" s="226"/>
      <c r="N236" s="31" t="s">
        <v>194</v>
      </c>
      <c r="O236" s="31" t="s">
        <v>28</v>
      </c>
      <c r="P236" s="31" t="s">
        <v>37</v>
      </c>
      <c r="Q236" s="31" t="s">
        <v>29</v>
      </c>
      <c r="R236" s="31" t="s">
        <v>200</v>
      </c>
      <c r="S236" s="31" t="s">
        <v>49</v>
      </c>
      <c r="T236" s="31" t="s">
        <v>32</v>
      </c>
      <c r="U236" s="31" t="s">
        <v>31</v>
      </c>
      <c r="V236" s="33" t="s">
        <v>33</v>
      </c>
      <c r="W236" s="31" t="s">
        <v>66</v>
      </c>
    </row>
    <row r="237" spans="1:23" ht="14.1" customHeight="1">
      <c r="A237" s="227" t="s">
        <v>2</v>
      </c>
      <c r="B237" s="242">
        <v>18556.73</v>
      </c>
      <c r="C237" s="242">
        <v>18422.358</v>
      </c>
      <c r="D237" s="242">
        <v>24.096</v>
      </c>
      <c r="E237" s="242">
        <v>54.537999999999997</v>
      </c>
      <c r="F237" s="242">
        <v>23</v>
      </c>
      <c r="G237" s="273">
        <v>0</v>
      </c>
      <c r="H237" s="242">
        <v>6</v>
      </c>
      <c r="I237" s="242">
        <v>22.43</v>
      </c>
      <c r="J237" s="241">
        <v>0</v>
      </c>
      <c r="K237" s="242">
        <v>4.3079999999999998</v>
      </c>
      <c r="M237" s="227" t="s">
        <v>2</v>
      </c>
      <c r="N237" s="242">
        <v>192.09273401078701</v>
      </c>
      <c r="O237" s="242">
        <v>190.38518304768601</v>
      </c>
      <c r="P237" s="242">
        <v>354.16666666666703</v>
      </c>
      <c r="Q237" s="242">
        <v>394.53225274120803</v>
      </c>
      <c r="R237" s="242">
        <v>304.21739130434798</v>
      </c>
      <c r="S237" s="273">
        <v>0</v>
      </c>
      <c r="T237" s="242">
        <v>479.5</v>
      </c>
      <c r="U237" s="242">
        <v>706.46455639768203</v>
      </c>
      <c r="V237" s="241">
        <v>0</v>
      </c>
      <c r="W237" s="242">
        <v>347.72516248839401</v>
      </c>
    </row>
    <row r="238" spans="1:23" ht="14.1" customHeight="1">
      <c r="A238" s="227" t="s">
        <v>3</v>
      </c>
      <c r="B238" s="242">
        <v>19247.807000000001</v>
      </c>
      <c r="C238" s="242">
        <v>19056.456999999999</v>
      </c>
      <c r="D238" s="242">
        <v>5.72</v>
      </c>
      <c r="E238" s="242">
        <v>141.79</v>
      </c>
      <c r="F238" s="242">
        <v>31</v>
      </c>
      <c r="G238" s="273">
        <v>0</v>
      </c>
      <c r="H238" s="242">
        <v>4.8899999999999997</v>
      </c>
      <c r="I238" s="242">
        <v>7.95</v>
      </c>
      <c r="J238" s="241">
        <v>0</v>
      </c>
      <c r="K238" s="242">
        <v>0</v>
      </c>
      <c r="M238" s="227" t="s">
        <v>3</v>
      </c>
      <c r="N238" s="242">
        <v>167.564543846476</v>
      </c>
      <c r="O238" s="242">
        <v>165.99224084519</v>
      </c>
      <c r="P238" s="242">
        <v>378.49650349650301</v>
      </c>
      <c r="Q238" s="242">
        <v>287.15001057902498</v>
      </c>
      <c r="R238" s="242">
        <v>371.806451612903</v>
      </c>
      <c r="S238" s="273">
        <v>0</v>
      </c>
      <c r="T238" s="242">
        <v>276.482617586912</v>
      </c>
      <c r="U238" s="242">
        <v>788.42767295597503</v>
      </c>
      <c r="V238" s="241">
        <v>0</v>
      </c>
      <c r="W238" s="242">
        <v>0</v>
      </c>
    </row>
    <row r="239" spans="1:23" ht="14.1" customHeight="1">
      <c r="A239" s="227" t="s">
        <v>4</v>
      </c>
      <c r="B239" s="242">
        <v>19862.361000000001</v>
      </c>
      <c r="C239" s="242">
        <v>19568.07</v>
      </c>
      <c r="D239" s="242">
        <v>34.076000000000001</v>
      </c>
      <c r="E239" s="242">
        <v>188.90100000000001</v>
      </c>
      <c r="F239" s="242">
        <v>67.724000000000004</v>
      </c>
      <c r="G239" s="273">
        <v>0</v>
      </c>
      <c r="H239" s="242">
        <v>3.31</v>
      </c>
      <c r="I239" s="242">
        <v>0.28000000000000003</v>
      </c>
      <c r="J239" s="241">
        <v>0</v>
      </c>
      <c r="K239" s="242">
        <v>0</v>
      </c>
      <c r="M239" s="227" t="s">
        <v>4</v>
      </c>
      <c r="N239" s="242">
        <v>155.16856228723299</v>
      </c>
      <c r="O239" s="242">
        <v>153.265396127467</v>
      </c>
      <c r="P239" s="242">
        <v>347.92816058222797</v>
      </c>
      <c r="Q239" s="242">
        <v>284.15413364672497</v>
      </c>
      <c r="R239" s="242">
        <v>232.871655543087</v>
      </c>
      <c r="S239" s="273">
        <v>0</v>
      </c>
      <c r="T239" s="242">
        <v>407.85498489425999</v>
      </c>
      <c r="U239" s="242">
        <v>900</v>
      </c>
      <c r="V239" s="241">
        <v>0</v>
      </c>
      <c r="W239" s="242">
        <v>0</v>
      </c>
    </row>
    <row r="240" spans="1:23" ht="14.1" customHeight="1">
      <c r="A240" s="227" t="s">
        <v>5</v>
      </c>
      <c r="B240" s="242">
        <v>18527.028999999999</v>
      </c>
      <c r="C240" s="242">
        <v>18245.418000000001</v>
      </c>
      <c r="D240" s="242">
        <v>63.923999999999999</v>
      </c>
      <c r="E240" s="242">
        <v>150.09299999999999</v>
      </c>
      <c r="F240" s="242">
        <v>62</v>
      </c>
      <c r="G240" s="273">
        <v>0</v>
      </c>
      <c r="H240" s="242">
        <v>2.8140000000000001</v>
      </c>
      <c r="I240" s="242">
        <v>2.78</v>
      </c>
      <c r="J240" s="241">
        <v>0</v>
      </c>
      <c r="K240" s="242">
        <v>0</v>
      </c>
      <c r="M240" s="227" t="s">
        <v>5</v>
      </c>
      <c r="N240" s="242">
        <v>183.95583015495899</v>
      </c>
      <c r="O240" s="242">
        <v>180.455662895747</v>
      </c>
      <c r="P240" s="242">
        <v>418.18409361116301</v>
      </c>
      <c r="Q240" s="242">
        <v>419.50657259166002</v>
      </c>
      <c r="R240" s="242">
        <v>342.38709677419399</v>
      </c>
      <c r="S240" s="273">
        <v>0</v>
      </c>
      <c r="T240" s="242">
        <v>501.77683013503901</v>
      </c>
      <c r="U240" s="242">
        <v>1197.4820143884899</v>
      </c>
      <c r="V240" s="241">
        <v>0</v>
      </c>
      <c r="W240" s="242">
        <v>0</v>
      </c>
    </row>
    <row r="241" spans="1:23" ht="14.1" customHeight="1">
      <c r="A241" s="227" t="s">
        <v>6</v>
      </c>
      <c r="B241" s="242">
        <v>18868.865000000002</v>
      </c>
      <c r="C241" s="242">
        <v>18429.137999999999</v>
      </c>
      <c r="D241" s="242">
        <v>179.381</v>
      </c>
      <c r="E241" s="242">
        <v>196.62</v>
      </c>
      <c r="F241" s="242">
        <v>60</v>
      </c>
      <c r="G241" s="273">
        <v>0</v>
      </c>
      <c r="H241" s="242">
        <v>3.52</v>
      </c>
      <c r="I241" s="242">
        <v>0</v>
      </c>
      <c r="J241" s="241">
        <v>0</v>
      </c>
      <c r="K241" s="242">
        <v>0.20599999999999999</v>
      </c>
      <c r="M241" s="227" t="s">
        <v>6</v>
      </c>
      <c r="N241" s="242">
        <v>172.818078882858</v>
      </c>
      <c r="O241" s="242">
        <v>165.63015589768801</v>
      </c>
      <c r="P241" s="242">
        <v>486.02694822751602</v>
      </c>
      <c r="Q241" s="242">
        <v>507.45092055741998</v>
      </c>
      <c r="R241" s="242">
        <v>322.36666666666702</v>
      </c>
      <c r="S241" s="273">
        <v>0</v>
      </c>
      <c r="T241" s="242">
        <v>360.79545454545502</v>
      </c>
      <c r="U241" s="242">
        <v>0</v>
      </c>
      <c r="V241" s="241">
        <v>0</v>
      </c>
      <c r="W241" s="242">
        <v>4315.5339805825197</v>
      </c>
    </row>
    <row r="242" spans="1:23" ht="14.1" customHeight="1">
      <c r="A242" s="227" t="s">
        <v>7</v>
      </c>
      <c r="B242" s="242">
        <v>20495.792000000001</v>
      </c>
      <c r="C242" s="242">
        <v>19649.611000000001</v>
      </c>
      <c r="D242" s="242">
        <v>650.20899999999995</v>
      </c>
      <c r="E242" s="242">
        <v>125.777</v>
      </c>
      <c r="F242" s="242">
        <v>58.1</v>
      </c>
      <c r="G242" s="273">
        <v>2.1850000000000001</v>
      </c>
      <c r="H242" s="242">
        <v>6.48</v>
      </c>
      <c r="I242" s="242">
        <v>1.03</v>
      </c>
      <c r="J242" s="241">
        <v>0</v>
      </c>
      <c r="K242" s="242">
        <v>2.4</v>
      </c>
      <c r="M242" s="227" t="s">
        <v>7</v>
      </c>
      <c r="N242" s="242">
        <v>230.09210866308601</v>
      </c>
      <c r="O242" s="242">
        <v>219.00031506984999</v>
      </c>
      <c r="P242" s="242">
        <v>449.56006453309601</v>
      </c>
      <c r="Q242" s="242">
        <v>671.426413414217</v>
      </c>
      <c r="R242" s="242">
        <v>448.74354561101501</v>
      </c>
      <c r="S242" s="273">
        <v>1070.02288329519</v>
      </c>
      <c r="T242" s="242">
        <v>606.48148148148096</v>
      </c>
      <c r="U242" s="242">
        <v>1633.0097087378599</v>
      </c>
      <c r="V242" s="241">
        <v>0</v>
      </c>
      <c r="W242" s="242">
        <v>778.75</v>
      </c>
    </row>
    <row r="243" spans="1:23" ht="14.1" customHeight="1">
      <c r="A243" s="227" t="s">
        <v>8</v>
      </c>
      <c r="B243" s="242">
        <v>20597.280999999999</v>
      </c>
      <c r="C243" s="242">
        <v>19226.853999999999</v>
      </c>
      <c r="D243" s="242">
        <v>1137.472</v>
      </c>
      <c r="E243" s="242">
        <v>201.10599999999999</v>
      </c>
      <c r="F243" s="242">
        <v>20</v>
      </c>
      <c r="G243" s="273">
        <v>9.0489999999999995</v>
      </c>
      <c r="H243" s="242">
        <v>2.2000000000000002</v>
      </c>
      <c r="I243" s="242">
        <v>0.6</v>
      </c>
      <c r="J243" s="241">
        <v>0</v>
      </c>
      <c r="K243" s="242">
        <v>0</v>
      </c>
      <c r="M243" s="227" t="s">
        <v>8</v>
      </c>
      <c r="N243" s="242">
        <v>285.80986004900399</v>
      </c>
      <c r="O243" s="242">
        <v>271.11892564431002</v>
      </c>
      <c r="P243" s="242">
        <v>467.320514263208</v>
      </c>
      <c r="Q243" s="242">
        <v>606.84912434238595</v>
      </c>
      <c r="R243" s="242">
        <v>443.8</v>
      </c>
      <c r="S243" s="273">
        <v>921.75931042104105</v>
      </c>
      <c r="T243" s="242">
        <v>924.09090909090901</v>
      </c>
      <c r="U243" s="242">
        <v>2145</v>
      </c>
      <c r="V243" s="241">
        <v>0</v>
      </c>
      <c r="W243" s="242">
        <v>0</v>
      </c>
    </row>
    <row r="244" spans="1:23" ht="14.1" customHeight="1">
      <c r="A244" s="234" t="s">
        <v>9</v>
      </c>
      <c r="B244" s="242">
        <v>20916.920999999998</v>
      </c>
      <c r="C244" s="242">
        <v>19319.153999999999</v>
      </c>
      <c r="D244" s="242">
        <v>1335.3920000000001</v>
      </c>
      <c r="E244" s="242">
        <v>160.07</v>
      </c>
      <c r="F244" s="242">
        <v>65.78</v>
      </c>
      <c r="G244" s="273">
        <v>8.6850000000000005</v>
      </c>
      <c r="H244" s="242">
        <v>5.25</v>
      </c>
      <c r="I244" s="242">
        <v>1.331</v>
      </c>
      <c r="J244" s="241">
        <v>0</v>
      </c>
      <c r="K244" s="242">
        <v>21.259</v>
      </c>
      <c r="M244" s="234" t="s">
        <v>9</v>
      </c>
      <c r="N244" s="242">
        <v>301.43432678260803</v>
      </c>
      <c r="O244" s="242">
        <v>281.912758705687</v>
      </c>
      <c r="P244" s="242">
        <v>527.44138050849494</v>
      </c>
      <c r="Q244" s="242">
        <v>644.37433622790002</v>
      </c>
      <c r="R244" s="242">
        <v>454.81909394952902</v>
      </c>
      <c r="S244" s="273">
        <v>958.43408175014395</v>
      </c>
      <c r="T244" s="242">
        <v>788.38095238095195</v>
      </c>
      <c r="U244" s="242">
        <v>1194.59053343351</v>
      </c>
      <c r="V244" s="241">
        <v>0</v>
      </c>
      <c r="W244" s="242">
        <v>343.61917305611701</v>
      </c>
    </row>
    <row r="245" spans="1:23" ht="14.1" customHeight="1">
      <c r="A245" s="227" t="s">
        <v>372</v>
      </c>
      <c r="B245" s="242">
        <v>21869.303</v>
      </c>
      <c r="C245" s="242">
        <v>20126.303</v>
      </c>
      <c r="D245" s="242">
        <v>1465.5609999999999</v>
      </c>
      <c r="E245" s="242">
        <v>196.68799999999999</v>
      </c>
      <c r="F245" s="242">
        <v>66</v>
      </c>
      <c r="G245" s="273">
        <v>7.4530000000000003</v>
      </c>
      <c r="H245" s="242">
        <v>5.9249999999999998</v>
      </c>
      <c r="I245" s="242">
        <v>0.99099999999999999</v>
      </c>
      <c r="J245" s="241">
        <v>0.31</v>
      </c>
      <c r="K245" s="242">
        <v>7.1999999999999995E-2</v>
      </c>
      <c r="M245" s="227" t="s">
        <v>372</v>
      </c>
      <c r="N245" s="242">
        <v>223.604382819151</v>
      </c>
      <c r="O245" s="242">
        <v>198.145133758545</v>
      </c>
      <c r="P245" s="242">
        <v>503.34718241001201</v>
      </c>
      <c r="Q245" s="242">
        <v>650.58366550069104</v>
      </c>
      <c r="R245" s="242">
        <v>359.530303030303</v>
      </c>
      <c r="S245" s="273">
        <v>1020.26029786663</v>
      </c>
      <c r="T245" s="242">
        <v>550.54852320675104</v>
      </c>
      <c r="U245" s="242">
        <v>1264.37941473259</v>
      </c>
      <c r="V245" s="241">
        <v>1358.0645161290299</v>
      </c>
      <c r="W245" s="242">
        <v>3138.8888888888901</v>
      </c>
    </row>
    <row r="246" spans="1:23" ht="14.1" customHeight="1">
      <c r="A246" s="228" t="s">
        <v>373</v>
      </c>
      <c r="B246" s="248">
        <v>22318.523000000001</v>
      </c>
      <c r="C246" s="248">
        <v>20659.816999999999</v>
      </c>
      <c r="D246" s="248">
        <v>1360.6869999999999</v>
      </c>
      <c r="E246" s="245">
        <v>193.256</v>
      </c>
      <c r="F246" s="245">
        <v>88</v>
      </c>
      <c r="G246" s="245">
        <v>11.81</v>
      </c>
      <c r="H246" s="245">
        <v>3.92</v>
      </c>
      <c r="I246" s="245">
        <v>1.0329999999999999</v>
      </c>
      <c r="J246" s="246">
        <v>0</v>
      </c>
      <c r="K246" s="245">
        <v>0</v>
      </c>
      <c r="M246" s="228" t="s">
        <v>373</v>
      </c>
      <c r="N246" s="248">
        <v>235.28465570952</v>
      </c>
      <c r="O246" s="248">
        <v>218.802664128148</v>
      </c>
      <c r="P246" s="248">
        <v>412.16018084982102</v>
      </c>
      <c r="Q246" s="245">
        <v>644.14041478660397</v>
      </c>
      <c r="R246" s="245">
        <v>358.28409090909099</v>
      </c>
      <c r="S246" s="245">
        <v>809.56816257409002</v>
      </c>
      <c r="T246" s="245">
        <v>718.367346938776</v>
      </c>
      <c r="U246" s="245">
        <v>1521.7812197483099</v>
      </c>
      <c r="V246" s="246">
        <v>0</v>
      </c>
      <c r="W246" s="245">
        <v>0</v>
      </c>
    </row>
    <row r="247" spans="1:23" ht="14.1" customHeight="1">
      <c r="A247" s="39" t="s">
        <v>295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5"/>
      <c r="M247" s="39" t="s">
        <v>296</v>
      </c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1:23" ht="14.1" customHeight="1">
      <c r="A248" s="3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5"/>
      <c r="M248" s="39"/>
      <c r="N248" s="27"/>
      <c r="O248" s="27"/>
      <c r="P248" s="27"/>
      <c r="Q248" s="27"/>
      <c r="R248" s="27"/>
      <c r="S248" s="27"/>
      <c r="T248" s="27"/>
      <c r="U248" s="27"/>
      <c r="V248" s="27"/>
    </row>
    <row r="249" spans="1:23" ht="14.1" customHeight="1">
      <c r="A249" s="3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5"/>
      <c r="M249" s="39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3" ht="14.1" customHeight="1">
      <c r="A250" s="3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5"/>
      <c r="M250" s="39"/>
      <c r="N250" s="27"/>
      <c r="O250" s="27"/>
      <c r="P250" s="27"/>
      <c r="Q250" s="27"/>
      <c r="R250" s="27"/>
      <c r="S250" s="27"/>
      <c r="T250" s="27"/>
      <c r="U250" s="27"/>
      <c r="V250" s="27"/>
    </row>
    <row r="251" spans="1:23" ht="14.1" customHeight="1">
      <c r="A251" s="23" t="s">
        <v>409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29" t="s">
        <v>0</v>
      </c>
      <c r="L251" s="25"/>
      <c r="M251" s="23" t="s">
        <v>409</v>
      </c>
      <c r="N251" s="22"/>
      <c r="O251" s="22"/>
      <c r="P251" s="22"/>
      <c r="Q251" s="22"/>
      <c r="R251" s="22"/>
      <c r="S251" s="22"/>
      <c r="T251" s="22"/>
      <c r="U251" s="26"/>
      <c r="W251" s="26" t="s">
        <v>294</v>
      </c>
    </row>
    <row r="252" spans="1:23" ht="14.1" customHeight="1">
      <c r="A252" s="226"/>
      <c r="B252" s="31" t="s">
        <v>191</v>
      </c>
      <c r="C252" s="31" t="s">
        <v>30</v>
      </c>
      <c r="D252" s="31" t="s">
        <v>193</v>
      </c>
      <c r="E252" s="31" t="s">
        <v>41</v>
      </c>
      <c r="F252" s="31" t="s">
        <v>34</v>
      </c>
      <c r="G252" s="31" t="s">
        <v>29</v>
      </c>
      <c r="H252" s="33" t="s">
        <v>43</v>
      </c>
      <c r="I252" s="32" t="s">
        <v>28</v>
      </c>
      <c r="J252" s="82" t="s">
        <v>31</v>
      </c>
      <c r="K252" s="31" t="s">
        <v>66</v>
      </c>
      <c r="L252" s="25"/>
      <c r="M252" s="226"/>
      <c r="N252" s="31" t="s">
        <v>194</v>
      </c>
      <c r="O252" s="31" t="s">
        <v>30</v>
      </c>
      <c r="P252" s="31" t="s">
        <v>193</v>
      </c>
      <c r="Q252" s="31" t="s">
        <v>41</v>
      </c>
      <c r="R252" s="31" t="s">
        <v>34</v>
      </c>
      <c r="S252" s="31" t="s">
        <v>29</v>
      </c>
      <c r="T252" s="33" t="s">
        <v>43</v>
      </c>
      <c r="U252" s="32" t="s">
        <v>28</v>
      </c>
      <c r="V252" s="33" t="s">
        <v>31</v>
      </c>
      <c r="W252" s="31" t="s">
        <v>66</v>
      </c>
    </row>
    <row r="253" spans="1:23" ht="14.1" customHeight="1">
      <c r="A253" s="227" t="s">
        <v>2</v>
      </c>
      <c r="B253" s="242">
        <v>12538.099</v>
      </c>
      <c r="C253" s="242">
        <v>4686.884</v>
      </c>
      <c r="D253" s="242">
        <v>2682.8690000000001</v>
      </c>
      <c r="E253" s="242">
        <v>1741.15</v>
      </c>
      <c r="F253" s="242">
        <v>1502.0239999999999</v>
      </c>
      <c r="G253" s="242">
        <v>1214.9970000000001</v>
      </c>
      <c r="H253" s="241">
        <v>42.780999999999999</v>
      </c>
      <c r="I253" s="242">
        <v>9.609</v>
      </c>
      <c r="J253" s="241">
        <v>9.3870000000000005</v>
      </c>
      <c r="K253" s="242">
        <v>648.39800000000002</v>
      </c>
      <c r="L253" s="25"/>
      <c r="M253" s="227" t="s">
        <v>2</v>
      </c>
      <c r="N253" s="242">
        <v>523.42576015710199</v>
      </c>
      <c r="O253" s="242">
        <v>414.48988283046901</v>
      </c>
      <c r="P253" s="242">
        <v>580.342909027612</v>
      </c>
      <c r="Q253" s="242">
        <v>606.82077936995597</v>
      </c>
      <c r="R253" s="242">
        <v>648.71200460179</v>
      </c>
      <c r="S253" s="242">
        <v>487.50819960872298</v>
      </c>
      <c r="T253" s="241">
        <v>1636.07676304902</v>
      </c>
      <c r="U253" s="242">
        <v>467.686543865126</v>
      </c>
      <c r="V253" s="241">
        <v>732.18280600830894</v>
      </c>
      <c r="W253" s="242">
        <v>552.87955854274696</v>
      </c>
    </row>
    <row r="254" spans="1:23" ht="14.1" customHeight="1">
      <c r="A254" s="227" t="s">
        <v>3</v>
      </c>
      <c r="B254" s="242">
        <v>12308.444</v>
      </c>
      <c r="C254" s="242">
        <v>5870.93</v>
      </c>
      <c r="D254" s="242">
        <v>1757.443</v>
      </c>
      <c r="E254" s="242">
        <v>1599.607</v>
      </c>
      <c r="F254" s="242">
        <v>1458.1990000000001</v>
      </c>
      <c r="G254" s="242">
        <v>780.38699999999994</v>
      </c>
      <c r="H254" s="241">
        <v>51.17</v>
      </c>
      <c r="I254" s="242">
        <v>0</v>
      </c>
      <c r="J254" s="241">
        <v>4.7519999999999998</v>
      </c>
      <c r="K254" s="242">
        <v>785.95600000000002</v>
      </c>
      <c r="L254" s="25"/>
      <c r="M254" s="227" t="s">
        <v>3</v>
      </c>
      <c r="N254" s="242">
        <v>533.70629138825302</v>
      </c>
      <c r="O254" s="242">
        <v>442.71946693283701</v>
      </c>
      <c r="P254" s="242">
        <v>650.97758504827698</v>
      </c>
      <c r="Q254" s="242">
        <v>617.01155346281905</v>
      </c>
      <c r="R254" s="242">
        <v>638.23456194936398</v>
      </c>
      <c r="S254" s="242">
        <v>513.66309279882898</v>
      </c>
      <c r="T254" s="241">
        <v>1488.8997459448899</v>
      </c>
      <c r="U254" s="242">
        <v>0</v>
      </c>
      <c r="V254" s="241">
        <v>1009.4696969697</v>
      </c>
      <c r="W254" s="242">
        <v>542.49092824534705</v>
      </c>
    </row>
    <row r="255" spans="1:23" ht="14.1" customHeight="1">
      <c r="A255" s="227" t="s">
        <v>4</v>
      </c>
      <c r="B255" s="242">
        <v>15242.896000000001</v>
      </c>
      <c r="C255" s="242">
        <v>8869.3880000000008</v>
      </c>
      <c r="D255" s="242">
        <v>1820.3050000000001</v>
      </c>
      <c r="E255" s="242">
        <v>1508.6980000000001</v>
      </c>
      <c r="F255" s="242">
        <v>1153.394</v>
      </c>
      <c r="G255" s="242">
        <v>930.52599999999995</v>
      </c>
      <c r="H255" s="241">
        <v>58.133000000000003</v>
      </c>
      <c r="I255" s="242">
        <v>8.4</v>
      </c>
      <c r="J255" s="241">
        <v>0</v>
      </c>
      <c r="K255" s="242">
        <v>894.05200000000002</v>
      </c>
      <c r="L255" s="25"/>
      <c r="M255" s="227" t="s">
        <v>4</v>
      </c>
      <c r="N255" s="242">
        <v>502.76515696229899</v>
      </c>
      <c r="O255" s="242">
        <v>406.56841261200901</v>
      </c>
      <c r="P255" s="242">
        <v>685.67080791405795</v>
      </c>
      <c r="Q255" s="242">
        <v>675.20206164520698</v>
      </c>
      <c r="R255" s="242">
        <v>665.53059925749596</v>
      </c>
      <c r="S255" s="242">
        <v>473.92335087896498</v>
      </c>
      <c r="T255" s="241">
        <v>1473.0359692429399</v>
      </c>
      <c r="U255" s="242">
        <v>475.71428571428601</v>
      </c>
      <c r="V255" s="241">
        <v>0</v>
      </c>
      <c r="W255" s="242">
        <v>550.89972395341704</v>
      </c>
    </row>
    <row r="256" spans="1:23" ht="14.1" customHeight="1">
      <c r="A256" s="227" t="s">
        <v>5</v>
      </c>
      <c r="B256" s="242">
        <v>11265.289000000001</v>
      </c>
      <c r="C256" s="242">
        <v>5165.1360000000004</v>
      </c>
      <c r="D256" s="242">
        <v>2070.3919999999998</v>
      </c>
      <c r="E256" s="242">
        <v>1867.8019999999999</v>
      </c>
      <c r="F256" s="242">
        <v>469.82600000000002</v>
      </c>
      <c r="G256" s="242">
        <v>918.56200000000001</v>
      </c>
      <c r="H256" s="241">
        <v>51.725999999999999</v>
      </c>
      <c r="I256" s="242">
        <v>0</v>
      </c>
      <c r="J256" s="241">
        <v>0</v>
      </c>
      <c r="K256" s="242">
        <v>721.84500000000003</v>
      </c>
      <c r="L256" s="25"/>
      <c r="M256" s="227" t="s">
        <v>5</v>
      </c>
      <c r="N256" s="242">
        <v>630.89380130416498</v>
      </c>
      <c r="O256" s="242">
        <v>519.10849975683095</v>
      </c>
      <c r="P256" s="242">
        <v>679.38825111379902</v>
      </c>
      <c r="Q256" s="242">
        <v>833.06314052560197</v>
      </c>
      <c r="R256" s="242">
        <v>900.086414970649</v>
      </c>
      <c r="S256" s="242">
        <v>586.58315932947403</v>
      </c>
      <c r="T256" s="241">
        <v>1843.8502880563001</v>
      </c>
      <c r="U256" s="242">
        <v>0</v>
      </c>
      <c r="V256" s="241">
        <v>0</v>
      </c>
      <c r="W256" s="242">
        <v>562.81611703343503</v>
      </c>
    </row>
    <row r="257" spans="1:23" ht="14.1" customHeight="1">
      <c r="A257" s="227" t="s">
        <v>6</v>
      </c>
      <c r="B257" s="242">
        <v>11740.51</v>
      </c>
      <c r="C257" s="242">
        <v>6610.0209999999997</v>
      </c>
      <c r="D257" s="242">
        <v>2359.5549999999998</v>
      </c>
      <c r="E257" s="242">
        <v>1327.3140000000001</v>
      </c>
      <c r="F257" s="242">
        <v>499.06400000000002</v>
      </c>
      <c r="G257" s="242">
        <v>348.18200000000002</v>
      </c>
      <c r="H257" s="241">
        <v>56.271000000000001</v>
      </c>
      <c r="I257" s="242">
        <v>0</v>
      </c>
      <c r="J257" s="241">
        <v>0</v>
      </c>
      <c r="K257" s="242">
        <v>540.10299999999995</v>
      </c>
      <c r="L257" s="25"/>
      <c r="M257" s="227" t="s">
        <v>6</v>
      </c>
      <c r="N257" s="242">
        <v>641.93574214408</v>
      </c>
      <c r="O257" s="242">
        <v>544.17315769495997</v>
      </c>
      <c r="P257" s="242">
        <v>709.82494580545904</v>
      </c>
      <c r="Q257" s="242">
        <v>908.23874380892596</v>
      </c>
      <c r="R257" s="242">
        <v>861.06190789157301</v>
      </c>
      <c r="S257" s="242">
        <v>620.32787450241506</v>
      </c>
      <c r="T257" s="241">
        <v>1962.21854951929</v>
      </c>
      <c r="U257" s="242">
        <v>0</v>
      </c>
      <c r="V257" s="241">
        <v>0</v>
      </c>
      <c r="W257" s="242">
        <v>561.26331458999505</v>
      </c>
    </row>
    <row r="258" spans="1:23" ht="14.1" customHeight="1">
      <c r="A258" s="227" t="s">
        <v>7</v>
      </c>
      <c r="B258" s="242">
        <v>8926.5390000000007</v>
      </c>
      <c r="C258" s="242">
        <v>4466.482</v>
      </c>
      <c r="D258" s="242">
        <v>2813.2150000000001</v>
      </c>
      <c r="E258" s="242">
        <v>715.13800000000003</v>
      </c>
      <c r="F258" s="242">
        <v>287.036</v>
      </c>
      <c r="G258" s="242">
        <v>198.92099999999999</v>
      </c>
      <c r="H258" s="241">
        <v>59.122999999999998</v>
      </c>
      <c r="I258" s="242">
        <v>0</v>
      </c>
      <c r="J258" s="241">
        <v>2.8260000000000001</v>
      </c>
      <c r="K258" s="242">
        <v>383.798</v>
      </c>
      <c r="L258" s="25"/>
      <c r="M258" s="227" t="s">
        <v>7</v>
      </c>
      <c r="N258" s="242">
        <v>765.53992538429497</v>
      </c>
      <c r="O258" s="242">
        <v>765.81591507589201</v>
      </c>
      <c r="P258" s="242">
        <v>650.74336657525305</v>
      </c>
      <c r="Q258" s="242">
        <v>1052.88349940851</v>
      </c>
      <c r="R258" s="242">
        <v>1039.66401426999</v>
      </c>
      <c r="S258" s="242">
        <v>766.01263818299697</v>
      </c>
      <c r="T258" s="241">
        <v>1962.1467110938199</v>
      </c>
      <c r="U258" s="242">
        <v>0</v>
      </c>
      <c r="V258" s="241">
        <v>506.36942675159202</v>
      </c>
      <c r="W258" s="242">
        <v>680.68358876283901</v>
      </c>
    </row>
    <row r="259" spans="1:23" ht="14.1" customHeight="1">
      <c r="A259" s="227" t="s">
        <v>8</v>
      </c>
      <c r="B259" s="242">
        <v>10802.109</v>
      </c>
      <c r="C259" s="242">
        <v>6052.1049999999996</v>
      </c>
      <c r="D259" s="242">
        <v>3427.181</v>
      </c>
      <c r="E259" s="242">
        <v>651.029</v>
      </c>
      <c r="F259" s="242">
        <v>231.65600000000001</v>
      </c>
      <c r="G259" s="242">
        <v>127.91500000000001</v>
      </c>
      <c r="H259" s="241">
        <v>63.058999999999997</v>
      </c>
      <c r="I259" s="242">
        <v>0</v>
      </c>
      <c r="J259" s="241">
        <v>10.518000000000001</v>
      </c>
      <c r="K259" s="242">
        <v>238.64599999999999</v>
      </c>
      <c r="L259" s="25"/>
      <c r="M259" s="227" t="s">
        <v>8</v>
      </c>
      <c r="N259" s="242">
        <v>713.62582991895397</v>
      </c>
      <c r="O259" s="242">
        <v>679.12304892264797</v>
      </c>
      <c r="P259" s="242">
        <v>660.09790553810797</v>
      </c>
      <c r="Q259" s="242">
        <v>1047.4418190280301</v>
      </c>
      <c r="R259" s="242">
        <v>927.68156231653802</v>
      </c>
      <c r="S259" s="242">
        <v>736.86432396513305</v>
      </c>
      <c r="T259" s="241">
        <v>2030.2415198464901</v>
      </c>
      <c r="U259" s="242">
        <v>0</v>
      </c>
      <c r="V259" s="241">
        <v>792.736261646701</v>
      </c>
      <c r="W259" s="242">
        <v>875.05342641401899</v>
      </c>
    </row>
    <row r="260" spans="1:23" ht="14.1" customHeight="1">
      <c r="A260" s="227" t="s">
        <v>9</v>
      </c>
      <c r="B260" s="242">
        <v>10081.749</v>
      </c>
      <c r="C260" s="242">
        <v>6292.0230000000001</v>
      </c>
      <c r="D260" s="242">
        <v>2583.241</v>
      </c>
      <c r="E260" s="242">
        <v>594.78899999999999</v>
      </c>
      <c r="F260" s="242">
        <v>239.50399999999999</v>
      </c>
      <c r="G260" s="242">
        <v>95.465999999999994</v>
      </c>
      <c r="H260" s="241">
        <v>73.936000000000007</v>
      </c>
      <c r="I260" s="242">
        <v>0</v>
      </c>
      <c r="J260" s="241">
        <v>16.937999999999999</v>
      </c>
      <c r="K260" s="242">
        <v>185.852</v>
      </c>
      <c r="L260" s="25"/>
      <c r="M260" s="227" t="s">
        <v>9</v>
      </c>
      <c r="N260" s="242">
        <v>719.92072010521201</v>
      </c>
      <c r="O260" s="242">
        <v>679.83015955281803</v>
      </c>
      <c r="P260" s="242">
        <v>669.45515342935505</v>
      </c>
      <c r="Q260" s="242">
        <v>1042.12250058424</v>
      </c>
      <c r="R260" s="242">
        <v>1011.96639722092</v>
      </c>
      <c r="S260" s="242">
        <v>729.53721743866902</v>
      </c>
      <c r="T260" s="241">
        <v>1731.2134819303201</v>
      </c>
      <c r="U260" s="242">
        <v>0</v>
      </c>
      <c r="V260" s="241">
        <v>819.81343724170495</v>
      </c>
      <c r="W260" s="242">
        <v>954.76508189311903</v>
      </c>
    </row>
    <row r="261" spans="1:23" ht="14.1" customHeight="1">
      <c r="A261" s="227" t="s">
        <v>372</v>
      </c>
      <c r="B261" s="242">
        <v>10827.166999999999</v>
      </c>
      <c r="C261" s="242">
        <v>7407.4129999999996</v>
      </c>
      <c r="D261" s="242">
        <v>2649.6849999999999</v>
      </c>
      <c r="E261" s="242">
        <v>388.18799999999999</v>
      </c>
      <c r="F261" s="242">
        <v>136.387</v>
      </c>
      <c r="G261" s="242">
        <v>99.563999999999993</v>
      </c>
      <c r="H261" s="241">
        <v>67.19</v>
      </c>
      <c r="I261" s="242">
        <v>0</v>
      </c>
      <c r="J261" s="241">
        <v>18.777000000000001</v>
      </c>
      <c r="K261" s="242">
        <v>59.963000000000001</v>
      </c>
      <c r="L261" s="25"/>
      <c r="M261" s="227" t="s">
        <v>372</v>
      </c>
      <c r="N261" s="242">
        <v>683.64984118190796</v>
      </c>
      <c r="O261" s="242">
        <v>640.02736177934196</v>
      </c>
      <c r="P261" s="242">
        <v>689.60046194170195</v>
      </c>
      <c r="Q261" s="242">
        <v>967.55695693839095</v>
      </c>
      <c r="R261" s="242">
        <v>1159.62665063386</v>
      </c>
      <c r="S261" s="242">
        <v>682.89743280703897</v>
      </c>
      <c r="T261" s="241">
        <v>2106.8164905491899</v>
      </c>
      <c r="U261" s="242">
        <v>0</v>
      </c>
      <c r="V261" s="241">
        <v>827.182190978324</v>
      </c>
      <c r="W261" s="242">
        <v>1250.5545086136499</v>
      </c>
    </row>
    <row r="262" spans="1:23" ht="14.1" customHeight="1">
      <c r="A262" s="228" t="s">
        <v>373</v>
      </c>
      <c r="B262" s="245">
        <v>9811.2950000000001</v>
      </c>
      <c r="C262" s="245">
        <v>6944.6980000000003</v>
      </c>
      <c r="D262" s="245">
        <v>2220.105</v>
      </c>
      <c r="E262" s="245">
        <v>238.40700000000001</v>
      </c>
      <c r="F262" s="245">
        <v>129.11199999999999</v>
      </c>
      <c r="G262" s="245">
        <v>97.941999999999993</v>
      </c>
      <c r="H262" s="246">
        <v>65.245000000000005</v>
      </c>
      <c r="I262" s="245">
        <v>38.988</v>
      </c>
      <c r="J262" s="246">
        <v>25.05</v>
      </c>
      <c r="K262" s="245">
        <v>51.747999999999998</v>
      </c>
      <c r="L262" s="25"/>
      <c r="M262" s="228" t="s">
        <v>373</v>
      </c>
      <c r="N262" s="245">
        <v>675.49910587746001</v>
      </c>
      <c r="O262" s="245">
        <v>646.46569224464497</v>
      </c>
      <c r="P262" s="245">
        <v>661.68086644550601</v>
      </c>
      <c r="Q262" s="245">
        <v>883.91280457369101</v>
      </c>
      <c r="R262" s="245">
        <v>1125.3330441787</v>
      </c>
      <c r="S262" s="245">
        <v>748.22854342365895</v>
      </c>
      <c r="T262" s="246">
        <v>1947.3676143765799</v>
      </c>
      <c r="U262" s="245">
        <v>317.738791423002</v>
      </c>
      <c r="V262" s="246">
        <v>827.82435129740497</v>
      </c>
      <c r="W262" s="245">
        <v>1536.7163948365201</v>
      </c>
    </row>
    <row r="263" spans="1:23" ht="14.1" customHeight="1">
      <c r="A263" s="39" t="s">
        <v>295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5"/>
      <c r="M263" s="39" t="s">
        <v>296</v>
      </c>
      <c r="N263" s="27"/>
      <c r="O263" s="27"/>
      <c r="P263" s="27"/>
      <c r="Q263" s="27"/>
      <c r="R263" s="27"/>
      <c r="S263" s="27"/>
      <c r="T263" s="27"/>
      <c r="U263" s="27"/>
      <c r="V263" s="27"/>
    </row>
    <row r="264" spans="1:23" ht="14.1" customHeight="1">
      <c r="A264" s="3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5"/>
      <c r="M264" s="69"/>
      <c r="N264" s="76"/>
      <c r="O264" s="76"/>
      <c r="P264" s="76"/>
      <c r="Q264" s="76"/>
      <c r="R264" s="76"/>
      <c r="S264" s="76"/>
      <c r="T264" s="76"/>
      <c r="U264" s="26"/>
      <c r="V264" s="26"/>
    </row>
    <row r="265" spans="1:23" ht="14.1" customHeight="1">
      <c r="A265" s="23" t="s">
        <v>410</v>
      </c>
      <c r="B265" s="23"/>
      <c r="C265" s="23"/>
      <c r="D265" s="23"/>
      <c r="E265" s="23"/>
      <c r="F265" s="23"/>
      <c r="G265" s="23"/>
      <c r="H265" s="23"/>
      <c r="K265" s="29" t="s">
        <v>0</v>
      </c>
      <c r="L265" s="25"/>
      <c r="M265" s="23" t="s">
        <v>410</v>
      </c>
      <c r="N265" s="22"/>
      <c r="O265" s="22"/>
      <c r="P265" s="22"/>
      <c r="Q265" s="27"/>
      <c r="R265" s="22"/>
      <c r="S265" s="27"/>
      <c r="T265" s="27"/>
      <c r="W265" s="26" t="s">
        <v>294</v>
      </c>
    </row>
    <row r="266" spans="1:23" ht="14.1" customHeight="1">
      <c r="A266" s="226"/>
      <c r="B266" s="31" t="s">
        <v>191</v>
      </c>
      <c r="C266" s="33" t="s">
        <v>41</v>
      </c>
      <c r="D266" s="31" t="s">
        <v>28</v>
      </c>
      <c r="E266" s="31" t="s">
        <v>34</v>
      </c>
      <c r="F266" s="64" t="s">
        <v>42</v>
      </c>
      <c r="G266" s="31" t="s">
        <v>49</v>
      </c>
      <c r="H266" s="33" t="s">
        <v>32</v>
      </c>
      <c r="I266" s="64" t="s">
        <v>29</v>
      </c>
      <c r="J266" s="62" t="s">
        <v>30</v>
      </c>
      <c r="K266" s="31" t="s">
        <v>66</v>
      </c>
      <c r="L266" s="25"/>
      <c r="M266" s="226"/>
      <c r="N266" s="31" t="s">
        <v>194</v>
      </c>
      <c r="O266" s="33" t="s">
        <v>41</v>
      </c>
      <c r="P266" s="31" t="s">
        <v>28</v>
      </c>
      <c r="Q266" s="31" t="s">
        <v>34</v>
      </c>
      <c r="R266" s="31" t="s">
        <v>42</v>
      </c>
      <c r="S266" s="31" t="s">
        <v>49</v>
      </c>
      <c r="T266" s="31" t="s">
        <v>32</v>
      </c>
      <c r="U266" s="33" t="s">
        <v>29</v>
      </c>
      <c r="V266" s="33" t="s">
        <v>30</v>
      </c>
      <c r="W266" s="31" t="s">
        <v>66</v>
      </c>
    </row>
    <row r="267" spans="1:23" ht="14.1" customHeight="1">
      <c r="A267" s="227" t="s">
        <v>2</v>
      </c>
      <c r="B267" s="242">
        <v>1984.3240000000001</v>
      </c>
      <c r="C267" s="241">
        <v>0</v>
      </c>
      <c r="D267" s="242">
        <v>727.572</v>
      </c>
      <c r="E267" s="242">
        <v>618</v>
      </c>
      <c r="F267" s="242">
        <v>0</v>
      </c>
      <c r="G267" s="242">
        <v>0</v>
      </c>
      <c r="H267" s="241">
        <v>0</v>
      </c>
      <c r="I267" s="242">
        <v>0.50800000000000001</v>
      </c>
      <c r="J267" s="241">
        <v>0</v>
      </c>
      <c r="K267" s="242">
        <v>638.24400000000003</v>
      </c>
      <c r="L267" s="25"/>
      <c r="M267" s="227" t="s">
        <v>2</v>
      </c>
      <c r="N267" s="242">
        <v>293.52565407665298</v>
      </c>
      <c r="O267" s="241">
        <v>0</v>
      </c>
      <c r="P267" s="242">
        <v>258.47613706959601</v>
      </c>
      <c r="Q267" s="242">
        <v>343.69417475728198</v>
      </c>
      <c r="R267" s="242">
        <v>0</v>
      </c>
      <c r="S267" s="242">
        <v>0</v>
      </c>
      <c r="T267" s="241">
        <v>0</v>
      </c>
      <c r="U267" s="242">
        <v>834.645669291339</v>
      </c>
      <c r="V267" s="241">
        <v>0</v>
      </c>
      <c r="W267" s="242">
        <v>284.472709496682</v>
      </c>
    </row>
    <row r="268" spans="1:23" ht="14.1" customHeight="1">
      <c r="A268" s="227" t="s">
        <v>3</v>
      </c>
      <c r="B268" s="242">
        <v>2058.549</v>
      </c>
      <c r="C268" s="241">
        <v>0</v>
      </c>
      <c r="D268" s="242">
        <v>1158.1379999999999</v>
      </c>
      <c r="E268" s="242">
        <v>857.57</v>
      </c>
      <c r="F268" s="242">
        <v>0</v>
      </c>
      <c r="G268" s="242">
        <v>0</v>
      </c>
      <c r="H268" s="241">
        <v>0</v>
      </c>
      <c r="I268" s="242">
        <v>3.383</v>
      </c>
      <c r="J268" s="241">
        <v>0</v>
      </c>
      <c r="K268" s="242">
        <v>39.457999999999998</v>
      </c>
      <c r="L268" s="25"/>
      <c r="M268" s="227" t="s">
        <v>3</v>
      </c>
      <c r="N268" s="242">
        <v>293.350316169302</v>
      </c>
      <c r="O268" s="241">
        <v>0</v>
      </c>
      <c r="P268" s="242">
        <v>301.39240746784901</v>
      </c>
      <c r="Q268" s="242">
        <v>282.039950091538</v>
      </c>
      <c r="R268" s="242">
        <v>0</v>
      </c>
      <c r="S268" s="242">
        <v>0</v>
      </c>
      <c r="T268" s="241">
        <v>0</v>
      </c>
      <c r="U268" s="242">
        <v>721.253325450783</v>
      </c>
      <c r="V268" s="241">
        <v>0</v>
      </c>
      <c r="W268" s="242">
        <v>266.43519691824201</v>
      </c>
    </row>
    <row r="269" spans="1:23" ht="14.1" customHeight="1">
      <c r="A269" s="227" t="s">
        <v>4</v>
      </c>
      <c r="B269" s="242">
        <v>2598.7779999999998</v>
      </c>
      <c r="C269" s="241">
        <v>0</v>
      </c>
      <c r="D269" s="242">
        <v>1166.6600000000001</v>
      </c>
      <c r="E269" s="242">
        <v>1414.2929999999999</v>
      </c>
      <c r="F269" s="242">
        <v>0</v>
      </c>
      <c r="G269" s="242">
        <v>0</v>
      </c>
      <c r="H269" s="241">
        <v>0</v>
      </c>
      <c r="I269" s="242">
        <v>0.57099999999999995</v>
      </c>
      <c r="J269" s="241">
        <v>0</v>
      </c>
      <c r="K269" s="242">
        <v>17.254000000000001</v>
      </c>
      <c r="L269" s="25"/>
      <c r="M269" s="227" t="s">
        <v>4</v>
      </c>
      <c r="N269" s="242">
        <v>345.06833596405698</v>
      </c>
      <c r="O269" s="241">
        <v>0</v>
      </c>
      <c r="P269" s="242">
        <v>337.33392762244398</v>
      </c>
      <c r="Q269" s="242">
        <v>351.66687525145102</v>
      </c>
      <c r="R269" s="242">
        <v>0</v>
      </c>
      <c r="S269" s="242">
        <v>0</v>
      </c>
      <c r="T269" s="241">
        <v>0</v>
      </c>
      <c r="U269" s="242">
        <v>558.66900175131298</v>
      </c>
      <c r="V269" s="241">
        <v>0</v>
      </c>
      <c r="W269" s="242">
        <v>320.09968702909498</v>
      </c>
    </row>
    <row r="270" spans="1:23" ht="14.1" customHeight="1">
      <c r="A270" s="227" t="s">
        <v>5</v>
      </c>
      <c r="B270" s="242">
        <v>1866.433</v>
      </c>
      <c r="C270" s="241">
        <v>0</v>
      </c>
      <c r="D270" s="242">
        <v>1154.038</v>
      </c>
      <c r="E270" s="242">
        <v>671.59699999999998</v>
      </c>
      <c r="F270" s="242">
        <v>0</v>
      </c>
      <c r="G270" s="242">
        <v>0</v>
      </c>
      <c r="H270" s="241">
        <v>0</v>
      </c>
      <c r="I270" s="242">
        <v>16.038</v>
      </c>
      <c r="J270" s="241">
        <v>0</v>
      </c>
      <c r="K270" s="242">
        <v>24.76</v>
      </c>
      <c r="L270" s="25"/>
      <c r="M270" s="227" t="s">
        <v>5</v>
      </c>
      <c r="N270" s="242">
        <v>362.44483461233301</v>
      </c>
      <c r="O270" s="241">
        <v>0</v>
      </c>
      <c r="P270" s="242">
        <v>362.457735360534</v>
      </c>
      <c r="Q270" s="242">
        <v>352.23206774300701</v>
      </c>
      <c r="R270" s="242">
        <v>0</v>
      </c>
      <c r="S270" s="242">
        <v>0</v>
      </c>
      <c r="T270" s="241">
        <v>0</v>
      </c>
      <c r="U270" s="242">
        <v>746.60182067589403</v>
      </c>
      <c r="V270" s="241">
        <v>0</v>
      </c>
      <c r="W270" s="242">
        <v>390.02423263328001</v>
      </c>
    </row>
    <row r="271" spans="1:23" ht="14.1" customHeight="1">
      <c r="A271" s="227" t="s">
        <v>6</v>
      </c>
      <c r="B271" s="242">
        <v>668.83900000000006</v>
      </c>
      <c r="C271" s="241">
        <v>0.54400000000000004</v>
      </c>
      <c r="D271" s="242">
        <v>547.77</v>
      </c>
      <c r="E271" s="242">
        <v>119.318</v>
      </c>
      <c r="F271" s="242">
        <v>0</v>
      </c>
      <c r="G271" s="242">
        <v>0.22</v>
      </c>
      <c r="H271" s="241">
        <v>0</v>
      </c>
      <c r="I271" s="242">
        <v>0.98699999999999999</v>
      </c>
      <c r="J271" s="241">
        <v>0</v>
      </c>
      <c r="K271" s="242">
        <v>0</v>
      </c>
      <c r="L271" s="25"/>
      <c r="M271" s="227" t="s">
        <v>6</v>
      </c>
      <c r="N271" s="242">
        <v>365.06094889801602</v>
      </c>
      <c r="O271" s="241">
        <v>768.38235294117601</v>
      </c>
      <c r="P271" s="242">
        <v>371.84584770980501</v>
      </c>
      <c r="Q271" s="242">
        <v>326.70678355319399</v>
      </c>
      <c r="R271" s="242">
        <v>0</v>
      </c>
      <c r="S271" s="242">
        <v>950</v>
      </c>
      <c r="T271" s="241">
        <v>0</v>
      </c>
      <c r="U271" s="242">
        <v>883.48530901722404</v>
      </c>
      <c r="V271" s="241">
        <v>0</v>
      </c>
      <c r="W271" s="242">
        <v>0</v>
      </c>
    </row>
    <row r="272" spans="1:23" ht="14.1" customHeight="1">
      <c r="A272" s="227" t="s">
        <v>7</v>
      </c>
      <c r="B272" s="242">
        <v>779.31500000000005</v>
      </c>
      <c r="C272" s="241">
        <v>12.44</v>
      </c>
      <c r="D272" s="242">
        <v>755.178</v>
      </c>
      <c r="E272" s="242">
        <v>6.0019999999999998</v>
      </c>
      <c r="F272" s="242">
        <v>0</v>
      </c>
      <c r="G272" s="242">
        <v>1.32</v>
      </c>
      <c r="H272" s="241">
        <v>0</v>
      </c>
      <c r="I272" s="242">
        <v>2.742</v>
      </c>
      <c r="J272" s="241">
        <v>1.633</v>
      </c>
      <c r="K272" s="242">
        <v>0</v>
      </c>
      <c r="L272" s="25"/>
      <c r="M272" s="227" t="s">
        <v>7</v>
      </c>
      <c r="N272" s="242">
        <v>444.02584320845898</v>
      </c>
      <c r="O272" s="241">
        <v>1004.8231511254</v>
      </c>
      <c r="P272" s="242">
        <v>428.60756007192998</v>
      </c>
      <c r="Q272" s="242">
        <v>745.41819393535502</v>
      </c>
      <c r="R272" s="242">
        <v>0</v>
      </c>
      <c r="S272" s="242">
        <v>1028.0303030303</v>
      </c>
      <c r="T272" s="241">
        <v>0</v>
      </c>
      <c r="U272" s="242">
        <v>1040.1167031364</v>
      </c>
      <c r="V272" s="241">
        <v>721.37170851194105</v>
      </c>
      <c r="W272" s="242">
        <v>0</v>
      </c>
    </row>
    <row r="273" spans="1:23" ht="14.1" customHeight="1">
      <c r="A273" s="227" t="s">
        <v>8</v>
      </c>
      <c r="B273" s="242">
        <v>909.97199999999998</v>
      </c>
      <c r="C273" s="241">
        <v>146.55199999999999</v>
      </c>
      <c r="D273" s="242">
        <v>573.09799999999996</v>
      </c>
      <c r="E273" s="242">
        <v>0</v>
      </c>
      <c r="F273" s="242">
        <v>143.071</v>
      </c>
      <c r="G273" s="242">
        <v>1.65</v>
      </c>
      <c r="H273" s="241">
        <v>0</v>
      </c>
      <c r="I273" s="242">
        <v>16.587</v>
      </c>
      <c r="J273" s="241">
        <v>29.013999999999999</v>
      </c>
      <c r="K273" s="242">
        <v>0</v>
      </c>
      <c r="L273" s="25"/>
      <c r="M273" s="227" t="s">
        <v>8</v>
      </c>
      <c r="N273" s="242">
        <v>538.00007033183397</v>
      </c>
      <c r="O273" s="241">
        <v>791.35051039903897</v>
      </c>
      <c r="P273" s="242">
        <v>401.28913379561601</v>
      </c>
      <c r="Q273" s="242">
        <v>0</v>
      </c>
      <c r="R273" s="242">
        <v>771.02976843664999</v>
      </c>
      <c r="S273" s="242">
        <v>795.75757575757598</v>
      </c>
      <c r="T273" s="241">
        <v>0</v>
      </c>
      <c r="U273" s="242">
        <v>818.11056851751403</v>
      </c>
      <c r="V273" s="241">
        <v>634.79699455435298</v>
      </c>
      <c r="W273" s="242">
        <v>0</v>
      </c>
    </row>
    <row r="274" spans="1:23" ht="14.1" customHeight="1">
      <c r="A274" s="227" t="s">
        <v>9</v>
      </c>
      <c r="B274" s="242">
        <v>696.78499999999997</v>
      </c>
      <c r="C274" s="241">
        <v>167.72</v>
      </c>
      <c r="D274" s="242">
        <v>199.16800000000001</v>
      </c>
      <c r="E274" s="242">
        <v>225.6</v>
      </c>
      <c r="F274" s="242">
        <v>75.653999999999996</v>
      </c>
      <c r="G274" s="242">
        <v>2.1</v>
      </c>
      <c r="H274" s="241">
        <v>0</v>
      </c>
      <c r="I274" s="274">
        <v>25.077999999999999</v>
      </c>
      <c r="J274" s="275">
        <v>1.4650000000000001</v>
      </c>
      <c r="K274" s="242">
        <v>0</v>
      </c>
      <c r="L274" s="25"/>
      <c r="M274" s="227" t="s">
        <v>9</v>
      </c>
      <c r="N274" s="242">
        <v>578.47973191156495</v>
      </c>
      <c r="O274" s="241">
        <v>848.87312186978295</v>
      </c>
      <c r="P274" s="242">
        <v>436.93766066837998</v>
      </c>
      <c r="Q274" s="242">
        <v>412.712765957447</v>
      </c>
      <c r="R274" s="242">
        <v>803.39440082480803</v>
      </c>
      <c r="S274" s="242">
        <v>859.04761904761904</v>
      </c>
      <c r="T274" s="241">
        <v>0</v>
      </c>
      <c r="U274" s="274">
        <v>676.52922880612505</v>
      </c>
      <c r="V274" s="275">
        <v>696.92832764505101</v>
      </c>
      <c r="W274" s="242">
        <v>0</v>
      </c>
    </row>
    <row r="275" spans="1:23" ht="14.1" customHeight="1">
      <c r="A275" s="227" t="s">
        <v>372</v>
      </c>
      <c r="B275" s="242">
        <v>953.34100000000001</v>
      </c>
      <c r="C275" s="241">
        <v>281.74200000000002</v>
      </c>
      <c r="D275" s="242">
        <v>218.85400000000001</v>
      </c>
      <c r="E275" s="242">
        <v>311.06200000000001</v>
      </c>
      <c r="F275" s="242">
        <v>136.81800000000001</v>
      </c>
      <c r="G275" s="242">
        <v>3.3</v>
      </c>
      <c r="H275" s="241">
        <v>0.84099999999999997</v>
      </c>
      <c r="I275" s="242">
        <v>0.72399999999999998</v>
      </c>
      <c r="J275" s="241">
        <v>0</v>
      </c>
      <c r="K275" s="242">
        <v>0</v>
      </c>
      <c r="L275" s="25"/>
      <c r="M275" s="227" t="s">
        <v>372</v>
      </c>
      <c r="N275" s="242">
        <v>578.47821503533396</v>
      </c>
      <c r="O275" s="241">
        <v>825.02786237053795</v>
      </c>
      <c r="P275" s="242">
        <v>394.29025743189499</v>
      </c>
      <c r="Q275" s="242">
        <v>410.64803801171502</v>
      </c>
      <c r="R275" s="242">
        <v>738.72589863906796</v>
      </c>
      <c r="S275" s="242">
        <v>866.66666666666595</v>
      </c>
      <c r="T275" s="241">
        <v>762.18787158145096</v>
      </c>
      <c r="U275" s="242">
        <v>609.11602209944795</v>
      </c>
      <c r="V275" s="241">
        <v>0</v>
      </c>
      <c r="W275" s="242">
        <v>0</v>
      </c>
    </row>
    <row r="276" spans="1:23" ht="14.1" customHeight="1">
      <c r="A276" s="228" t="s">
        <v>373</v>
      </c>
      <c r="B276" s="248">
        <v>956.697</v>
      </c>
      <c r="C276" s="246">
        <v>431.48099999999999</v>
      </c>
      <c r="D276" s="245">
        <v>230.31800000000001</v>
      </c>
      <c r="E276" s="245">
        <v>174.94399999999999</v>
      </c>
      <c r="F276" s="245">
        <v>114.39100000000001</v>
      </c>
      <c r="G276" s="245">
        <v>3.14</v>
      </c>
      <c r="H276" s="245">
        <v>2.423</v>
      </c>
      <c r="I276" s="245">
        <v>0</v>
      </c>
      <c r="J276" s="246">
        <v>0</v>
      </c>
      <c r="K276" s="245">
        <v>0</v>
      </c>
      <c r="L276" s="25"/>
      <c r="M276" s="228" t="s">
        <v>373</v>
      </c>
      <c r="N276" s="248">
        <v>568.179893947614</v>
      </c>
      <c r="O276" s="246">
        <v>670.300662138078</v>
      </c>
      <c r="P276" s="245">
        <v>401.44495870926301</v>
      </c>
      <c r="Q276" s="245">
        <v>403.592006584964</v>
      </c>
      <c r="R276" s="245">
        <v>756.65917773251397</v>
      </c>
      <c r="S276" s="245">
        <v>943.31210191082801</v>
      </c>
      <c r="T276" s="245">
        <v>730.912092447379</v>
      </c>
      <c r="U276" s="245">
        <v>0</v>
      </c>
      <c r="V276" s="246">
        <v>0</v>
      </c>
      <c r="W276" s="245">
        <v>0</v>
      </c>
    </row>
    <row r="277" spans="1:23" ht="14.1" customHeight="1">
      <c r="A277" s="39" t="s">
        <v>295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5"/>
      <c r="M277" s="39" t="s">
        <v>296</v>
      </c>
      <c r="N277" s="27"/>
      <c r="O277" s="27"/>
      <c r="P277" s="27"/>
      <c r="Q277" s="27"/>
      <c r="R277" s="27"/>
      <c r="S277" s="27"/>
      <c r="T277" s="27"/>
      <c r="U277" s="27"/>
      <c r="V277" s="27"/>
    </row>
    <row r="278" spans="1:23" ht="14.1" customHeight="1">
      <c r="A278" s="3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5"/>
      <c r="M278" s="39"/>
      <c r="N278" s="27"/>
      <c r="O278" s="27"/>
      <c r="P278" s="27"/>
      <c r="Q278" s="27"/>
      <c r="R278" s="27"/>
      <c r="S278" s="27"/>
      <c r="T278" s="27"/>
      <c r="U278" s="27"/>
      <c r="V278" s="27"/>
    </row>
    <row r="279" spans="1:23" ht="14.1" customHeight="1">
      <c r="A279" s="22" t="s">
        <v>411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29" t="s">
        <v>0</v>
      </c>
      <c r="L279" s="25"/>
      <c r="M279" s="22" t="s">
        <v>411</v>
      </c>
      <c r="N279" s="22"/>
      <c r="O279" s="22"/>
      <c r="P279" s="22"/>
      <c r="Q279" s="22"/>
      <c r="R279" s="22"/>
      <c r="S279" s="22"/>
      <c r="T279" s="22"/>
      <c r="U279" s="26"/>
      <c r="W279" s="26" t="s">
        <v>294</v>
      </c>
    </row>
    <row r="280" spans="1:23" ht="14.1" customHeight="1">
      <c r="A280" s="77"/>
      <c r="B280" s="77" t="s">
        <v>191</v>
      </c>
      <c r="C280" s="77" t="s">
        <v>28</v>
      </c>
      <c r="D280" s="77" t="s">
        <v>29</v>
      </c>
      <c r="E280" s="78" t="s">
        <v>192</v>
      </c>
      <c r="F280" s="77" t="s">
        <v>314</v>
      </c>
      <c r="G280" s="53" t="s">
        <v>377</v>
      </c>
      <c r="H280" s="44" t="s">
        <v>42</v>
      </c>
      <c r="I280" s="77" t="s">
        <v>45</v>
      </c>
      <c r="J280" s="222" t="s">
        <v>54</v>
      </c>
      <c r="K280" s="235" t="s">
        <v>66</v>
      </c>
      <c r="M280" s="232"/>
      <c r="N280" s="77" t="s">
        <v>194</v>
      </c>
      <c r="O280" s="77" t="s">
        <v>28</v>
      </c>
      <c r="P280" s="77" t="s">
        <v>29</v>
      </c>
      <c r="Q280" s="78" t="s">
        <v>192</v>
      </c>
      <c r="R280" s="77" t="s">
        <v>314</v>
      </c>
      <c r="S280" s="53" t="s">
        <v>377</v>
      </c>
      <c r="T280" s="44" t="s">
        <v>42</v>
      </c>
      <c r="U280" s="77" t="s">
        <v>45</v>
      </c>
      <c r="V280" s="79" t="s">
        <v>54</v>
      </c>
      <c r="W280" s="235" t="s">
        <v>66</v>
      </c>
    </row>
    <row r="281" spans="1:23" ht="14.1" customHeight="1">
      <c r="A281" s="227" t="s">
        <v>2</v>
      </c>
      <c r="B281" s="251">
        <v>13407.308999999999</v>
      </c>
      <c r="C281" s="251">
        <v>5845.2960000000003</v>
      </c>
      <c r="D281" s="251">
        <v>4027.259</v>
      </c>
      <c r="E281" s="251">
        <v>3427.9090000000001</v>
      </c>
      <c r="F281" s="251">
        <v>47.962000000000003</v>
      </c>
      <c r="G281" s="252">
        <v>0</v>
      </c>
      <c r="H281" s="251">
        <v>18</v>
      </c>
      <c r="I281" s="276">
        <v>0</v>
      </c>
      <c r="J281" s="277">
        <v>0</v>
      </c>
      <c r="K281" s="251">
        <v>40.883000000000003</v>
      </c>
      <c r="L281" s="80"/>
      <c r="M281" s="227" t="s">
        <v>2</v>
      </c>
      <c r="N281" s="251">
        <v>149.83842022287999</v>
      </c>
      <c r="O281" s="251">
        <v>171.904040445514</v>
      </c>
      <c r="P281" s="251">
        <v>133.23404330339801</v>
      </c>
      <c r="Q281" s="251">
        <v>130.58543852826901</v>
      </c>
      <c r="R281" s="251">
        <v>138.672282223427</v>
      </c>
      <c r="S281" s="252">
        <v>0</v>
      </c>
      <c r="T281" s="251">
        <v>164.833333333333</v>
      </c>
      <c r="U281" s="276">
        <v>0</v>
      </c>
      <c r="V281" s="277">
        <v>0</v>
      </c>
      <c r="W281" s="251">
        <v>251.42479759313201</v>
      </c>
    </row>
    <row r="282" spans="1:23" ht="14.1" customHeight="1">
      <c r="A282" s="227" t="s">
        <v>3</v>
      </c>
      <c r="B282" s="251">
        <v>13030.436</v>
      </c>
      <c r="C282" s="251">
        <v>5437.116</v>
      </c>
      <c r="D282" s="251">
        <v>4491.9170000000004</v>
      </c>
      <c r="E282" s="251">
        <v>2925.2330000000002</v>
      </c>
      <c r="F282" s="251">
        <v>0</v>
      </c>
      <c r="G282" s="252">
        <v>0</v>
      </c>
      <c r="H282" s="251">
        <v>54.06</v>
      </c>
      <c r="I282" s="251">
        <v>0</v>
      </c>
      <c r="J282" s="252">
        <v>33.256999999999998</v>
      </c>
      <c r="K282" s="251">
        <v>88.852999999999994</v>
      </c>
      <c r="L282" s="80"/>
      <c r="M282" s="227" t="s">
        <v>3</v>
      </c>
      <c r="N282" s="251">
        <v>144.14974295564599</v>
      </c>
      <c r="O282" s="251">
        <v>178.552011765061</v>
      </c>
      <c r="P282" s="251">
        <v>116.71965443707001</v>
      </c>
      <c r="Q282" s="251">
        <v>119.75251202211901</v>
      </c>
      <c r="R282" s="251">
        <v>0</v>
      </c>
      <c r="S282" s="252">
        <v>0</v>
      </c>
      <c r="T282" s="251">
        <v>172.78949315575301</v>
      </c>
      <c r="U282" s="251">
        <v>0</v>
      </c>
      <c r="V282" s="252">
        <v>91.018432209760405</v>
      </c>
      <c r="W282" s="251">
        <v>231.38217055135999</v>
      </c>
    </row>
    <row r="283" spans="1:23" ht="14.1" customHeight="1">
      <c r="A283" s="227" t="s">
        <v>4</v>
      </c>
      <c r="B283" s="251">
        <v>12768.397000000001</v>
      </c>
      <c r="C283" s="251">
        <v>5296.03</v>
      </c>
      <c r="D283" s="251">
        <v>3942.123</v>
      </c>
      <c r="E283" s="251">
        <v>3264.3009999999999</v>
      </c>
      <c r="F283" s="251">
        <v>0</v>
      </c>
      <c r="G283" s="252">
        <v>0</v>
      </c>
      <c r="H283" s="251">
        <v>123.58</v>
      </c>
      <c r="I283" s="251">
        <v>32.03</v>
      </c>
      <c r="J283" s="252">
        <v>56.052</v>
      </c>
      <c r="K283" s="251">
        <v>54.280999999999999</v>
      </c>
      <c r="L283" s="80"/>
      <c r="M283" s="227" t="s">
        <v>4</v>
      </c>
      <c r="N283" s="251">
        <v>153.18649631586501</v>
      </c>
      <c r="O283" s="251">
        <v>189.72739958043999</v>
      </c>
      <c r="P283" s="251">
        <v>127.878049467254</v>
      </c>
      <c r="Q283" s="251">
        <v>121.336237068824</v>
      </c>
      <c r="R283" s="251">
        <v>0</v>
      </c>
      <c r="S283" s="252">
        <v>0</v>
      </c>
      <c r="T283" s="251">
        <v>213.62680045314801</v>
      </c>
      <c r="U283" s="251">
        <v>107.99250702466399</v>
      </c>
      <c r="V283" s="252">
        <v>95.910939841575697</v>
      </c>
      <c r="W283" s="251">
        <v>289.60409719791397</v>
      </c>
    </row>
    <row r="284" spans="1:23" ht="14.1" customHeight="1">
      <c r="A284" s="227" t="s">
        <v>5</v>
      </c>
      <c r="B284" s="254">
        <v>12305.958000000001</v>
      </c>
      <c r="C284" s="254">
        <v>5195.451</v>
      </c>
      <c r="D284" s="254">
        <v>4298.9530000000004</v>
      </c>
      <c r="E284" s="254">
        <v>2575.5259999999998</v>
      </c>
      <c r="F284" s="251">
        <v>0</v>
      </c>
      <c r="G284" s="252">
        <v>0</v>
      </c>
      <c r="H284" s="251">
        <v>149.9</v>
      </c>
      <c r="I284" s="251">
        <v>1.08</v>
      </c>
      <c r="J284" s="252">
        <v>45.593000000000004</v>
      </c>
      <c r="K284" s="251">
        <v>39.454999999999998</v>
      </c>
      <c r="L284" s="80"/>
      <c r="M284" s="227" t="s">
        <v>5</v>
      </c>
      <c r="N284" s="254">
        <v>182.97925281396201</v>
      </c>
      <c r="O284" s="254">
        <v>223.021254555187</v>
      </c>
      <c r="P284" s="254">
        <v>157.842153659275</v>
      </c>
      <c r="Q284" s="254">
        <v>138.384547467197</v>
      </c>
      <c r="R284" s="251">
        <v>0</v>
      </c>
      <c r="S284" s="252">
        <v>0</v>
      </c>
      <c r="T284" s="251">
        <v>262.96197464976598</v>
      </c>
      <c r="U284" s="251">
        <v>231.48148148148101</v>
      </c>
      <c r="V284" s="252">
        <v>135.854188142917</v>
      </c>
      <c r="W284" s="251">
        <v>309.41579014066701</v>
      </c>
    </row>
    <row r="285" spans="1:23" ht="14.1" customHeight="1">
      <c r="A285" s="227" t="s">
        <v>6</v>
      </c>
      <c r="B285" s="254">
        <v>12812.977000000001</v>
      </c>
      <c r="C285" s="254">
        <v>6163.0389999999998</v>
      </c>
      <c r="D285" s="254">
        <v>3610.8359999999998</v>
      </c>
      <c r="E285" s="254">
        <v>2673.261</v>
      </c>
      <c r="F285" s="251">
        <v>0</v>
      </c>
      <c r="G285" s="270">
        <v>0</v>
      </c>
      <c r="H285" s="254">
        <v>210.78200000000001</v>
      </c>
      <c r="I285" s="251">
        <v>6.72</v>
      </c>
      <c r="J285" s="252">
        <v>73.400000000000006</v>
      </c>
      <c r="K285" s="251">
        <v>74.938999999999993</v>
      </c>
      <c r="L285" s="80"/>
      <c r="M285" s="227" t="s">
        <v>6</v>
      </c>
      <c r="N285" s="254">
        <v>198.63759998944801</v>
      </c>
      <c r="O285" s="254">
        <v>234.131083707242</v>
      </c>
      <c r="P285" s="254">
        <v>166.97518247851701</v>
      </c>
      <c r="Q285" s="254">
        <v>153.46649653737501</v>
      </c>
      <c r="R285" s="251">
        <v>0</v>
      </c>
      <c r="S285" s="270">
        <v>0</v>
      </c>
      <c r="T285" s="254">
        <v>270.92446224060899</v>
      </c>
      <c r="U285" s="251">
        <v>249.107142857143</v>
      </c>
      <c r="V285" s="252">
        <v>142.465940054496</v>
      </c>
      <c r="W285" s="251">
        <v>263.77453662312001</v>
      </c>
    </row>
    <row r="286" spans="1:23" ht="14.1" customHeight="1">
      <c r="A286" s="227" t="s">
        <v>7</v>
      </c>
      <c r="B286" s="254">
        <v>12226.146000000001</v>
      </c>
      <c r="C286" s="254">
        <v>5548.5439999999999</v>
      </c>
      <c r="D286" s="254">
        <v>3597.2420000000002</v>
      </c>
      <c r="E286" s="254">
        <v>2750.7130000000002</v>
      </c>
      <c r="F286" s="278">
        <v>0</v>
      </c>
      <c r="G286" s="270">
        <v>0</v>
      </c>
      <c r="H286" s="254">
        <v>144</v>
      </c>
      <c r="I286" s="278">
        <v>9.39</v>
      </c>
      <c r="J286" s="279">
        <v>8.27</v>
      </c>
      <c r="K286" s="251">
        <v>167.98699999999999</v>
      </c>
      <c r="L286" s="80"/>
      <c r="M286" s="227" t="s">
        <v>7</v>
      </c>
      <c r="N286" s="254">
        <v>224.06431266238801</v>
      </c>
      <c r="O286" s="254">
        <v>270.29739693872801</v>
      </c>
      <c r="P286" s="254">
        <v>192.59143532739799</v>
      </c>
      <c r="Q286" s="254">
        <v>164.450089849432</v>
      </c>
      <c r="R286" s="278">
        <v>0</v>
      </c>
      <c r="S286" s="270">
        <v>0</v>
      </c>
      <c r="T286" s="254">
        <v>340.16666666666703</v>
      </c>
      <c r="U286" s="278">
        <v>214.164004259851</v>
      </c>
      <c r="V286" s="279">
        <v>161.42684401451001</v>
      </c>
      <c r="W286" s="251">
        <v>251.22777357771699</v>
      </c>
    </row>
    <row r="287" spans="1:23" ht="14.1" customHeight="1">
      <c r="A287" s="227" t="s">
        <v>8</v>
      </c>
      <c r="B287" s="251">
        <v>12377.96</v>
      </c>
      <c r="C287" s="251">
        <v>6089.9629999999997</v>
      </c>
      <c r="D287" s="251">
        <v>3725.0329999999999</v>
      </c>
      <c r="E287" s="251">
        <v>2200.4520000000002</v>
      </c>
      <c r="F287" s="242">
        <v>0</v>
      </c>
      <c r="G287" s="251">
        <v>0</v>
      </c>
      <c r="H287" s="251">
        <v>144</v>
      </c>
      <c r="I287" s="242">
        <v>36.229999999999997</v>
      </c>
      <c r="J287" s="241">
        <v>46.055999999999997</v>
      </c>
      <c r="K287" s="251">
        <v>136.226</v>
      </c>
      <c r="L287" s="80"/>
      <c r="M287" s="227" t="s">
        <v>8</v>
      </c>
      <c r="N287" s="251">
        <v>213.79516495448399</v>
      </c>
      <c r="O287" s="251">
        <v>264.44840469474099</v>
      </c>
      <c r="P287" s="251">
        <v>166.21570869305</v>
      </c>
      <c r="Q287" s="251">
        <v>151.56522387218601</v>
      </c>
      <c r="R287" s="242">
        <v>0</v>
      </c>
      <c r="S287" s="251">
        <v>0</v>
      </c>
      <c r="T287" s="251">
        <v>308.743055555556</v>
      </c>
      <c r="U287" s="242">
        <v>125.50372619376201</v>
      </c>
      <c r="V287" s="241">
        <v>135.92148688553101</v>
      </c>
      <c r="W287" s="251">
        <v>205.02694052530401</v>
      </c>
    </row>
    <row r="288" spans="1:23" ht="14.1" customHeight="1">
      <c r="A288" s="236" t="s">
        <v>9</v>
      </c>
      <c r="B288" s="16">
        <v>12986.710999999999</v>
      </c>
      <c r="C288" s="16">
        <v>6423.91</v>
      </c>
      <c r="D288" s="16">
        <v>3729.6329999999998</v>
      </c>
      <c r="E288" s="16">
        <v>2381.6010000000001</v>
      </c>
      <c r="F288" s="251">
        <v>88.28</v>
      </c>
      <c r="G288" s="16">
        <v>0</v>
      </c>
      <c r="H288" s="92">
        <v>90</v>
      </c>
      <c r="I288" s="251">
        <v>66.72</v>
      </c>
      <c r="J288" s="252">
        <v>144.39599999999999</v>
      </c>
      <c r="K288" s="16">
        <v>62.170999999999999</v>
      </c>
      <c r="L288" s="80"/>
      <c r="M288" s="237" t="s">
        <v>9</v>
      </c>
      <c r="N288" s="16">
        <v>216.14833809730601</v>
      </c>
      <c r="O288" s="16">
        <v>263.30723811510398</v>
      </c>
      <c r="P288" s="16">
        <v>177.896591970309</v>
      </c>
      <c r="Q288" s="16">
        <v>154.42343196866301</v>
      </c>
      <c r="R288" s="251">
        <v>156.62664250113301</v>
      </c>
      <c r="S288" s="16">
        <v>0</v>
      </c>
      <c r="T288" s="92">
        <v>298.2</v>
      </c>
      <c r="U288" s="251">
        <v>144.07973621103099</v>
      </c>
      <c r="V288" s="252">
        <v>121.561539100806</v>
      </c>
      <c r="W288" s="16">
        <v>265.38096540187502</v>
      </c>
    </row>
    <row r="289" spans="1:23" ht="14.1" customHeight="1">
      <c r="A289" s="227" t="s">
        <v>372</v>
      </c>
      <c r="B289" s="16">
        <v>12048.326999999999</v>
      </c>
      <c r="C289" s="16">
        <v>5985.3940000000002</v>
      </c>
      <c r="D289" s="16">
        <v>3250.5320000000002</v>
      </c>
      <c r="E289" s="16">
        <v>2081.6790000000001</v>
      </c>
      <c r="F289" s="16">
        <v>380.17</v>
      </c>
      <c r="G289" s="16">
        <v>15.6</v>
      </c>
      <c r="H289" s="92">
        <v>155.68</v>
      </c>
      <c r="I289" s="16">
        <v>65.900000000000006</v>
      </c>
      <c r="J289" s="280">
        <v>73.92</v>
      </c>
      <c r="K289" s="16">
        <v>39.451999999999998</v>
      </c>
      <c r="L289" s="80"/>
      <c r="M289" s="227" t="s">
        <v>372</v>
      </c>
      <c r="N289" s="16">
        <v>202.26833152851799</v>
      </c>
      <c r="O289" s="16">
        <v>234.73709500159899</v>
      </c>
      <c r="P289" s="16">
        <v>172.91631031474199</v>
      </c>
      <c r="Q289" s="16">
        <v>151.346581293273</v>
      </c>
      <c r="R289" s="16">
        <v>194.812846884289</v>
      </c>
      <c r="S289" s="16">
        <v>133.461538461538</v>
      </c>
      <c r="T289" s="92">
        <v>300.30190133607402</v>
      </c>
      <c r="U289" s="16">
        <v>155.64491654021199</v>
      </c>
      <c r="V289" s="280">
        <v>122.510822510822</v>
      </c>
      <c r="W289" s="16">
        <v>321.09905708202399</v>
      </c>
    </row>
    <row r="290" spans="1:23" ht="14.1" customHeight="1">
      <c r="A290" s="228" t="s">
        <v>373</v>
      </c>
      <c r="B290" s="245">
        <v>12415.922</v>
      </c>
      <c r="C290" s="245">
        <v>6802.6620000000003</v>
      </c>
      <c r="D290" s="245">
        <v>2932.9290000000001</v>
      </c>
      <c r="E290" s="245">
        <v>1988.45</v>
      </c>
      <c r="F290" s="245">
        <v>214.57499999999999</v>
      </c>
      <c r="G290" s="245">
        <v>161.52000000000001</v>
      </c>
      <c r="H290" s="245">
        <v>126</v>
      </c>
      <c r="I290" s="246">
        <v>54.05</v>
      </c>
      <c r="J290" s="246">
        <v>37.43</v>
      </c>
      <c r="K290" s="245">
        <v>98.305999999999997</v>
      </c>
      <c r="L290" s="25"/>
      <c r="M290" s="228" t="s">
        <v>373</v>
      </c>
      <c r="N290" s="245">
        <v>201.10669187515799</v>
      </c>
      <c r="O290" s="245">
        <v>225.47438047046899</v>
      </c>
      <c r="P290" s="245">
        <v>176.12939147180199</v>
      </c>
      <c r="Q290" s="245">
        <v>154.16530463426301</v>
      </c>
      <c r="R290" s="245">
        <v>190.85168356052699</v>
      </c>
      <c r="S290" s="245">
        <v>133.283803863299</v>
      </c>
      <c r="T290" s="245">
        <v>316.5</v>
      </c>
      <c r="U290" s="246">
        <v>145.97594819611501</v>
      </c>
      <c r="V290" s="246">
        <v>125.407427197435</v>
      </c>
      <c r="W290" s="245">
        <v>254.62331902427101</v>
      </c>
    </row>
    <row r="291" spans="1:23" ht="14.1" customHeight="1">
      <c r="A291" s="39" t="s">
        <v>295</v>
      </c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5"/>
      <c r="M291" s="39" t="s">
        <v>296</v>
      </c>
      <c r="N291" s="27"/>
      <c r="O291" s="27"/>
      <c r="P291" s="27"/>
      <c r="Q291" s="27"/>
      <c r="R291" s="27"/>
      <c r="S291" s="27"/>
      <c r="T291" s="27"/>
      <c r="U291" s="27"/>
      <c r="V291" s="27"/>
    </row>
    <row r="292" spans="1:23" ht="14.1" customHeight="1">
      <c r="A292" s="3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5"/>
      <c r="M292" s="39"/>
      <c r="N292" s="27"/>
      <c r="O292" s="27"/>
      <c r="P292" s="27"/>
      <c r="Q292" s="27"/>
      <c r="R292" s="27"/>
      <c r="S292" s="27"/>
      <c r="T292" s="27"/>
      <c r="U292" s="27"/>
      <c r="V292" s="27"/>
    </row>
    <row r="293" spans="1:23" ht="14.1" customHeight="1">
      <c r="A293" s="23" t="s">
        <v>412</v>
      </c>
      <c r="B293" s="23"/>
      <c r="C293" s="23"/>
      <c r="E293" s="23"/>
      <c r="G293" s="29" t="s">
        <v>0</v>
      </c>
      <c r="H293" s="24"/>
      <c r="I293" s="24"/>
      <c r="J293" s="24"/>
      <c r="K293" s="23"/>
      <c r="L293" s="25"/>
      <c r="M293" s="23" t="s">
        <v>412</v>
      </c>
      <c r="N293" s="22"/>
      <c r="O293" s="22"/>
      <c r="Q293" s="27"/>
      <c r="S293" s="26" t="s">
        <v>294</v>
      </c>
      <c r="T293" s="24"/>
      <c r="U293" s="24"/>
      <c r="V293" s="27"/>
    </row>
    <row r="294" spans="1:23" ht="14.1" customHeight="1">
      <c r="A294" s="226"/>
      <c r="B294" s="31" t="s">
        <v>191</v>
      </c>
      <c r="C294" s="31" t="s">
        <v>28</v>
      </c>
      <c r="D294" s="31" t="s">
        <v>46</v>
      </c>
      <c r="E294" s="31" t="s">
        <v>31</v>
      </c>
      <c r="F294" s="31" t="s">
        <v>32</v>
      </c>
      <c r="G294" s="31" t="s">
        <v>196</v>
      </c>
      <c r="H294" s="27"/>
      <c r="I294" s="27"/>
      <c r="J294" s="27"/>
      <c r="K294" s="27"/>
      <c r="L294" s="25"/>
      <c r="M294" s="226"/>
      <c r="N294" s="31" t="s">
        <v>194</v>
      </c>
      <c r="O294" s="31" t="s">
        <v>28</v>
      </c>
      <c r="P294" s="31" t="s">
        <v>46</v>
      </c>
      <c r="Q294" s="31" t="s">
        <v>31</v>
      </c>
      <c r="R294" s="31" t="s">
        <v>32</v>
      </c>
      <c r="S294" s="31" t="s">
        <v>196</v>
      </c>
      <c r="T294" s="27"/>
      <c r="U294" s="27"/>
      <c r="V294" s="27"/>
    </row>
    <row r="295" spans="1:23" ht="14.1" customHeight="1">
      <c r="A295" s="227" t="s">
        <v>2</v>
      </c>
      <c r="B295" s="242">
        <v>7857.6880000000001</v>
      </c>
      <c r="C295" s="242">
        <v>7852.6880000000001</v>
      </c>
      <c r="D295" s="242">
        <v>0</v>
      </c>
      <c r="E295" s="242">
        <v>0</v>
      </c>
      <c r="F295" s="242">
        <v>0</v>
      </c>
      <c r="G295" s="242">
        <v>5</v>
      </c>
      <c r="H295" s="27"/>
      <c r="I295" s="27"/>
      <c r="J295" s="27"/>
      <c r="K295" s="27"/>
      <c r="L295" s="25"/>
      <c r="M295" s="227" t="s">
        <v>2</v>
      </c>
      <c r="N295" s="242">
        <v>68.640801212773994</v>
      </c>
      <c r="O295" s="242">
        <v>68.525070650966896</v>
      </c>
      <c r="P295" s="242">
        <v>0</v>
      </c>
      <c r="Q295" s="242">
        <v>0</v>
      </c>
      <c r="R295" s="242">
        <v>0</v>
      </c>
      <c r="S295" s="242">
        <v>250.4</v>
      </c>
      <c r="T295" s="27"/>
      <c r="U295" s="27"/>
      <c r="V295" s="27"/>
    </row>
    <row r="296" spans="1:23" ht="14.1" customHeight="1">
      <c r="A296" s="227" t="s">
        <v>3</v>
      </c>
      <c r="B296" s="242">
        <v>12078.692999999999</v>
      </c>
      <c r="C296" s="242">
        <v>12071.963</v>
      </c>
      <c r="D296" s="242">
        <v>0</v>
      </c>
      <c r="E296" s="242">
        <v>0</v>
      </c>
      <c r="F296" s="242">
        <v>0</v>
      </c>
      <c r="G296" s="242">
        <v>6.73</v>
      </c>
      <c r="H296" s="27"/>
      <c r="I296" s="27"/>
      <c r="J296" s="27"/>
      <c r="K296" s="27"/>
      <c r="L296" s="25"/>
      <c r="M296" s="227" t="s">
        <v>3</v>
      </c>
      <c r="N296" s="242">
        <v>66.274057963059406</v>
      </c>
      <c r="O296" s="242">
        <v>66.171673985415595</v>
      </c>
      <c r="P296" s="242">
        <v>0</v>
      </c>
      <c r="Q296" s="242">
        <v>0</v>
      </c>
      <c r="R296" s="242">
        <v>0</v>
      </c>
      <c r="S296" s="242">
        <v>249.92570579494799</v>
      </c>
      <c r="T296" s="27"/>
      <c r="U296" s="27"/>
      <c r="V296" s="27"/>
    </row>
    <row r="297" spans="1:23" ht="14.1" customHeight="1">
      <c r="A297" s="227" t="s">
        <v>4</v>
      </c>
      <c r="B297" s="242">
        <v>8564.009</v>
      </c>
      <c r="C297" s="242">
        <v>8546.6049999999996</v>
      </c>
      <c r="D297" s="242">
        <v>0</v>
      </c>
      <c r="E297" s="242">
        <v>0</v>
      </c>
      <c r="F297" s="242">
        <v>13.103999999999999</v>
      </c>
      <c r="G297" s="242">
        <v>4.3</v>
      </c>
      <c r="H297" s="27"/>
      <c r="I297" s="27"/>
      <c r="J297" s="27"/>
      <c r="K297" s="27"/>
      <c r="L297" s="25"/>
      <c r="M297" s="227" t="s">
        <v>4</v>
      </c>
      <c r="N297" s="242">
        <v>61.9877909983514</v>
      </c>
      <c r="O297" s="242">
        <v>61.4281343293624</v>
      </c>
      <c r="P297" s="242">
        <v>0</v>
      </c>
      <c r="Q297" s="242">
        <v>0</v>
      </c>
      <c r="R297" s="242">
        <v>365.30830280830298</v>
      </c>
      <c r="S297" s="242">
        <v>250</v>
      </c>
      <c r="T297" s="27"/>
      <c r="U297" s="27"/>
      <c r="V297" s="27"/>
    </row>
    <row r="298" spans="1:23" ht="14.1" customHeight="1">
      <c r="A298" s="227" t="s">
        <v>5</v>
      </c>
      <c r="B298" s="242">
        <v>5053.9449999999997</v>
      </c>
      <c r="C298" s="242">
        <v>5043.6149999999998</v>
      </c>
      <c r="D298" s="242">
        <v>0</v>
      </c>
      <c r="E298" s="242">
        <v>0</v>
      </c>
      <c r="F298" s="242">
        <v>0</v>
      </c>
      <c r="G298" s="242">
        <v>10.33</v>
      </c>
      <c r="H298" s="27"/>
      <c r="I298" s="27"/>
      <c r="J298" s="27"/>
      <c r="K298" s="27"/>
      <c r="L298" s="25"/>
      <c r="M298" s="227" t="s">
        <v>5</v>
      </c>
      <c r="N298" s="242">
        <v>92.668004895185803</v>
      </c>
      <c r="O298" s="242">
        <v>92.308790421156203</v>
      </c>
      <c r="P298" s="242">
        <v>0</v>
      </c>
      <c r="Q298" s="242">
        <v>0</v>
      </c>
      <c r="R298" s="242">
        <v>0</v>
      </c>
      <c r="S298" s="242">
        <v>268.05421103581801</v>
      </c>
      <c r="T298" s="27"/>
      <c r="U298" s="27"/>
      <c r="V298" s="27"/>
    </row>
    <row r="299" spans="1:23" ht="14.1" customHeight="1">
      <c r="A299" s="227" t="s">
        <v>6</v>
      </c>
      <c r="B299" s="242">
        <v>3925.6869999999999</v>
      </c>
      <c r="C299" s="242">
        <v>3915.9029999999998</v>
      </c>
      <c r="D299" s="242">
        <v>0</v>
      </c>
      <c r="E299" s="242">
        <v>0</v>
      </c>
      <c r="F299" s="242">
        <v>5.9939999999999998</v>
      </c>
      <c r="G299" s="242">
        <v>3.79</v>
      </c>
      <c r="H299" s="27"/>
      <c r="I299" s="27"/>
      <c r="J299" s="27"/>
      <c r="K299" s="27"/>
      <c r="L299" s="25"/>
      <c r="M299" s="227" t="s">
        <v>6</v>
      </c>
      <c r="N299" s="242">
        <v>145.760474536049</v>
      </c>
      <c r="O299" s="242">
        <v>145.320759988182</v>
      </c>
      <c r="P299" s="242">
        <v>0</v>
      </c>
      <c r="Q299" s="242">
        <v>0</v>
      </c>
      <c r="R299" s="242">
        <v>352.686019352686</v>
      </c>
      <c r="S299" s="242">
        <v>272.82321899736098</v>
      </c>
      <c r="T299" s="27"/>
      <c r="U299" s="27"/>
      <c r="V299" s="27"/>
    </row>
    <row r="300" spans="1:23" ht="14.1" customHeight="1">
      <c r="A300" s="227" t="s">
        <v>7</v>
      </c>
      <c r="B300" s="242">
        <v>4348.0600000000004</v>
      </c>
      <c r="C300" s="242">
        <v>4325.46</v>
      </c>
      <c r="D300" s="242">
        <v>0</v>
      </c>
      <c r="E300" s="242">
        <v>22.6</v>
      </c>
      <c r="F300" s="242">
        <v>0</v>
      </c>
      <c r="G300" s="242">
        <v>0</v>
      </c>
      <c r="H300" s="27"/>
      <c r="I300" s="27"/>
      <c r="J300" s="27"/>
      <c r="K300" s="27"/>
      <c r="L300" s="25"/>
      <c r="M300" s="227" t="s">
        <v>7</v>
      </c>
      <c r="N300" s="242">
        <v>97.425058531850993</v>
      </c>
      <c r="O300" s="242">
        <v>97.5755179795906</v>
      </c>
      <c r="P300" s="242">
        <v>0</v>
      </c>
      <c r="Q300" s="242">
        <v>68.628318584070797</v>
      </c>
      <c r="R300" s="242">
        <v>0</v>
      </c>
      <c r="S300" s="242">
        <v>0</v>
      </c>
      <c r="T300" s="27"/>
      <c r="U300" s="27"/>
      <c r="V300" s="27"/>
    </row>
    <row r="301" spans="1:23" ht="14.1" customHeight="1">
      <c r="A301" s="227" t="s">
        <v>8</v>
      </c>
      <c r="B301" s="242">
        <v>5224.34</v>
      </c>
      <c r="C301" s="242">
        <v>5224.34</v>
      </c>
      <c r="D301" s="242">
        <v>0</v>
      </c>
      <c r="E301" s="242">
        <v>0</v>
      </c>
      <c r="F301" s="242">
        <v>0</v>
      </c>
      <c r="G301" s="242">
        <v>0</v>
      </c>
      <c r="H301" s="27"/>
      <c r="I301" s="27"/>
      <c r="J301" s="27"/>
      <c r="K301" s="27"/>
      <c r="L301" s="25"/>
      <c r="M301" s="227" t="s">
        <v>8</v>
      </c>
      <c r="N301" s="242">
        <v>82.815819797333205</v>
      </c>
      <c r="O301" s="242">
        <v>82.815819797333205</v>
      </c>
      <c r="P301" s="242">
        <v>0</v>
      </c>
      <c r="Q301" s="242">
        <v>0</v>
      </c>
      <c r="R301" s="242">
        <v>0</v>
      </c>
      <c r="S301" s="242">
        <v>0</v>
      </c>
      <c r="T301" s="27"/>
      <c r="U301" s="27"/>
      <c r="V301" s="27"/>
    </row>
    <row r="302" spans="1:23" ht="14.1" customHeight="1">
      <c r="A302" s="227" t="s">
        <v>9</v>
      </c>
      <c r="B302" s="242">
        <v>3991.99</v>
      </c>
      <c r="C302" s="242">
        <v>3991.99</v>
      </c>
      <c r="D302" s="242">
        <v>0</v>
      </c>
      <c r="E302" s="242">
        <v>0</v>
      </c>
      <c r="F302" s="242">
        <v>0</v>
      </c>
      <c r="G302" s="242">
        <v>0</v>
      </c>
      <c r="H302" s="27"/>
      <c r="I302" s="27"/>
      <c r="J302" s="27"/>
      <c r="K302" s="27"/>
      <c r="L302" s="25"/>
      <c r="M302" s="227" t="s">
        <v>9</v>
      </c>
      <c r="N302" s="242">
        <v>99.911572924781893</v>
      </c>
      <c r="O302" s="242">
        <v>99.911572924781893</v>
      </c>
      <c r="P302" s="242">
        <v>0</v>
      </c>
      <c r="Q302" s="242">
        <v>0</v>
      </c>
      <c r="R302" s="242">
        <v>0</v>
      </c>
      <c r="S302" s="242">
        <v>0</v>
      </c>
      <c r="T302" s="27"/>
      <c r="U302" s="27"/>
      <c r="V302" s="27"/>
    </row>
    <row r="303" spans="1:23" ht="14.1" customHeight="1">
      <c r="A303" s="227" t="s">
        <v>372</v>
      </c>
      <c r="B303" s="242">
        <v>4324.9279999999999</v>
      </c>
      <c r="C303" s="242">
        <v>4317.3100000000004</v>
      </c>
      <c r="D303" s="242">
        <v>7.6180000000000003</v>
      </c>
      <c r="E303" s="242">
        <v>0</v>
      </c>
      <c r="F303" s="242">
        <v>0</v>
      </c>
      <c r="G303" s="242">
        <v>0</v>
      </c>
      <c r="H303" s="27"/>
      <c r="I303" s="27"/>
      <c r="J303" s="27"/>
      <c r="K303" s="27"/>
      <c r="L303" s="25"/>
      <c r="M303" s="227" t="s">
        <v>372</v>
      </c>
      <c r="N303" s="242">
        <v>101.114053228169</v>
      </c>
      <c r="O303" s="242">
        <v>100.980703261985</v>
      </c>
      <c r="P303" s="242">
        <v>176.686794434235</v>
      </c>
      <c r="Q303" s="242">
        <v>0</v>
      </c>
      <c r="R303" s="242">
        <v>0</v>
      </c>
      <c r="S303" s="242">
        <v>0</v>
      </c>
      <c r="T303" s="27"/>
      <c r="U303" s="27"/>
      <c r="V303" s="27"/>
    </row>
    <row r="304" spans="1:23" ht="14.1" customHeight="1">
      <c r="A304" s="228" t="s">
        <v>373</v>
      </c>
      <c r="B304" s="245">
        <v>4328.71</v>
      </c>
      <c r="C304" s="245">
        <v>4328.71</v>
      </c>
      <c r="D304" s="245">
        <v>0</v>
      </c>
      <c r="E304" s="245">
        <v>0</v>
      </c>
      <c r="F304" s="245">
        <v>0</v>
      </c>
      <c r="G304" s="245">
        <v>0</v>
      </c>
      <c r="H304" s="27"/>
      <c r="I304" s="27"/>
      <c r="J304" s="27"/>
      <c r="K304" s="27"/>
      <c r="L304" s="25"/>
      <c r="M304" s="228" t="s">
        <v>373</v>
      </c>
      <c r="N304" s="245">
        <v>96.741754471886495</v>
      </c>
      <c r="O304" s="245">
        <v>96.741754471886495</v>
      </c>
      <c r="P304" s="245">
        <v>0</v>
      </c>
      <c r="Q304" s="245">
        <v>0</v>
      </c>
      <c r="R304" s="245">
        <v>0</v>
      </c>
      <c r="S304" s="245">
        <v>0</v>
      </c>
      <c r="T304" s="27"/>
      <c r="U304" s="27"/>
      <c r="V304" s="27"/>
    </row>
    <row r="305" spans="1:23" ht="14.1" customHeight="1">
      <c r="A305" s="39" t="s">
        <v>295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5"/>
      <c r="M305" s="39" t="s">
        <v>296</v>
      </c>
      <c r="N305" s="27"/>
      <c r="O305" s="27"/>
      <c r="P305" s="27"/>
      <c r="Q305" s="27"/>
      <c r="R305" s="27"/>
      <c r="S305" s="27"/>
      <c r="T305" s="27"/>
      <c r="U305" s="27"/>
      <c r="V305" s="27"/>
    </row>
    <row r="306" spans="1:23" ht="14.1" customHeight="1">
      <c r="A306" s="39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5"/>
      <c r="M306" s="39"/>
      <c r="N306" s="27"/>
      <c r="O306" s="27"/>
      <c r="P306" s="27"/>
      <c r="Q306" s="27"/>
      <c r="R306" s="27"/>
      <c r="S306" s="27"/>
      <c r="T306" s="27"/>
      <c r="U306" s="27"/>
      <c r="V306" s="27"/>
    </row>
    <row r="307" spans="1:23" ht="14.1" customHeight="1">
      <c r="A307" s="22" t="s">
        <v>413</v>
      </c>
      <c r="B307" s="23"/>
      <c r="C307" s="23"/>
      <c r="D307" s="23"/>
      <c r="E307" s="29"/>
      <c r="F307" s="23"/>
      <c r="I307" s="23"/>
      <c r="J307" s="23"/>
      <c r="K307" s="29" t="s">
        <v>0</v>
      </c>
      <c r="L307" s="25"/>
      <c r="M307" s="22" t="s">
        <v>413</v>
      </c>
      <c r="N307" s="22"/>
      <c r="O307" s="22"/>
      <c r="P307" s="22"/>
      <c r="Q307" s="26"/>
      <c r="R307" s="23"/>
      <c r="U307" s="23"/>
      <c r="W307" s="26" t="s">
        <v>294</v>
      </c>
    </row>
    <row r="308" spans="1:23" ht="14.1" customHeight="1">
      <c r="A308" s="44"/>
      <c r="B308" s="44" t="s">
        <v>191</v>
      </c>
      <c r="C308" s="44" t="s">
        <v>28</v>
      </c>
      <c r="D308" s="53" t="s">
        <v>32</v>
      </c>
      <c r="E308" s="44" t="s">
        <v>35</v>
      </c>
      <c r="F308" s="44" t="s">
        <v>57</v>
      </c>
      <c r="G308" s="44" t="s">
        <v>197</v>
      </c>
      <c r="H308" s="67" t="s">
        <v>29</v>
      </c>
      <c r="I308" s="53" t="s">
        <v>46</v>
      </c>
      <c r="J308" s="53" t="s">
        <v>34</v>
      </c>
      <c r="K308" s="44" t="s">
        <v>66</v>
      </c>
      <c r="M308" s="229"/>
      <c r="N308" s="53" t="s">
        <v>194</v>
      </c>
      <c r="O308" s="53" t="s">
        <v>28</v>
      </c>
      <c r="P308" s="53" t="s">
        <v>32</v>
      </c>
      <c r="Q308" s="44" t="s">
        <v>35</v>
      </c>
      <c r="R308" s="44" t="s">
        <v>57</v>
      </c>
      <c r="S308" s="53" t="s">
        <v>197</v>
      </c>
      <c r="T308" s="67" t="s">
        <v>29</v>
      </c>
      <c r="U308" s="53" t="s">
        <v>46</v>
      </c>
      <c r="V308" s="53" t="s">
        <v>34</v>
      </c>
      <c r="W308" s="44" t="s">
        <v>66</v>
      </c>
    </row>
    <row r="309" spans="1:23" ht="14.1" customHeight="1">
      <c r="A309" s="227" t="s">
        <v>2</v>
      </c>
      <c r="B309" s="251">
        <v>36296.720999999998</v>
      </c>
      <c r="C309" s="251">
        <v>36282.756000000001</v>
      </c>
      <c r="D309" s="251">
        <v>2.9849999999999999</v>
      </c>
      <c r="E309" s="251">
        <v>10.050000000000001</v>
      </c>
      <c r="F309" s="251">
        <v>0</v>
      </c>
      <c r="G309" s="251">
        <v>0</v>
      </c>
      <c r="H309" s="252">
        <v>0</v>
      </c>
      <c r="I309" s="252">
        <v>0</v>
      </c>
      <c r="J309" s="252">
        <v>0.93</v>
      </c>
      <c r="K309" s="251">
        <v>0</v>
      </c>
      <c r="M309" s="227" t="s">
        <v>2</v>
      </c>
      <c r="N309" s="251">
        <v>149.59637814115499</v>
      </c>
      <c r="O309" s="251">
        <v>149.543546251007</v>
      </c>
      <c r="P309" s="251">
        <v>579.56448911222799</v>
      </c>
      <c r="Q309" s="251">
        <v>199.80099502487599</v>
      </c>
      <c r="R309" s="251">
        <v>0</v>
      </c>
      <c r="S309" s="251">
        <v>0</v>
      </c>
      <c r="T309" s="252">
        <v>0</v>
      </c>
      <c r="U309" s="252">
        <v>0</v>
      </c>
      <c r="V309" s="252">
        <v>288.17204301075299</v>
      </c>
      <c r="W309" s="251">
        <v>0</v>
      </c>
    </row>
    <row r="310" spans="1:23" ht="14.1" customHeight="1">
      <c r="A310" s="227" t="s">
        <v>3</v>
      </c>
      <c r="B310" s="251">
        <v>38780.944000000003</v>
      </c>
      <c r="C310" s="251">
        <v>38756.968000000001</v>
      </c>
      <c r="D310" s="251">
        <v>8.25</v>
      </c>
      <c r="E310" s="251">
        <v>9.09</v>
      </c>
      <c r="F310" s="251">
        <v>0</v>
      </c>
      <c r="G310" s="251">
        <v>0</v>
      </c>
      <c r="H310" s="252">
        <v>0</v>
      </c>
      <c r="I310" s="252">
        <v>0</v>
      </c>
      <c r="J310" s="252">
        <v>6.6360000000000001</v>
      </c>
      <c r="K310" s="251">
        <v>0</v>
      </c>
      <c r="M310" s="227" t="s">
        <v>3</v>
      </c>
      <c r="N310" s="251">
        <v>156.155739788077</v>
      </c>
      <c r="O310" s="251">
        <v>155.985318562587</v>
      </c>
      <c r="P310" s="251">
        <v>317.93939393939399</v>
      </c>
      <c r="Q310" s="251">
        <v>284.818481848185</v>
      </c>
      <c r="R310" s="251">
        <v>0</v>
      </c>
      <c r="S310" s="251">
        <v>0</v>
      </c>
      <c r="T310" s="252">
        <v>0</v>
      </c>
      <c r="U310" s="252">
        <v>0</v>
      </c>
      <c r="V310" s="252">
        <v>774.11091018686</v>
      </c>
      <c r="W310" s="251">
        <v>0</v>
      </c>
    </row>
    <row r="311" spans="1:23" ht="14.1" customHeight="1">
      <c r="A311" s="227" t="s">
        <v>4</v>
      </c>
      <c r="B311" s="251">
        <v>39429.014999999999</v>
      </c>
      <c r="C311" s="251">
        <v>39398.425000000003</v>
      </c>
      <c r="D311" s="251">
        <v>21.75</v>
      </c>
      <c r="E311" s="251">
        <v>0</v>
      </c>
      <c r="F311" s="251">
        <v>0</v>
      </c>
      <c r="G311" s="251">
        <v>0</v>
      </c>
      <c r="H311" s="252">
        <v>0</v>
      </c>
      <c r="I311" s="252">
        <v>0</v>
      </c>
      <c r="J311" s="252">
        <v>8.84</v>
      </c>
      <c r="K311" s="251">
        <v>0</v>
      </c>
      <c r="M311" s="227" t="s">
        <v>4</v>
      </c>
      <c r="N311" s="251">
        <v>150.49034321552301</v>
      </c>
      <c r="O311" s="251">
        <v>150.28352021686101</v>
      </c>
      <c r="P311" s="251">
        <v>215.86206896551701</v>
      </c>
      <c r="Q311" s="251">
        <v>0</v>
      </c>
      <c r="R311" s="251">
        <v>0</v>
      </c>
      <c r="S311" s="251">
        <v>0</v>
      </c>
      <c r="T311" s="252">
        <v>0</v>
      </c>
      <c r="U311" s="252">
        <v>0</v>
      </c>
      <c r="V311" s="252">
        <v>911.42533936651603</v>
      </c>
      <c r="W311" s="251">
        <v>0</v>
      </c>
    </row>
    <row r="312" spans="1:23" ht="14.1" customHeight="1">
      <c r="A312" s="227" t="s">
        <v>5</v>
      </c>
      <c r="B312" s="254">
        <v>39362.080999999998</v>
      </c>
      <c r="C312" s="254">
        <v>39339.495999999999</v>
      </c>
      <c r="D312" s="254">
        <v>13.4</v>
      </c>
      <c r="E312" s="254">
        <v>0</v>
      </c>
      <c r="F312" s="254">
        <v>0</v>
      </c>
      <c r="G312" s="251">
        <v>6.3</v>
      </c>
      <c r="H312" s="252">
        <v>0</v>
      </c>
      <c r="I312" s="252">
        <v>0</v>
      </c>
      <c r="J312" s="252">
        <v>2.8849999999999998</v>
      </c>
      <c r="K312" s="251">
        <v>0</v>
      </c>
      <c r="M312" s="227" t="s">
        <v>5</v>
      </c>
      <c r="N312" s="254">
        <v>186.72597620029299</v>
      </c>
      <c r="O312" s="254">
        <v>186.676946750919</v>
      </c>
      <c r="P312" s="254">
        <v>336.64179104477603</v>
      </c>
      <c r="Q312" s="254">
        <v>0</v>
      </c>
      <c r="R312" s="254">
        <v>0</v>
      </c>
      <c r="S312" s="251">
        <v>129.365079365079</v>
      </c>
      <c r="T312" s="252">
        <v>0</v>
      </c>
      <c r="U312" s="252">
        <v>0</v>
      </c>
      <c r="V312" s="252">
        <v>284.22876949739998</v>
      </c>
      <c r="W312" s="251">
        <v>0</v>
      </c>
    </row>
    <row r="313" spans="1:23" ht="14.1" customHeight="1">
      <c r="A313" s="227" t="s">
        <v>6</v>
      </c>
      <c r="B313" s="254">
        <v>34036.498</v>
      </c>
      <c r="C313" s="254">
        <v>33984.222000000002</v>
      </c>
      <c r="D313" s="254">
        <v>37.316000000000003</v>
      </c>
      <c r="E313" s="254">
        <v>0</v>
      </c>
      <c r="F313" s="254">
        <v>0</v>
      </c>
      <c r="G313" s="251">
        <v>14.04</v>
      </c>
      <c r="H313" s="252">
        <v>0</v>
      </c>
      <c r="I313" s="252">
        <v>0</v>
      </c>
      <c r="J313" s="252">
        <v>0</v>
      </c>
      <c r="K313" s="251">
        <v>0.92</v>
      </c>
      <c r="M313" s="227" t="s">
        <v>6</v>
      </c>
      <c r="N313" s="254">
        <v>268.95443238608198</v>
      </c>
      <c r="O313" s="254">
        <v>268.824456243253</v>
      </c>
      <c r="P313" s="254">
        <v>420.24868689034201</v>
      </c>
      <c r="Q313" s="254">
        <v>0</v>
      </c>
      <c r="R313" s="254">
        <v>0</v>
      </c>
      <c r="S313" s="251">
        <v>164.38746438746401</v>
      </c>
      <c r="T313" s="252">
        <v>0</v>
      </c>
      <c r="U313" s="252">
        <v>0</v>
      </c>
      <c r="V313" s="252">
        <v>0</v>
      </c>
      <c r="W313" s="251">
        <v>529.34782608695605</v>
      </c>
    </row>
    <row r="314" spans="1:23" ht="14.1" customHeight="1">
      <c r="A314" s="227" t="s">
        <v>7</v>
      </c>
      <c r="B314" s="254">
        <v>30930.411</v>
      </c>
      <c r="C314" s="254">
        <v>30908.207999999999</v>
      </c>
      <c r="D314" s="254">
        <v>19.216000000000001</v>
      </c>
      <c r="E314" s="254">
        <v>1.3220000000000001</v>
      </c>
      <c r="F314" s="254">
        <v>0</v>
      </c>
      <c r="G314" s="251">
        <v>0</v>
      </c>
      <c r="H314" s="252">
        <v>0</v>
      </c>
      <c r="I314" s="252">
        <v>0</v>
      </c>
      <c r="J314" s="252">
        <v>1.665</v>
      </c>
      <c r="K314" s="251">
        <v>0</v>
      </c>
      <c r="M314" s="227" t="s">
        <v>7</v>
      </c>
      <c r="N314" s="254">
        <v>290.85148593725398</v>
      </c>
      <c r="O314" s="254">
        <v>290.68236502096801</v>
      </c>
      <c r="P314" s="254">
        <v>532.52497918401298</v>
      </c>
      <c r="Q314" s="254">
        <v>627.83661119515898</v>
      </c>
      <c r="R314" s="254">
        <v>0</v>
      </c>
      <c r="S314" s="251">
        <v>0</v>
      </c>
      <c r="T314" s="252">
        <v>0</v>
      </c>
      <c r="U314" s="252">
        <v>0</v>
      </c>
      <c r="V314" s="252">
        <v>373.57357357357398</v>
      </c>
      <c r="W314" s="251">
        <v>0</v>
      </c>
    </row>
    <row r="315" spans="1:23" ht="14.1" customHeight="1">
      <c r="A315" s="227" t="s">
        <v>8</v>
      </c>
      <c r="B315" s="254">
        <v>33042.341999999997</v>
      </c>
      <c r="C315" s="254">
        <v>32956.078999999998</v>
      </c>
      <c r="D315" s="254">
        <v>18.577999999999999</v>
      </c>
      <c r="E315" s="254">
        <v>36.56</v>
      </c>
      <c r="F315" s="254">
        <v>0</v>
      </c>
      <c r="G315" s="251">
        <v>27.69</v>
      </c>
      <c r="H315" s="252">
        <v>0</v>
      </c>
      <c r="I315" s="252">
        <v>0</v>
      </c>
      <c r="J315" s="252">
        <v>3.4350000000000001</v>
      </c>
      <c r="K315" s="251">
        <v>0</v>
      </c>
      <c r="M315" s="227" t="s">
        <v>8</v>
      </c>
      <c r="N315" s="254">
        <v>186.85703331803799</v>
      </c>
      <c r="O315" s="254">
        <v>186.59288928151901</v>
      </c>
      <c r="P315" s="254">
        <v>398.58972978792099</v>
      </c>
      <c r="Q315" s="254">
        <v>276.14879649890599</v>
      </c>
      <c r="R315" s="254">
        <v>0</v>
      </c>
      <c r="S315" s="251">
        <v>221.12676056338</v>
      </c>
      <c r="T315" s="252">
        <v>0</v>
      </c>
      <c r="U315" s="252">
        <v>0</v>
      </c>
      <c r="V315" s="252">
        <v>349.34497816593898</v>
      </c>
      <c r="W315" s="251">
        <v>0</v>
      </c>
    </row>
    <row r="316" spans="1:23" ht="14.1" customHeight="1">
      <c r="A316" s="227" t="s">
        <v>9</v>
      </c>
      <c r="B316" s="251">
        <v>31191.420999999998</v>
      </c>
      <c r="C316" s="251">
        <v>31141.723999999998</v>
      </c>
      <c r="D316" s="251">
        <v>21.847000000000001</v>
      </c>
      <c r="E316" s="251">
        <v>3.92</v>
      </c>
      <c r="F316" s="251">
        <v>9.77</v>
      </c>
      <c r="G316" s="251">
        <v>3.67</v>
      </c>
      <c r="H316" s="252">
        <v>0</v>
      </c>
      <c r="I316" s="252">
        <v>10.49</v>
      </c>
      <c r="J316" s="252">
        <v>0</v>
      </c>
      <c r="K316" s="251">
        <v>0</v>
      </c>
      <c r="M316" s="227" t="s">
        <v>9</v>
      </c>
      <c r="N316" s="251">
        <v>193.97054722194301</v>
      </c>
      <c r="O316" s="251">
        <v>193.74405861409599</v>
      </c>
      <c r="P316" s="251">
        <v>506.01913306174799</v>
      </c>
      <c r="Q316" s="251">
        <v>321.42857142857099</v>
      </c>
      <c r="R316" s="251">
        <v>168.47492323439101</v>
      </c>
      <c r="S316" s="251">
        <v>223.160762942779</v>
      </c>
      <c r="T316" s="252">
        <v>0</v>
      </c>
      <c r="U316" s="252">
        <v>182.36415633937099</v>
      </c>
      <c r="V316" s="252">
        <v>0</v>
      </c>
      <c r="W316" s="251">
        <v>0</v>
      </c>
    </row>
    <row r="317" spans="1:23" ht="14.1" customHeight="1">
      <c r="A317" s="237" t="s">
        <v>372</v>
      </c>
      <c r="B317" s="92">
        <v>32054.456999999999</v>
      </c>
      <c r="C317" s="92">
        <v>31967.092000000001</v>
      </c>
      <c r="D317" s="92">
        <v>16.591000000000001</v>
      </c>
      <c r="E317" s="92">
        <v>12.16</v>
      </c>
      <c r="F317" s="92">
        <v>31.62</v>
      </c>
      <c r="G317" s="251">
        <v>8.18</v>
      </c>
      <c r="H317" s="252">
        <v>0.54400000000000004</v>
      </c>
      <c r="I317" s="252">
        <v>16.66</v>
      </c>
      <c r="J317" s="252">
        <v>1.1100000000000001</v>
      </c>
      <c r="K317" s="251">
        <v>0.5</v>
      </c>
      <c r="M317" s="237" t="s">
        <v>372</v>
      </c>
      <c r="N317" s="92">
        <v>186.691697819121</v>
      </c>
      <c r="O317" s="92">
        <v>186.45180487483799</v>
      </c>
      <c r="P317" s="92">
        <v>551.44355373395194</v>
      </c>
      <c r="Q317" s="92">
        <v>172.039473684211</v>
      </c>
      <c r="R317" s="92">
        <v>221.63187855787501</v>
      </c>
      <c r="S317" s="251">
        <v>168.09290953545201</v>
      </c>
      <c r="T317" s="252">
        <v>1358.4558823529401</v>
      </c>
      <c r="U317" s="252">
        <v>179.171668667467</v>
      </c>
      <c r="V317" s="252">
        <v>291.89189189189199</v>
      </c>
      <c r="W317" s="251">
        <v>614</v>
      </c>
    </row>
    <row r="318" spans="1:23" ht="14.1" customHeight="1">
      <c r="A318" s="238" t="s">
        <v>373</v>
      </c>
      <c r="B318" s="17">
        <v>31900.48</v>
      </c>
      <c r="C318" s="17">
        <v>31768.317999999999</v>
      </c>
      <c r="D318" s="17">
        <v>55.743000000000002</v>
      </c>
      <c r="E318" s="281">
        <v>47.84</v>
      </c>
      <c r="F318" s="281">
        <v>17.914999999999999</v>
      </c>
      <c r="G318" s="17">
        <v>8.85</v>
      </c>
      <c r="H318" s="282">
        <v>1.8140000000000001</v>
      </c>
      <c r="I318" s="282">
        <v>0</v>
      </c>
      <c r="J318" s="282">
        <v>0</v>
      </c>
      <c r="K318" s="258">
        <v>0</v>
      </c>
      <c r="M318" s="228" t="s">
        <v>373</v>
      </c>
      <c r="N318" s="17">
        <v>192.66327654003999</v>
      </c>
      <c r="O318" s="17">
        <v>192.21621994592201</v>
      </c>
      <c r="P318" s="17">
        <v>445.09624526846397</v>
      </c>
      <c r="Q318" s="281">
        <v>169.83695652173901</v>
      </c>
      <c r="R318" s="281">
        <v>142.78537538375701</v>
      </c>
      <c r="S318" s="17">
        <v>188.248587570621</v>
      </c>
      <c r="T318" s="282">
        <v>1380.92613009923</v>
      </c>
      <c r="U318" s="282">
        <v>0</v>
      </c>
      <c r="V318" s="282">
        <v>0</v>
      </c>
      <c r="W318" s="258">
        <v>0</v>
      </c>
    </row>
    <row r="319" spans="1:23" ht="14.1" customHeight="1">
      <c r="A319" s="39" t="s">
        <v>295</v>
      </c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5"/>
      <c r="M319" s="39" t="s">
        <v>296</v>
      </c>
      <c r="N319" s="27"/>
      <c r="O319" s="27"/>
      <c r="P319" s="27"/>
      <c r="Q319" s="27"/>
      <c r="R319" s="27"/>
      <c r="S319" s="27"/>
      <c r="T319" s="27"/>
      <c r="U319" s="27"/>
      <c r="V319" s="27"/>
    </row>
    <row r="320" spans="1:23" ht="14.1" customHeight="1">
      <c r="A320" s="39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5"/>
      <c r="M320" s="39"/>
      <c r="N320" s="27"/>
      <c r="O320" s="27"/>
      <c r="P320" s="27"/>
      <c r="Q320" s="27"/>
      <c r="R320" s="27"/>
      <c r="S320" s="27"/>
      <c r="T320" s="27"/>
      <c r="U320" s="27"/>
      <c r="V320" s="27"/>
    </row>
    <row r="321" spans="1:22" ht="14.1" customHeight="1">
      <c r="A321" s="23" t="s">
        <v>414</v>
      </c>
      <c r="B321" s="23"/>
      <c r="C321" s="23"/>
      <c r="D321" s="27"/>
      <c r="E321" s="27"/>
      <c r="F321" s="29" t="s">
        <v>0</v>
      </c>
      <c r="G321" s="27"/>
      <c r="H321" s="27"/>
      <c r="I321" s="27"/>
      <c r="J321" s="27"/>
      <c r="K321" s="27"/>
      <c r="L321" s="25"/>
      <c r="M321" s="23" t="s">
        <v>414</v>
      </c>
      <c r="N321" s="22"/>
      <c r="O321" s="22"/>
      <c r="P321" s="27"/>
      <c r="Q321" s="27"/>
      <c r="R321" s="26" t="s">
        <v>294</v>
      </c>
      <c r="S321" s="27"/>
      <c r="T321" s="27"/>
      <c r="U321" s="27"/>
      <c r="V321" s="70"/>
    </row>
    <row r="322" spans="1:22" ht="14.1" customHeight="1">
      <c r="A322" s="44"/>
      <c r="B322" s="44" t="s">
        <v>191</v>
      </c>
      <c r="C322" s="44" t="s">
        <v>35</v>
      </c>
      <c r="D322" s="44" t="s">
        <v>28</v>
      </c>
      <c r="E322" s="44" t="s">
        <v>201</v>
      </c>
      <c r="F322" s="44" t="s">
        <v>36</v>
      </c>
      <c r="G322" s="25"/>
      <c r="H322" s="27"/>
      <c r="I322" s="27"/>
      <c r="J322" s="27"/>
      <c r="K322" s="27"/>
      <c r="L322" s="25"/>
      <c r="M322" s="226"/>
      <c r="N322" s="44" t="s">
        <v>194</v>
      </c>
      <c r="O322" s="44" t="s">
        <v>35</v>
      </c>
      <c r="P322" s="44" t="s">
        <v>28</v>
      </c>
      <c r="Q322" s="44" t="s">
        <v>201</v>
      </c>
      <c r="R322" s="44" t="s">
        <v>36</v>
      </c>
      <c r="S322" s="25"/>
      <c r="T322" s="27"/>
      <c r="U322" s="27"/>
      <c r="V322" s="70"/>
    </row>
    <row r="323" spans="1:22" ht="14.1" customHeight="1">
      <c r="A323" s="227" t="s">
        <v>4</v>
      </c>
      <c r="B323" s="283">
        <v>550.98599999999999</v>
      </c>
      <c r="C323" s="283">
        <v>161.47499999999999</v>
      </c>
      <c r="D323" s="283">
        <v>389.51100000000002</v>
      </c>
      <c r="E323" s="251">
        <v>0</v>
      </c>
      <c r="F323" s="251">
        <v>0</v>
      </c>
      <c r="G323" s="25"/>
      <c r="H323" s="27"/>
      <c r="I323" s="27"/>
      <c r="J323" s="27"/>
      <c r="K323" s="27"/>
      <c r="L323" s="25"/>
      <c r="M323" s="227" t="s">
        <v>4</v>
      </c>
      <c r="N323" s="283">
        <v>549.66187888621505</v>
      </c>
      <c r="O323" s="283">
        <v>475.38628270630102</v>
      </c>
      <c r="P323" s="283">
        <v>580.453440339297</v>
      </c>
      <c r="Q323" s="251">
        <v>0</v>
      </c>
      <c r="R323" s="251">
        <v>0</v>
      </c>
      <c r="S323" s="25"/>
      <c r="T323" s="27"/>
      <c r="U323" s="27"/>
      <c r="V323" s="70"/>
    </row>
    <row r="324" spans="1:22" ht="14.1" customHeight="1">
      <c r="A324" s="227" t="s">
        <v>5</v>
      </c>
      <c r="B324" s="283">
        <v>716.35</v>
      </c>
      <c r="C324" s="283">
        <v>183.15</v>
      </c>
      <c r="D324" s="283">
        <v>533.20000000000005</v>
      </c>
      <c r="E324" s="251">
        <v>0</v>
      </c>
      <c r="F324" s="251">
        <v>0</v>
      </c>
      <c r="G324" s="25"/>
      <c r="H324" s="27"/>
      <c r="I324" s="27"/>
      <c r="J324" s="27"/>
      <c r="K324" s="27"/>
      <c r="L324" s="25"/>
      <c r="M324" s="227" t="s">
        <v>5</v>
      </c>
      <c r="N324" s="283">
        <v>704.50896907936101</v>
      </c>
      <c r="O324" s="283">
        <v>496.94785694785702</v>
      </c>
      <c r="P324" s="283">
        <v>775.80457614403599</v>
      </c>
      <c r="Q324" s="251">
        <v>0</v>
      </c>
      <c r="R324" s="251">
        <v>0</v>
      </c>
      <c r="S324" s="25"/>
      <c r="T324" s="27"/>
      <c r="U324" s="27"/>
      <c r="V324" s="70"/>
    </row>
    <row r="325" spans="1:22" ht="14.1" customHeight="1">
      <c r="A325" s="227" t="s">
        <v>6</v>
      </c>
      <c r="B325" s="283">
        <v>390.82400000000001</v>
      </c>
      <c r="C325" s="283">
        <v>130.36500000000001</v>
      </c>
      <c r="D325" s="283">
        <v>260.459</v>
      </c>
      <c r="E325" s="251">
        <v>0</v>
      </c>
      <c r="F325" s="251">
        <v>0</v>
      </c>
      <c r="G325" s="25"/>
      <c r="H325" s="27"/>
      <c r="I325" s="27"/>
      <c r="J325" s="27"/>
      <c r="K325" s="27"/>
      <c r="L325" s="25"/>
      <c r="M325" s="227" t="s">
        <v>6</v>
      </c>
      <c r="N325" s="283">
        <v>713.59486623134705</v>
      </c>
      <c r="O325" s="283">
        <v>535.61922295094496</v>
      </c>
      <c r="P325" s="283">
        <v>802.67527710695401</v>
      </c>
      <c r="Q325" s="251">
        <v>0</v>
      </c>
      <c r="R325" s="251">
        <v>0</v>
      </c>
      <c r="S325" s="25"/>
      <c r="T325" s="27"/>
      <c r="U325" s="27"/>
      <c r="V325" s="70"/>
    </row>
    <row r="326" spans="1:22" ht="14.1" customHeight="1">
      <c r="A326" s="227" t="s">
        <v>7</v>
      </c>
      <c r="B326" s="283">
        <v>483.94</v>
      </c>
      <c r="C326" s="283">
        <v>235.95</v>
      </c>
      <c r="D326" s="283">
        <v>247.82400000000001</v>
      </c>
      <c r="E326" s="251">
        <v>0</v>
      </c>
      <c r="F326" s="251">
        <v>0.16600000000000001</v>
      </c>
      <c r="G326" s="25"/>
      <c r="H326" s="27"/>
      <c r="I326" s="27"/>
      <c r="J326" s="27"/>
      <c r="K326" s="27"/>
      <c r="L326" s="25"/>
      <c r="M326" s="227" t="s">
        <v>7</v>
      </c>
      <c r="N326" s="283">
        <v>830.92325494896102</v>
      </c>
      <c r="O326" s="283">
        <v>590.90485272303397</v>
      </c>
      <c r="P326" s="283">
        <v>1059.00154948673</v>
      </c>
      <c r="Q326" s="251">
        <v>0</v>
      </c>
      <c r="R326" s="251">
        <v>1487.95180722892</v>
      </c>
      <c r="S326" s="25"/>
      <c r="T326" s="27"/>
      <c r="U326" s="27"/>
      <c r="V326" s="70"/>
    </row>
    <row r="327" spans="1:22" ht="14.1" customHeight="1">
      <c r="A327" s="227" t="s">
        <v>8</v>
      </c>
      <c r="B327" s="283">
        <v>642.30600000000004</v>
      </c>
      <c r="C327" s="283">
        <v>279.11</v>
      </c>
      <c r="D327" s="283">
        <v>362.39699999999999</v>
      </c>
      <c r="E327" s="251">
        <v>0.79900000000000004</v>
      </c>
      <c r="F327" s="251">
        <v>0</v>
      </c>
      <c r="G327" s="25"/>
      <c r="H327" s="27"/>
      <c r="I327" s="27"/>
      <c r="J327" s="27"/>
      <c r="K327" s="27"/>
      <c r="L327" s="25"/>
      <c r="M327" s="227" t="s">
        <v>8</v>
      </c>
      <c r="N327" s="283">
        <v>597.79917983017401</v>
      </c>
      <c r="O327" s="283">
        <v>534.71749489448598</v>
      </c>
      <c r="P327" s="283">
        <v>646.90656931486706</v>
      </c>
      <c r="Q327" s="251">
        <v>360.45056320400499</v>
      </c>
      <c r="R327" s="251">
        <v>0</v>
      </c>
      <c r="S327" s="25"/>
      <c r="T327" s="27"/>
      <c r="U327" s="27"/>
      <c r="V327" s="70"/>
    </row>
    <row r="328" spans="1:22" ht="14.1" customHeight="1">
      <c r="A328" s="237" t="s">
        <v>9</v>
      </c>
      <c r="B328" s="283">
        <v>775.36300000000006</v>
      </c>
      <c r="C328" s="283">
        <v>209.82499999999999</v>
      </c>
      <c r="D328" s="283">
        <v>565.53800000000001</v>
      </c>
      <c r="E328" s="251">
        <v>0</v>
      </c>
      <c r="F328" s="283">
        <v>0</v>
      </c>
      <c r="G328" s="25"/>
      <c r="H328" s="27"/>
      <c r="I328" s="27"/>
      <c r="J328" s="27"/>
      <c r="K328" s="27"/>
      <c r="L328" s="25"/>
      <c r="M328" s="227" t="s">
        <v>9</v>
      </c>
      <c r="N328" s="283">
        <v>539.41057285426302</v>
      </c>
      <c r="O328" s="283">
        <v>586.879542475873</v>
      </c>
      <c r="P328" s="283">
        <v>521.79871202288803</v>
      </c>
      <c r="Q328" s="251">
        <v>0</v>
      </c>
      <c r="R328" s="283">
        <v>0</v>
      </c>
      <c r="S328" s="25"/>
      <c r="T328" s="27"/>
      <c r="U328" s="27"/>
      <c r="V328" s="70"/>
    </row>
    <row r="329" spans="1:22" ht="14.1" customHeight="1">
      <c r="A329" s="237" t="s">
        <v>372</v>
      </c>
      <c r="B329" s="283">
        <v>549.89300000000003</v>
      </c>
      <c r="C329" s="283">
        <v>272.47500000000002</v>
      </c>
      <c r="D329" s="283">
        <v>277.41800000000001</v>
      </c>
      <c r="E329" s="283">
        <v>0</v>
      </c>
      <c r="F329" s="251">
        <v>0</v>
      </c>
      <c r="G329" s="25"/>
      <c r="H329" s="27"/>
      <c r="I329" s="27"/>
      <c r="J329" s="27"/>
      <c r="K329" s="27"/>
      <c r="L329" s="25"/>
      <c r="M329" s="227" t="s">
        <v>372</v>
      </c>
      <c r="N329" s="283">
        <v>799.03908578578</v>
      </c>
      <c r="O329" s="283">
        <v>589.40820258739302</v>
      </c>
      <c r="P329" s="283">
        <v>1004.93479154201</v>
      </c>
      <c r="Q329" s="283">
        <v>0</v>
      </c>
      <c r="R329" s="251">
        <v>0</v>
      </c>
      <c r="S329" s="25"/>
      <c r="T329" s="27"/>
      <c r="U329" s="27"/>
      <c r="V329" s="70"/>
    </row>
    <row r="330" spans="1:22" ht="14.1" customHeight="1">
      <c r="A330" s="238" t="s">
        <v>373</v>
      </c>
      <c r="B330" s="248">
        <v>607.07899999999995</v>
      </c>
      <c r="C330" s="249">
        <v>373.42500000000001</v>
      </c>
      <c r="D330" s="248">
        <v>232.88800000000001</v>
      </c>
      <c r="E330" s="258">
        <v>0.76600000000000001</v>
      </c>
      <c r="F330" s="258">
        <v>0</v>
      </c>
      <c r="G330" s="25"/>
      <c r="H330" s="27"/>
      <c r="I330" s="27"/>
      <c r="J330" s="27"/>
      <c r="K330" s="27"/>
      <c r="L330" s="25"/>
      <c r="M330" s="238" t="s">
        <v>373</v>
      </c>
      <c r="N330" s="248">
        <v>699.02269721074197</v>
      </c>
      <c r="O330" s="249">
        <v>573.21550512150998</v>
      </c>
      <c r="P330" s="248">
        <v>902.00869087286605</v>
      </c>
      <c r="Q330" s="258">
        <v>315.92689295039202</v>
      </c>
      <c r="R330" s="258">
        <v>0</v>
      </c>
      <c r="S330" s="25"/>
      <c r="T330" s="27"/>
      <c r="U330" s="27"/>
      <c r="V330" s="70"/>
    </row>
    <row r="331" spans="1:22" ht="14.1" customHeight="1">
      <c r="A331" s="39" t="s">
        <v>295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5"/>
      <c r="M331" s="39" t="s">
        <v>296</v>
      </c>
      <c r="N331" s="27"/>
      <c r="O331" s="27"/>
      <c r="P331" s="27"/>
      <c r="Q331" s="27"/>
      <c r="R331" s="27"/>
      <c r="S331" s="27"/>
      <c r="T331" s="27"/>
      <c r="U331" s="27"/>
      <c r="V331" s="27"/>
    </row>
    <row r="332" spans="1:22" ht="14.1" customHeight="1">
      <c r="A332" s="39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5"/>
      <c r="M332" s="39"/>
      <c r="N332" s="27"/>
      <c r="O332" s="27"/>
      <c r="P332" s="27"/>
      <c r="Q332" s="27"/>
      <c r="R332" s="27"/>
      <c r="S332" s="27"/>
      <c r="T332" s="27"/>
      <c r="U332" s="27"/>
      <c r="V332" s="27"/>
    </row>
    <row r="333" spans="1:22" ht="14.1" customHeight="1">
      <c r="A333" s="39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5"/>
      <c r="M333" s="39"/>
      <c r="N333" s="27"/>
      <c r="O333" s="27"/>
      <c r="P333" s="27"/>
      <c r="Q333" s="27"/>
      <c r="R333" s="27"/>
      <c r="S333" s="27"/>
      <c r="T333" s="27"/>
      <c r="U333" s="27"/>
      <c r="V333" s="27"/>
    </row>
    <row r="334" spans="1:22" ht="14.1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5"/>
      <c r="M334" s="27"/>
      <c r="N334" s="27"/>
      <c r="O334" s="27"/>
      <c r="P334" s="27"/>
      <c r="Q334" s="27"/>
      <c r="R334" s="27"/>
      <c r="S334" s="27"/>
      <c r="T334" s="27"/>
      <c r="U334" s="27"/>
      <c r="V334" s="70"/>
    </row>
    <row r="335" spans="1:22" ht="14.1" customHeight="1">
      <c r="A335" s="23" t="s">
        <v>415</v>
      </c>
      <c r="B335" s="23"/>
      <c r="C335" s="23"/>
      <c r="D335" s="27"/>
      <c r="E335" s="29" t="s">
        <v>0</v>
      </c>
      <c r="F335" s="27"/>
      <c r="G335" s="27"/>
      <c r="H335" s="27"/>
      <c r="I335" s="27"/>
      <c r="J335" s="27"/>
      <c r="K335" s="27"/>
      <c r="L335" s="25"/>
      <c r="M335" s="23" t="s">
        <v>415</v>
      </c>
      <c r="N335" s="22"/>
      <c r="O335" s="22"/>
      <c r="P335" s="27"/>
      <c r="Q335" s="26" t="s">
        <v>294</v>
      </c>
      <c r="R335" s="27"/>
      <c r="S335" s="27"/>
      <c r="T335" s="27"/>
      <c r="U335" s="27"/>
      <c r="V335" s="70"/>
    </row>
    <row r="336" spans="1:22" ht="14.1" customHeight="1">
      <c r="A336" s="44"/>
      <c r="B336" s="44" t="s">
        <v>191</v>
      </c>
      <c r="C336" s="44" t="s">
        <v>28</v>
      </c>
      <c r="D336" s="44" t="s">
        <v>35</v>
      </c>
      <c r="E336" s="44" t="s">
        <v>201</v>
      </c>
      <c r="F336" s="25"/>
      <c r="G336" s="27"/>
      <c r="H336" s="27"/>
      <c r="I336" s="27"/>
      <c r="J336" s="27"/>
      <c r="K336" s="27"/>
      <c r="L336" s="25"/>
      <c r="M336" s="226"/>
      <c r="N336" s="31" t="s">
        <v>194</v>
      </c>
      <c r="O336" s="44" t="s">
        <v>28</v>
      </c>
      <c r="P336" s="44" t="s">
        <v>35</v>
      </c>
      <c r="Q336" s="44" t="s">
        <v>201</v>
      </c>
      <c r="R336" s="25"/>
      <c r="S336" s="27"/>
      <c r="T336" s="27"/>
      <c r="U336" s="27"/>
      <c r="V336" s="70"/>
    </row>
    <row r="337" spans="1:22" ht="14.1" customHeight="1">
      <c r="A337" s="227" t="s">
        <v>4</v>
      </c>
      <c r="B337" s="283">
        <v>560.12199999999996</v>
      </c>
      <c r="C337" s="283">
        <v>528.79200000000003</v>
      </c>
      <c r="D337" s="283">
        <v>31.33</v>
      </c>
      <c r="E337" s="251">
        <v>0</v>
      </c>
      <c r="F337" s="25"/>
      <c r="G337" s="27"/>
      <c r="H337" s="27"/>
      <c r="I337" s="27"/>
      <c r="J337" s="27"/>
      <c r="K337" s="27"/>
      <c r="L337" s="25"/>
      <c r="M337" s="227" t="s">
        <v>4</v>
      </c>
      <c r="N337" s="283">
        <v>272.68166577995498</v>
      </c>
      <c r="O337" s="283">
        <v>275.00037822054799</v>
      </c>
      <c r="P337" s="283">
        <v>233.54612192786499</v>
      </c>
      <c r="Q337" s="251">
        <v>0</v>
      </c>
      <c r="R337" s="25"/>
      <c r="S337" s="27"/>
      <c r="T337" s="27"/>
      <c r="U337" s="27"/>
      <c r="V337" s="70"/>
    </row>
    <row r="338" spans="1:22" ht="14.1" customHeight="1">
      <c r="A338" s="227" t="s">
        <v>5</v>
      </c>
      <c r="B338" s="283">
        <v>725.50800000000004</v>
      </c>
      <c r="C338" s="283">
        <v>698.05799999999999</v>
      </c>
      <c r="D338" s="283">
        <v>23.21</v>
      </c>
      <c r="E338" s="283">
        <v>4.24</v>
      </c>
      <c r="F338" s="25"/>
      <c r="G338" s="27"/>
      <c r="H338" s="27"/>
      <c r="I338" s="27"/>
      <c r="J338" s="27"/>
      <c r="K338" s="27"/>
      <c r="L338" s="25"/>
      <c r="M338" s="227" t="s">
        <v>5</v>
      </c>
      <c r="N338" s="283">
        <v>341.063089586883</v>
      </c>
      <c r="O338" s="283">
        <v>343.524463583255</v>
      </c>
      <c r="P338" s="283">
        <v>285.82507539853498</v>
      </c>
      <c r="Q338" s="283">
        <v>238.20754716981099</v>
      </c>
      <c r="R338" s="25"/>
      <c r="S338" s="27"/>
      <c r="T338" s="27"/>
      <c r="U338" s="27"/>
      <c r="V338" s="70"/>
    </row>
    <row r="339" spans="1:22" ht="14.1" customHeight="1">
      <c r="A339" s="227" t="s">
        <v>6</v>
      </c>
      <c r="B339" s="283">
        <v>536.93399999999997</v>
      </c>
      <c r="C339" s="283">
        <v>521.16399999999999</v>
      </c>
      <c r="D339" s="283">
        <v>15.77</v>
      </c>
      <c r="E339" s="251">
        <v>0</v>
      </c>
      <c r="F339" s="25"/>
      <c r="G339" s="27"/>
      <c r="H339" s="27"/>
      <c r="I339" s="27"/>
      <c r="J339" s="27"/>
      <c r="K339" s="27"/>
      <c r="L339" s="25"/>
      <c r="M339" s="227" t="s">
        <v>6</v>
      </c>
      <c r="N339" s="283">
        <v>377.14132463207801</v>
      </c>
      <c r="O339" s="283">
        <v>379.596441811023</v>
      </c>
      <c r="P339" s="283">
        <v>296.005072923272</v>
      </c>
      <c r="Q339" s="251">
        <v>0</v>
      </c>
      <c r="R339" s="25"/>
      <c r="S339" s="27"/>
      <c r="T339" s="27"/>
      <c r="U339" s="27"/>
      <c r="V339" s="70"/>
    </row>
    <row r="340" spans="1:22" ht="14.1" customHeight="1">
      <c r="A340" s="227" t="s">
        <v>7</v>
      </c>
      <c r="B340" s="283">
        <v>465.14</v>
      </c>
      <c r="C340" s="283">
        <v>436.21</v>
      </c>
      <c r="D340" s="283">
        <v>28.93</v>
      </c>
      <c r="E340" s="284">
        <v>0</v>
      </c>
      <c r="F340" s="25"/>
      <c r="G340" s="27"/>
      <c r="H340" s="27"/>
      <c r="I340" s="27"/>
      <c r="J340" s="27"/>
      <c r="K340" s="27"/>
      <c r="L340" s="25"/>
      <c r="M340" s="227" t="s">
        <v>7</v>
      </c>
      <c r="N340" s="283">
        <v>446.76011523412302</v>
      </c>
      <c r="O340" s="283">
        <v>452.73835996423702</v>
      </c>
      <c r="P340" s="283">
        <v>356.61942620117497</v>
      </c>
      <c r="Q340" s="284">
        <v>0</v>
      </c>
      <c r="R340" s="25"/>
      <c r="S340" s="27"/>
      <c r="T340" s="27"/>
      <c r="U340" s="27"/>
      <c r="V340" s="70"/>
    </row>
    <row r="341" spans="1:22" ht="14.1" customHeight="1">
      <c r="A341" s="227" t="s">
        <v>8</v>
      </c>
      <c r="B341" s="283">
        <v>589.12</v>
      </c>
      <c r="C341" s="283">
        <v>564.97</v>
      </c>
      <c r="D341" s="283">
        <v>24.15</v>
      </c>
      <c r="E341" s="284">
        <v>0</v>
      </c>
      <c r="F341" s="25"/>
      <c r="G341" s="27"/>
      <c r="H341" s="27"/>
      <c r="I341" s="27"/>
      <c r="J341" s="27"/>
      <c r="K341" s="27"/>
      <c r="L341" s="25"/>
      <c r="M341" s="227" t="s">
        <v>8</v>
      </c>
      <c r="N341" s="283">
        <v>378.68176262900602</v>
      </c>
      <c r="O341" s="283">
        <v>382.08400446041401</v>
      </c>
      <c r="P341" s="283">
        <v>299.089026915114</v>
      </c>
      <c r="Q341" s="284">
        <v>0</v>
      </c>
      <c r="R341" s="25"/>
      <c r="S341" s="27"/>
      <c r="T341" s="27"/>
      <c r="U341" s="27"/>
      <c r="V341" s="70"/>
    </row>
    <row r="342" spans="1:22" ht="14.1" customHeight="1">
      <c r="A342" s="227" t="s">
        <v>9</v>
      </c>
      <c r="B342" s="283">
        <v>694.10299999999995</v>
      </c>
      <c r="C342" s="283">
        <v>675.06299999999999</v>
      </c>
      <c r="D342" s="283">
        <v>19.04</v>
      </c>
      <c r="E342" s="284">
        <v>0</v>
      </c>
      <c r="F342" s="25"/>
      <c r="G342" s="27"/>
      <c r="H342" s="27"/>
      <c r="I342" s="27"/>
      <c r="J342" s="27"/>
      <c r="K342" s="27"/>
      <c r="L342" s="25"/>
      <c r="M342" s="227" t="s">
        <v>9</v>
      </c>
      <c r="N342" s="283">
        <v>330.17145870281502</v>
      </c>
      <c r="O342" s="283">
        <v>330.34842673943001</v>
      </c>
      <c r="P342" s="283">
        <v>323.89705882352899</v>
      </c>
      <c r="Q342" s="284">
        <v>0</v>
      </c>
      <c r="R342" s="25"/>
      <c r="S342" s="27"/>
      <c r="T342" s="27"/>
      <c r="U342" s="27"/>
      <c r="V342" s="70"/>
    </row>
    <row r="343" spans="1:22" ht="14.1" customHeight="1">
      <c r="A343" s="227" t="s">
        <v>372</v>
      </c>
      <c r="B343" s="283">
        <v>696.40200000000004</v>
      </c>
      <c r="C343" s="283">
        <v>679.50300000000004</v>
      </c>
      <c r="D343" s="283">
        <v>16.899000000000001</v>
      </c>
      <c r="E343" s="251">
        <v>0</v>
      </c>
      <c r="F343" s="25"/>
      <c r="G343" s="27"/>
      <c r="H343" s="27"/>
      <c r="I343" s="27"/>
      <c r="J343" s="27"/>
      <c r="K343" s="27"/>
      <c r="L343" s="25"/>
      <c r="M343" s="227" t="s">
        <v>372</v>
      </c>
      <c r="N343" s="283">
        <v>349.24942777303897</v>
      </c>
      <c r="O343" s="283">
        <v>349.88660830047797</v>
      </c>
      <c r="P343" s="283">
        <v>323.628617077934</v>
      </c>
      <c r="Q343" s="251">
        <v>0</v>
      </c>
      <c r="R343" s="25"/>
      <c r="S343" s="27"/>
      <c r="T343" s="27"/>
      <c r="U343" s="27"/>
      <c r="V343" s="70"/>
    </row>
    <row r="344" spans="1:22" ht="14.1" customHeight="1">
      <c r="A344" s="228" t="s">
        <v>373</v>
      </c>
      <c r="B344" s="248">
        <v>563.07000000000005</v>
      </c>
      <c r="C344" s="249">
        <v>544.97</v>
      </c>
      <c r="D344" s="285">
        <v>18.100000000000001</v>
      </c>
      <c r="E344" s="258">
        <v>0</v>
      </c>
      <c r="F344" s="25"/>
      <c r="G344" s="27"/>
      <c r="H344" s="27"/>
      <c r="I344" s="27"/>
      <c r="J344" s="27"/>
      <c r="K344" s="27"/>
      <c r="L344" s="25"/>
      <c r="M344" s="228" t="s">
        <v>373</v>
      </c>
      <c r="N344" s="248">
        <v>368.128296659385</v>
      </c>
      <c r="O344" s="249">
        <v>369.78182285263398</v>
      </c>
      <c r="P344" s="285">
        <v>318.34254143646399</v>
      </c>
      <c r="Q344" s="258">
        <v>0</v>
      </c>
      <c r="R344" s="25"/>
      <c r="S344" s="27"/>
      <c r="T344" s="27"/>
      <c r="U344" s="27"/>
      <c r="V344" s="70"/>
    </row>
    <row r="345" spans="1:22" ht="14.1" customHeight="1">
      <c r="A345" s="39" t="s">
        <v>295</v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5"/>
      <c r="M345" s="39" t="s">
        <v>296</v>
      </c>
      <c r="N345" s="27"/>
      <c r="O345" s="27"/>
      <c r="P345" s="27"/>
      <c r="Q345" s="27"/>
      <c r="R345" s="27"/>
      <c r="S345" s="27"/>
      <c r="T345" s="27"/>
      <c r="U345" s="27"/>
      <c r="V345" s="27"/>
    </row>
    <row r="346" spans="1:22" ht="14.1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5"/>
      <c r="M346" s="27"/>
      <c r="N346" s="27"/>
      <c r="O346" s="27"/>
      <c r="P346" s="27"/>
      <c r="Q346" s="27"/>
      <c r="R346" s="27"/>
      <c r="S346" s="27"/>
      <c r="T346" s="27"/>
      <c r="U346" s="27"/>
      <c r="V346" s="70"/>
    </row>
    <row r="347" spans="1:22" ht="14.1" customHeight="1">
      <c r="A347" s="23" t="s">
        <v>416</v>
      </c>
      <c r="B347" s="23"/>
      <c r="C347" s="23"/>
      <c r="D347" s="23"/>
      <c r="E347" s="23"/>
      <c r="F347" s="24"/>
      <c r="J347" s="29" t="s">
        <v>0</v>
      </c>
      <c r="K347" s="29"/>
      <c r="L347" s="25"/>
      <c r="M347" s="23" t="s">
        <v>416</v>
      </c>
      <c r="N347" s="22"/>
      <c r="O347" s="22"/>
      <c r="P347" s="22"/>
      <c r="Q347" s="22"/>
      <c r="R347" s="27"/>
      <c r="V347" s="26" t="s">
        <v>294</v>
      </c>
    </row>
    <row r="348" spans="1:22" ht="14.1" customHeight="1">
      <c r="A348" s="30"/>
      <c r="B348" s="31" t="s">
        <v>191</v>
      </c>
      <c r="C348" s="31" t="s">
        <v>31</v>
      </c>
      <c r="D348" s="31" t="s">
        <v>33</v>
      </c>
      <c r="E348" s="32" t="s">
        <v>192</v>
      </c>
      <c r="F348" s="33" t="s">
        <v>40</v>
      </c>
      <c r="G348" s="31" t="s">
        <v>38</v>
      </c>
      <c r="H348" s="33" t="s">
        <v>28</v>
      </c>
      <c r="I348" s="33" t="s">
        <v>30</v>
      </c>
      <c r="J348" s="31" t="s">
        <v>29</v>
      </c>
      <c r="K348" s="27"/>
      <c r="L348" s="25"/>
      <c r="M348" s="226"/>
      <c r="N348" s="31" t="s">
        <v>194</v>
      </c>
      <c r="O348" s="31" t="s">
        <v>31</v>
      </c>
      <c r="P348" s="31" t="s">
        <v>33</v>
      </c>
      <c r="Q348" s="32" t="s">
        <v>192</v>
      </c>
      <c r="R348" s="33" t="s">
        <v>40</v>
      </c>
      <c r="S348" s="31" t="s">
        <v>38</v>
      </c>
      <c r="T348" s="33" t="s">
        <v>28</v>
      </c>
      <c r="U348" s="33" t="s">
        <v>30</v>
      </c>
      <c r="V348" s="31" t="s">
        <v>29</v>
      </c>
    </row>
    <row r="349" spans="1:22" ht="14.1" customHeight="1">
      <c r="A349" s="35" t="s">
        <v>2</v>
      </c>
      <c r="B349" s="242">
        <v>25410.501</v>
      </c>
      <c r="C349" s="242">
        <v>16251.656000000001</v>
      </c>
      <c r="D349" s="242">
        <v>5416.1459999999997</v>
      </c>
      <c r="E349" s="242">
        <v>3726.5590000000002</v>
      </c>
      <c r="F349" s="241">
        <v>0</v>
      </c>
      <c r="G349" s="242">
        <v>14.04</v>
      </c>
      <c r="H349" s="241">
        <v>0</v>
      </c>
      <c r="I349" s="241">
        <v>0</v>
      </c>
      <c r="J349" s="242">
        <v>2.1</v>
      </c>
      <c r="K349" s="27"/>
      <c r="L349" s="25"/>
      <c r="M349" s="227" t="s">
        <v>2</v>
      </c>
      <c r="N349" s="242">
        <v>371.56756570836598</v>
      </c>
      <c r="O349" s="242">
        <v>327.85563514265903</v>
      </c>
      <c r="P349" s="242">
        <v>432.20215998608597</v>
      </c>
      <c r="Q349" s="242">
        <v>473.79445756796002</v>
      </c>
      <c r="R349" s="241">
        <v>0</v>
      </c>
      <c r="S349" s="242">
        <v>447.50712250712201</v>
      </c>
      <c r="T349" s="241">
        <v>0</v>
      </c>
      <c r="U349" s="241">
        <v>0</v>
      </c>
      <c r="V349" s="242">
        <v>354.76190476190499</v>
      </c>
    </row>
    <row r="350" spans="1:22" ht="14.1" customHeight="1">
      <c r="A350" s="35" t="s">
        <v>3</v>
      </c>
      <c r="B350" s="242">
        <v>26764.688999999998</v>
      </c>
      <c r="C350" s="242">
        <v>16991.248</v>
      </c>
      <c r="D350" s="242">
        <v>5997.9470000000001</v>
      </c>
      <c r="E350" s="242">
        <v>3773.4940000000001</v>
      </c>
      <c r="F350" s="241">
        <v>0</v>
      </c>
      <c r="G350" s="242">
        <v>2</v>
      </c>
      <c r="H350" s="241">
        <v>0</v>
      </c>
      <c r="I350" s="241">
        <v>0</v>
      </c>
      <c r="J350" s="242">
        <v>0</v>
      </c>
      <c r="K350" s="27"/>
      <c r="L350" s="25"/>
      <c r="M350" s="227" t="s">
        <v>3</v>
      </c>
      <c r="N350" s="242">
        <v>367.97737496594902</v>
      </c>
      <c r="O350" s="242">
        <v>331.47270877336399</v>
      </c>
      <c r="P350" s="242">
        <v>435.26343263786799</v>
      </c>
      <c r="Q350" s="242">
        <v>425.40070290293301</v>
      </c>
      <c r="R350" s="241">
        <v>0</v>
      </c>
      <c r="S350" s="242">
        <v>365.5</v>
      </c>
      <c r="T350" s="241">
        <v>0</v>
      </c>
      <c r="U350" s="241">
        <v>0</v>
      </c>
      <c r="V350" s="242">
        <v>0</v>
      </c>
    </row>
    <row r="351" spans="1:22" ht="14.1" customHeight="1">
      <c r="A351" s="35" t="s">
        <v>4</v>
      </c>
      <c r="B351" s="242">
        <v>32893.436999999998</v>
      </c>
      <c r="C351" s="242">
        <v>20634.895</v>
      </c>
      <c r="D351" s="242">
        <v>7798.1970000000001</v>
      </c>
      <c r="E351" s="242">
        <v>4441.6949999999997</v>
      </c>
      <c r="F351" s="241">
        <v>0</v>
      </c>
      <c r="G351" s="242">
        <v>18.649999999999999</v>
      </c>
      <c r="H351" s="241">
        <v>0</v>
      </c>
      <c r="I351" s="241">
        <v>0</v>
      </c>
      <c r="J351" s="242">
        <v>0</v>
      </c>
      <c r="K351" s="27"/>
      <c r="L351" s="25"/>
      <c r="M351" s="227" t="s">
        <v>4</v>
      </c>
      <c r="N351" s="242">
        <v>378.718617941932</v>
      </c>
      <c r="O351" s="242">
        <v>350.597616319346</v>
      </c>
      <c r="P351" s="242">
        <v>407.85812412792302</v>
      </c>
      <c r="Q351" s="242">
        <v>458.198728188225</v>
      </c>
      <c r="R351" s="241">
        <v>0</v>
      </c>
      <c r="S351" s="242">
        <v>379.35656836461101</v>
      </c>
      <c r="T351" s="241">
        <v>0</v>
      </c>
      <c r="U351" s="241">
        <v>0</v>
      </c>
      <c r="V351" s="242">
        <v>0</v>
      </c>
    </row>
    <row r="352" spans="1:22" ht="14.1" customHeight="1">
      <c r="A352" s="35" t="s">
        <v>5</v>
      </c>
      <c r="B352" s="242">
        <v>33771.171000000002</v>
      </c>
      <c r="C352" s="242">
        <v>22417.108</v>
      </c>
      <c r="D352" s="242">
        <v>6473.6189999999997</v>
      </c>
      <c r="E352" s="242">
        <v>4827.9489999999996</v>
      </c>
      <c r="F352" s="241">
        <v>0</v>
      </c>
      <c r="G352" s="242">
        <v>47.244999999999997</v>
      </c>
      <c r="H352" s="241">
        <v>0</v>
      </c>
      <c r="I352" s="241">
        <v>5.25</v>
      </c>
      <c r="J352" s="242">
        <v>0</v>
      </c>
      <c r="K352" s="27"/>
      <c r="L352" s="25"/>
      <c r="M352" s="227" t="s">
        <v>5</v>
      </c>
      <c r="N352" s="242">
        <v>433.98133869861999</v>
      </c>
      <c r="O352" s="242">
        <v>396.46581530498901</v>
      </c>
      <c r="P352" s="242">
        <v>512.53634172786496</v>
      </c>
      <c r="Q352" s="242">
        <v>502.151948995319</v>
      </c>
      <c r="R352" s="241">
        <v>0</v>
      </c>
      <c r="S352" s="242">
        <v>503.54534871415001</v>
      </c>
      <c r="T352" s="241">
        <v>0</v>
      </c>
      <c r="U352" s="241">
        <v>442.28571428571399</v>
      </c>
      <c r="V352" s="242">
        <v>0</v>
      </c>
    </row>
    <row r="353" spans="1:22" ht="14.1" customHeight="1">
      <c r="A353" s="35" t="s">
        <v>6</v>
      </c>
      <c r="B353" s="242">
        <v>34267.72</v>
      </c>
      <c r="C353" s="242">
        <v>23757.653999999999</v>
      </c>
      <c r="D353" s="242">
        <v>5892.0360000000001</v>
      </c>
      <c r="E353" s="242">
        <v>4599.2700000000004</v>
      </c>
      <c r="F353" s="241">
        <v>0</v>
      </c>
      <c r="G353" s="242">
        <v>18.760000000000002</v>
      </c>
      <c r="H353" s="241">
        <v>0</v>
      </c>
      <c r="I353" s="241">
        <v>0</v>
      </c>
      <c r="J353" s="242">
        <v>0</v>
      </c>
      <c r="K353" s="27"/>
      <c r="L353" s="25"/>
      <c r="M353" s="227" t="s">
        <v>6</v>
      </c>
      <c r="N353" s="242">
        <v>402.24692509452001</v>
      </c>
      <c r="O353" s="242">
        <v>372.92865701301997</v>
      </c>
      <c r="P353" s="242">
        <v>468.59082327399199</v>
      </c>
      <c r="Q353" s="242">
        <v>468.224957438898</v>
      </c>
      <c r="R353" s="241">
        <v>0</v>
      </c>
      <c r="S353" s="242">
        <v>518.55010660980804</v>
      </c>
      <c r="T353" s="241">
        <v>0</v>
      </c>
      <c r="U353" s="241">
        <v>0</v>
      </c>
      <c r="V353" s="242">
        <v>0</v>
      </c>
    </row>
    <row r="354" spans="1:22" ht="14.1" customHeight="1">
      <c r="A354" s="35" t="s">
        <v>7</v>
      </c>
      <c r="B354" s="242">
        <v>39678.641000000003</v>
      </c>
      <c r="C354" s="242">
        <v>28728.525000000001</v>
      </c>
      <c r="D354" s="242">
        <v>5834.4769999999999</v>
      </c>
      <c r="E354" s="242">
        <v>5110.8490000000002</v>
      </c>
      <c r="F354" s="241">
        <v>0</v>
      </c>
      <c r="G354" s="242">
        <v>4.79</v>
      </c>
      <c r="H354" s="241">
        <v>0</v>
      </c>
      <c r="I354" s="241">
        <v>0</v>
      </c>
      <c r="J354" s="242">
        <v>0</v>
      </c>
      <c r="K354" s="27"/>
      <c r="L354" s="25"/>
      <c r="M354" s="227" t="s">
        <v>7</v>
      </c>
      <c r="N354" s="242">
        <v>399.54385030475203</v>
      </c>
      <c r="O354" s="242">
        <v>362.94933345864399</v>
      </c>
      <c r="P354" s="242">
        <v>500.20867337380901</v>
      </c>
      <c r="Q354" s="242">
        <v>490.15750612080302</v>
      </c>
      <c r="R354" s="241">
        <v>0</v>
      </c>
      <c r="S354" s="242">
        <v>580.58455114822505</v>
      </c>
      <c r="T354" s="241">
        <v>0</v>
      </c>
      <c r="U354" s="241">
        <v>0</v>
      </c>
      <c r="V354" s="242">
        <v>0</v>
      </c>
    </row>
    <row r="355" spans="1:22" ht="14.1" customHeight="1">
      <c r="A355" s="35" t="s">
        <v>8</v>
      </c>
      <c r="B355" s="242">
        <v>40488.220999999998</v>
      </c>
      <c r="C355" s="242">
        <v>30077.325000000001</v>
      </c>
      <c r="D355" s="242">
        <v>5807.7960000000003</v>
      </c>
      <c r="E355" s="242">
        <v>4598.7749999999996</v>
      </c>
      <c r="F355" s="241">
        <v>1.35</v>
      </c>
      <c r="G355" s="242">
        <v>2.9750000000000001</v>
      </c>
      <c r="H355" s="241">
        <v>0</v>
      </c>
      <c r="I355" s="241">
        <v>0</v>
      </c>
      <c r="J355" s="242">
        <v>0</v>
      </c>
      <c r="K355" s="27"/>
      <c r="L355" s="25"/>
      <c r="M355" s="227" t="s">
        <v>8</v>
      </c>
      <c r="N355" s="242">
        <v>382.13378157563398</v>
      </c>
      <c r="O355" s="242">
        <v>350.32400653981</v>
      </c>
      <c r="P355" s="242">
        <v>441.890176583337</v>
      </c>
      <c r="Q355" s="242">
        <v>514.57246766801995</v>
      </c>
      <c r="R355" s="241">
        <v>419.25925925925901</v>
      </c>
      <c r="S355" s="242">
        <v>581.84873949579799</v>
      </c>
      <c r="T355" s="241">
        <v>0</v>
      </c>
      <c r="U355" s="241">
        <v>0</v>
      </c>
      <c r="V355" s="242">
        <v>0</v>
      </c>
    </row>
    <row r="356" spans="1:22" ht="14.1" customHeight="1">
      <c r="A356" s="35" t="s">
        <v>9</v>
      </c>
      <c r="B356" s="242">
        <v>43608.353000000003</v>
      </c>
      <c r="C356" s="242">
        <v>34303.072999999997</v>
      </c>
      <c r="D356" s="242">
        <v>5458.384</v>
      </c>
      <c r="E356" s="242">
        <v>3739.11</v>
      </c>
      <c r="F356" s="241">
        <v>105.786</v>
      </c>
      <c r="G356" s="242">
        <v>2</v>
      </c>
      <c r="H356" s="241">
        <v>0</v>
      </c>
      <c r="I356" s="241">
        <v>0</v>
      </c>
      <c r="J356" s="242">
        <v>0</v>
      </c>
      <c r="K356" s="27"/>
      <c r="L356" s="25"/>
      <c r="M356" s="227" t="s">
        <v>9</v>
      </c>
      <c r="N356" s="242">
        <v>338.27342665291701</v>
      </c>
      <c r="O356" s="242">
        <v>302.39868014157202</v>
      </c>
      <c r="P356" s="242">
        <v>465.86718706489</v>
      </c>
      <c r="Q356" s="242">
        <v>476.85705956765099</v>
      </c>
      <c r="R356" s="241">
        <v>487.68268012780499</v>
      </c>
      <c r="S356" s="242">
        <v>425</v>
      </c>
      <c r="T356" s="241">
        <v>0</v>
      </c>
      <c r="U356" s="241">
        <v>0</v>
      </c>
      <c r="V356" s="242">
        <v>0</v>
      </c>
    </row>
    <row r="357" spans="1:22" ht="14.1" customHeight="1">
      <c r="A357" s="35" t="s">
        <v>372</v>
      </c>
      <c r="B357" s="242">
        <v>39760.76</v>
      </c>
      <c r="C357" s="242">
        <v>31113.874</v>
      </c>
      <c r="D357" s="286">
        <v>5441.24</v>
      </c>
      <c r="E357" s="242">
        <v>3066.9949999999999</v>
      </c>
      <c r="F357" s="241">
        <v>138.65100000000001</v>
      </c>
      <c r="G357" s="242">
        <v>0</v>
      </c>
      <c r="H357" s="241">
        <v>0</v>
      </c>
      <c r="I357" s="241">
        <v>0</v>
      </c>
      <c r="J357" s="242">
        <v>0</v>
      </c>
      <c r="K357" s="27"/>
      <c r="L357" s="25"/>
      <c r="M357" s="227" t="s">
        <v>372</v>
      </c>
      <c r="N357" s="242">
        <v>368.09716413871399</v>
      </c>
      <c r="O357" s="242">
        <v>333.04248773392902</v>
      </c>
      <c r="P357" s="286">
        <v>488.25837492924398</v>
      </c>
      <c r="Q357" s="242">
        <v>504.81790808266697</v>
      </c>
      <c r="R357" s="241">
        <v>494.594341187586</v>
      </c>
      <c r="S357" s="242">
        <v>0</v>
      </c>
      <c r="T357" s="241">
        <v>0</v>
      </c>
      <c r="U357" s="241">
        <v>0</v>
      </c>
      <c r="V357" s="242">
        <v>0</v>
      </c>
    </row>
    <row r="358" spans="1:22" ht="14.1" customHeight="1">
      <c r="A358" s="38" t="s">
        <v>373</v>
      </c>
      <c r="B358" s="248">
        <v>42591.856</v>
      </c>
      <c r="C358" s="248">
        <v>35150.069000000003</v>
      </c>
      <c r="D358" s="248">
        <v>4347.4629999999997</v>
      </c>
      <c r="E358" s="245">
        <v>2948.5030000000002</v>
      </c>
      <c r="F358" s="245">
        <v>133.071</v>
      </c>
      <c r="G358" s="245">
        <v>12.75</v>
      </c>
      <c r="H358" s="245">
        <v>0</v>
      </c>
      <c r="I358" s="246">
        <v>0</v>
      </c>
      <c r="J358" s="245">
        <v>0</v>
      </c>
      <c r="K358" s="27"/>
      <c r="L358" s="25"/>
      <c r="M358" s="228" t="s">
        <v>373</v>
      </c>
      <c r="N358" s="248">
        <v>325.05052139545199</v>
      </c>
      <c r="O358" s="248">
        <v>297.18189173398201</v>
      </c>
      <c r="P358" s="248">
        <v>439.05629559124498</v>
      </c>
      <c r="Q358" s="245">
        <v>479.47517774273899</v>
      </c>
      <c r="R358" s="245">
        <v>527.74083008318905</v>
      </c>
      <c r="S358" s="245">
        <v>454.82352941176498</v>
      </c>
      <c r="T358" s="245">
        <v>0</v>
      </c>
      <c r="U358" s="246">
        <v>0</v>
      </c>
      <c r="V358" s="245">
        <v>0</v>
      </c>
    </row>
    <row r="359" spans="1:22" ht="14.1" customHeight="1">
      <c r="A359" s="39" t="s">
        <v>295</v>
      </c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5"/>
      <c r="M359" s="39" t="s">
        <v>296</v>
      </c>
      <c r="N359" s="27"/>
      <c r="O359" s="27"/>
      <c r="P359" s="27"/>
      <c r="Q359" s="27"/>
      <c r="R359" s="27"/>
      <c r="S359" s="27"/>
      <c r="T359" s="27"/>
      <c r="U359" s="27"/>
      <c r="V359" s="27"/>
    </row>
    <row r="360" spans="1:22" ht="14.1" customHeight="1">
      <c r="A360" s="39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5"/>
      <c r="M360" s="39"/>
      <c r="N360" s="27"/>
      <c r="O360" s="27"/>
      <c r="P360" s="27"/>
      <c r="Q360" s="27"/>
      <c r="R360" s="27"/>
      <c r="S360" s="27"/>
      <c r="T360" s="27"/>
      <c r="U360" s="27"/>
      <c r="V360" s="27"/>
    </row>
    <row r="361" spans="1:22" ht="14.1" customHeight="1">
      <c r="A361" s="23" t="s">
        <v>417</v>
      </c>
      <c r="B361" s="23"/>
      <c r="C361" s="23"/>
      <c r="D361" s="23"/>
      <c r="E361" s="23"/>
      <c r="F361" s="26"/>
      <c r="G361" s="23"/>
      <c r="H361" s="29" t="s">
        <v>0</v>
      </c>
      <c r="I361" s="26"/>
      <c r="J361" s="26"/>
      <c r="K361" s="23"/>
      <c r="L361" s="25"/>
      <c r="M361" s="23" t="s">
        <v>417</v>
      </c>
      <c r="N361" s="22"/>
      <c r="O361" s="22"/>
      <c r="P361" s="22"/>
      <c r="Q361" s="22"/>
      <c r="R361" s="22"/>
      <c r="S361" s="26"/>
      <c r="T361" s="26" t="s">
        <v>294</v>
      </c>
      <c r="U361" s="70"/>
    </row>
    <row r="362" spans="1:22" ht="14.1" customHeight="1">
      <c r="A362" s="226"/>
      <c r="B362" s="31" t="s">
        <v>191</v>
      </c>
      <c r="C362" s="31" t="s">
        <v>31</v>
      </c>
      <c r="D362" s="32" t="s">
        <v>192</v>
      </c>
      <c r="E362" s="31" t="s">
        <v>30</v>
      </c>
      <c r="F362" s="62" t="s">
        <v>40</v>
      </c>
      <c r="G362" s="31" t="s">
        <v>33</v>
      </c>
      <c r="H362" s="31" t="s">
        <v>29</v>
      </c>
      <c r="I362" s="34"/>
      <c r="J362" s="34"/>
      <c r="L362"/>
      <c r="M362" s="226"/>
      <c r="N362" s="31" t="s">
        <v>194</v>
      </c>
      <c r="O362" s="31" t="s">
        <v>31</v>
      </c>
      <c r="P362" s="32" t="s">
        <v>192</v>
      </c>
      <c r="Q362" s="31" t="s">
        <v>30</v>
      </c>
      <c r="R362" s="62" t="s">
        <v>40</v>
      </c>
      <c r="S362" s="31" t="s">
        <v>33</v>
      </c>
      <c r="T362" s="31" t="s">
        <v>29</v>
      </c>
      <c r="U362" s="34"/>
    </row>
    <row r="363" spans="1:22" ht="14.1" customHeight="1">
      <c r="A363" s="227" t="s">
        <v>2</v>
      </c>
      <c r="B363" s="242">
        <v>2971.2809999999999</v>
      </c>
      <c r="C363" s="242">
        <v>963.51800000000003</v>
      </c>
      <c r="D363" s="242">
        <v>460.08</v>
      </c>
      <c r="E363" s="242">
        <v>472.13400000000001</v>
      </c>
      <c r="F363" s="241">
        <v>146.44200000000001</v>
      </c>
      <c r="G363" s="242">
        <v>0</v>
      </c>
      <c r="H363" s="242">
        <v>929.10699999999997</v>
      </c>
      <c r="I363" s="34"/>
      <c r="J363" s="34"/>
      <c r="L363"/>
      <c r="M363" s="227" t="s">
        <v>2</v>
      </c>
      <c r="N363" s="242">
        <v>350.63092316075102</v>
      </c>
      <c r="O363" s="242">
        <v>330.78780053927397</v>
      </c>
      <c r="P363" s="242">
        <v>337.59346200660798</v>
      </c>
      <c r="Q363" s="242">
        <v>509.08640343631299</v>
      </c>
      <c r="R363" s="241">
        <v>531.27518061758201</v>
      </c>
      <c r="S363" s="242">
        <v>0</v>
      </c>
      <c r="T363" s="242">
        <v>268.67196135644201</v>
      </c>
      <c r="U363" s="34"/>
    </row>
    <row r="364" spans="1:22" ht="14.1" customHeight="1">
      <c r="A364" s="227" t="s">
        <v>3</v>
      </c>
      <c r="B364" s="242">
        <v>2963.0940000000001</v>
      </c>
      <c r="C364" s="242">
        <v>1621.1130000000001</v>
      </c>
      <c r="D364" s="242">
        <v>230.08</v>
      </c>
      <c r="E364" s="242">
        <v>134.08600000000001</v>
      </c>
      <c r="F364" s="241">
        <v>145.08500000000001</v>
      </c>
      <c r="G364" s="242">
        <v>0</v>
      </c>
      <c r="H364" s="242">
        <v>832.73</v>
      </c>
      <c r="I364" s="34"/>
      <c r="J364" s="34"/>
      <c r="L364"/>
      <c r="M364" s="227" t="s">
        <v>3</v>
      </c>
      <c r="N364" s="242">
        <v>312.135220819859</v>
      </c>
      <c r="O364" s="242">
        <v>328.215244711504</v>
      </c>
      <c r="P364" s="242">
        <v>296.80980528511799</v>
      </c>
      <c r="Q364" s="242">
        <v>569.61949793416204</v>
      </c>
      <c r="R364" s="241">
        <v>450.45318261708701</v>
      </c>
      <c r="S364" s="242">
        <v>0</v>
      </c>
      <c r="T364" s="242">
        <v>219.50692301226101</v>
      </c>
      <c r="U364" s="34"/>
    </row>
    <row r="365" spans="1:22" ht="14.1" customHeight="1">
      <c r="A365" s="227" t="s">
        <v>4</v>
      </c>
      <c r="B365" s="242">
        <v>6435.6559999999999</v>
      </c>
      <c r="C365" s="242">
        <v>2306.0030000000002</v>
      </c>
      <c r="D365" s="242">
        <v>332.34</v>
      </c>
      <c r="E365" s="242">
        <v>95.856999999999999</v>
      </c>
      <c r="F365" s="275">
        <v>144.49100000000001</v>
      </c>
      <c r="G365" s="242">
        <v>145.47900000000001</v>
      </c>
      <c r="H365" s="242">
        <v>3411.4859999999999</v>
      </c>
      <c r="I365" s="34"/>
      <c r="J365" s="34"/>
      <c r="L365"/>
      <c r="M365" s="227" t="s">
        <v>4</v>
      </c>
      <c r="N365" s="242">
        <v>342.76163921750998</v>
      </c>
      <c r="O365" s="242">
        <v>320.09975702546802</v>
      </c>
      <c r="P365" s="242">
        <v>345.26689534813698</v>
      </c>
      <c r="Q365" s="242">
        <v>603.86826209875096</v>
      </c>
      <c r="R365" s="275">
        <v>399.581980884622</v>
      </c>
      <c r="S365" s="242">
        <v>745.80523649461395</v>
      </c>
      <c r="T365" s="242">
        <v>330.905359130889</v>
      </c>
      <c r="U365" s="34"/>
    </row>
    <row r="366" spans="1:22" ht="14.1" customHeight="1">
      <c r="A366" s="227" t="s">
        <v>5</v>
      </c>
      <c r="B366" s="242">
        <v>8629.9060000000009</v>
      </c>
      <c r="C366" s="242">
        <v>3202.703</v>
      </c>
      <c r="D366" s="242">
        <v>450.03300000000002</v>
      </c>
      <c r="E366" s="242">
        <v>127.035</v>
      </c>
      <c r="F366" s="275">
        <v>368.30700000000002</v>
      </c>
      <c r="G366" s="242">
        <v>334.05799999999999</v>
      </c>
      <c r="H366" s="242">
        <v>4147.7700000000004</v>
      </c>
      <c r="I366" s="34"/>
      <c r="J366" s="34"/>
      <c r="L366"/>
      <c r="M366" s="227" t="s">
        <v>5</v>
      </c>
      <c r="N366" s="242">
        <v>391.010052716681</v>
      </c>
      <c r="O366" s="242">
        <v>304.73665525651302</v>
      </c>
      <c r="P366" s="242">
        <v>332.54228023278301</v>
      </c>
      <c r="Q366" s="242">
        <v>546.605266265203</v>
      </c>
      <c r="R366" s="275">
        <v>461.70450195081798</v>
      </c>
      <c r="S366" s="242">
        <v>837.63897287297402</v>
      </c>
      <c r="T366" s="242">
        <v>416.95585820814603</v>
      </c>
      <c r="U366" s="34"/>
    </row>
    <row r="367" spans="1:22" ht="14.1" customHeight="1">
      <c r="A367" s="227" t="s">
        <v>6</v>
      </c>
      <c r="B367" s="242">
        <v>7735.69</v>
      </c>
      <c r="C367" s="242">
        <v>3164.2170000000001</v>
      </c>
      <c r="D367" s="242">
        <v>981.79499999999996</v>
      </c>
      <c r="E367" s="242">
        <v>168.661</v>
      </c>
      <c r="F367" s="275">
        <v>130.27000000000001</v>
      </c>
      <c r="G367" s="242">
        <v>302.67200000000003</v>
      </c>
      <c r="H367" s="242">
        <v>2988.0749999999998</v>
      </c>
      <c r="I367" s="34"/>
      <c r="J367" s="34"/>
      <c r="L367"/>
      <c r="M367" s="227" t="s">
        <v>6</v>
      </c>
      <c r="N367" s="242">
        <v>406.544471146077</v>
      </c>
      <c r="O367" s="242">
        <v>320.74917744263399</v>
      </c>
      <c r="P367" s="242">
        <v>332.64072438747399</v>
      </c>
      <c r="Q367" s="242">
        <v>712.00218189148598</v>
      </c>
      <c r="R367" s="275">
        <v>537.75236048207603</v>
      </c>
      <c r="S367" s="242">
        <v>885.02735634614396</v>
      </c>
      <c r="T367" s="242">
        <v>450.251081381826</v>
      </c>
      <c r="U367" s="34"/>
    </row>
    <row r="368" spans="1:22" ht="14.1" customHeight="1">
      <c r="A368" s="227" t="s">
        <v>7</v>
      </c>
      <c r="B368" s="242">
        <v>7037.5709999999999</v>
      </c>
      <c r="C368" s="242">
        <v>3699.7550000000001</v>
      </c>
      <c r="D368" s="242">
        <v>1131.2439999999999</v>
      </c>
      <c r="E368" s="242">
        <v>154.50700000000001</v>
      </c>
      <c r="F368" s="275">
        <v>358.59399999999999</v>
      </c>
      <c r="G368" s="242">
        <v>261.58800000000002</v>
      </c>
      <c r="H368" s="242">
        <v>1431.883</v>
      </c>
      <c r="I368" s="34"/>
      <c r="J368" s="34"/>
      <c r="L368"/>
      <c r="M368" s="227" t="s">
        <v>7</v>
      </c>
      <c r="N368" s="242">
        <v>394.91736566494302</v>
      </c>
      <c r="O368" s="242">
        <v>321.20991795402699</v>
      </c>
      <c r="P368" s="242">
        <v>320.07771974923202</v>
      </c>
      <c r="Q368" s="242">
        <v>835.962124693379</v>
      </c>
      <c r="R368" s="275">
        <v>466.68934784184898</v>
      </c>
      <c r="S368" s="242">
        <v>867.84944263498301</v>
      </c>
      <c r="T368" s="242">
        <v>492.52767160445399</v>
      </c>
      <c r="U368" s="34"/>
    </row>
    <row r="369" spans="1:22" ht="14.1" customHeight="1">
      <c r="A369" s="227" t="s">
        <v>8</v>
      </c>
      <c r="B369" s="242">
        <v>7383.3990000000003</v>
      </c>
      <c r="C369" s="242">
        <v>3740.3580000000002</v>
      </c>
      <c r="D369" s="242">
        <v>1190.5909999999999</v>
      </c>
      <c r="E369" s="242">
        <v>295.791</v>
      </c>
      <c r="F369" s="241">
        <v>702.04600000000005</v>
      </c>
      <c r="G369" s="242">
        <v>438.07900000000001</v>
      </c>
      <c r="H369" s="242">
        <v>1016.534</v>
      </c>
      <c r="I369" s="34"/>
      <c r="J369" s="34"/>
      <c r="L369"/>
      <c r="M369" s="227" t="s">
        <v>8</v>
      </c>
      <c r="N369" s="242">
        <v>389.95170110676702</v>
      </c>
      <c r="O369" s="242">
        <v>315.26821764119899</v>
      </c>
      <c r="P369" s="242">
        <v>313.65599101622598</v>
      </c>
      <c r="Q369" s="242">
        <v>678.31678448634398</v>
      </c>
      <c r="R369" s="241">
        <v>395.55385259655401</v>
      </c>
      <c r="S369" s="242">
        <v>819.64896742368398</v>
      </c>
      <c r="T369" s="242">
        <v>481.15360627386798</v>
      </c>
      <c r="U369" s="34"/>
    </row>
    <row r="370" spans="1:22" ht="14.1" customHeight="1">
      <c r="A370" s="227" t="s">
        <v>9</v>
      </c>
      <c r="B370" s="242">
        <v>7690.4369999999999</v>
      </c>
      <c r="C370" s="242">
        <v>4082.6930000000002</v>
      </c>
      <c r="D370" s="242">
        <v>1062.3510000000001</v>
      </c>
      <c r="E370" s="242">
        <v>591.70799999999997</v>
      </c>
      <c r="F370" s="275">
        <v>925.26199999999994</v>
      </c>
      <c r="G370" s="242">
        <v>474.75200000000001</v>
      </c>
      <c r="H370" s="242">
        <v>553.67100000000005</v>
      </c>
      <c r="I370" s="34"/>
      <c r="J370" s="34"/>
      <c r="L370"/>
      <c r="M370" s="227" t="s">
        <v>9</v>
      </c>
      <c r="N370" s="242">
        <v>390.138947890738</v>
      </c>
      <c r="O370" s="242">
        <v>315.22673882165498</v>
      </c>
      <c r="P370" s="242">
        <v>293.71460091815197</v>
      </c>
      <c r="Q370" s="242">
        <v>493.12498732482902</v>
      </c>
      <c r="R370" s="275">
        <v>459.58550118777202</v>
      </c>
      <c r="S370" s="242">
        <v>856.43451739013199</v>
      </c>
      <c r="T370" s="242">
        <v>501.597519104306</v>
      </c>
      <c r="U370" s="34"/>
    </row>
    <row r="371" spans="1:22" ht="14.1" customHeight="1">
      <c r="A371" s="227" t="s">
        <v>372</v>
      </c>
      <c r="B371" s="242">
        <v>9197.768</v>
      </c>
      <c r="C371" s="242">
        <v>4806.6729999999998</v>
      </c>
      <c r="D371" s="242">
        <v>1081.6469999999999</v>
      </c>
      <c r="E371" s="242">
        <v>977.48599999999999</v>
      </c>
      <c r="F371" s="275">
        <v>956.07899999999995</v>
      </c>
      <c r="G371" s="242">
        <v>605.85599999999999</v>
      </c>
      <c r="H371" s="242">
        <v>770.02700000000004</v>
      </c>
      <c r="I371" s="34"/>
      <c r="J371" s="34"/>
      <c r="L371"/>
      <c r="M371" s="227" t="s">
        <v>372</v>
      </c>
      <c r="N371" s="242">
        <v>410.08818661223</v>
      </c>
      <c r="O371" s="242">
        <v>319.61150675321602</v>
      </c>
      <c r="P371" s="242">
        <v>318.87482699993598</v>
      </c>
      <c r="Q371" s="242">
        <v>500.33760074313102</v>
      </c>
      <c r="R371" s="275">
        <v>538.45655013863905</v>
      </c>
      <c r="S371" s="242">
        <v>852.13648127607905</v>
      </c>
      <c r="T371" s="242">
        <v>481.23767088686498</v>
      </c>
      <c r="U371" s="34"/>
    </row>
    <row r="372" spans="1:22" ht="14.1" customHeight="1">
      <c r="A372" s="228" t="s">
        <v>373</v>
      </c>
      <c r="B372" s="248">
        <v>9377.6450000000004</v>
      </c>
      <c r="C372" s="248">
        <v>5010.7780000000002</v>
      </c>
      <c r="D372" s="248">
        <v>1299.0039999999999</v>
      </c>
      <c r="E372" s="245">
        <v>933.28700000000003</v>
      </c>
      <c r="F372" s="287">
        <v>842.03599999999994</v>
      </c>
      <c r="G372" s="245">
        <v>673.36599999999999</v>
      </c>
      <c r="H372" s="245">
        <v>619.17399999999998</v>
      </c>
      <c r="I372" s="34"/>
      <c r="J372" s="34"/>
      <c r="L372"/>
      <c r="M372" s="228" t="s">
        <v>373</v>
      </c>
      <c r="N372" s="248">
        <v>404.88278240432402</v>
      </c>
      <c r="O372" s="248">
        <v>323.48888735441898</v>
      </c>
      <c r="P372" s="248">
        <v>309.403974121712</v>
      </c>
      <c r="Q372" s="245">
        <v>530.60634081477599</v>
      </c>
      <c r="R372" s="287">
        <v>530.55332551102299</v>
      </c>
      <c r="S372" s="245">
        <v>828.24496633331603</v>
      </c>
      <c r="T372" s="245">
        <v>443.06446976132702</v>
      </c>
      <c r="U372" s="34"/>
    </row>
    <row r="373" spans="1:22" ht="14.1" customHeight="1">
      <c r="A373" s="39" t="s">
        <v>295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5"/>
      <c r="M373" s="39" t="s">
        <v>296</v>
      </c>
      <c r="N373" s="27"/>
      <c r="O373" s="27"/>
      <c r="P373" s="27"/>
      <c r="Q373" s="27"/>
      <c r="R373" s="27"/>
      <c r="S373" s="27"/>
      <c r="T373" s="27"/>
      <c r="U373" s="27"/>
      <c r="V373" s="27"/>
    </row>
    <row r="374" spans="1:22" ht="14.1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5"/>
      <c r="M374" s="27"/>
      <c r="N374" s="27"/>
      <c r="O374" s="27"/>
      <c r="P374" s="27"/>
      <c r="Q374" s="27"/>
      <c r="R374" s="27"/>
      <c r="S374" s="27"/>
      <c r="T374" s="27"/>
      <c r="U374" s="27"/>
      <c r="V374" s="26"/>
    </row>
    <row r="375" spans="1:22" ht="14.1" customHeight="1">
      <c r="A375" s="23" t="s">
        <v>418</v>
      </c>
      <c r="B375" s="23"/>
      <c r="C375" s="29"/>
      <c r="D375" s="23"/>
      <c r="E375" s="23"/>
      <c r="G375" s="29" t="s">
        <v>0</v>
      </c>
      <c r="L375" s="25"/>
      <c r="M375" s="23" t="s">
        <v>418</v>
      </c>
      <c r="N375" s="22"/>
      <c r="O375" s="27"/>
      <c r="P375" s="27"/>
      <c r="Q375" s="23"/>
      <c r="S375" s="26" t="s">
        <v>294</v>
      </c>
    </row>
    <row r="376" spans="1:22" ht="14.1" customHeight="1">
      <c r="A376" s="30"/>
      <c r="B376" s="31" t="s">
        <v>191</v>
      </c>
      <c r="C376" s="31" t="s">
        <v>29</v>
      </c>
      <c r="D376" s="64" t="s">
        <v>30</v>
      </c>
      <c r="E376" s="31" t="s">
        <v>193</v>
      </c>
      <c r="F376" s="31" t="s">
        <v>32</v>
      </c>
      <c r="G376" s="31" t="s">
        <v>34</v>
      </c>
      <c r="H376" s="34"/>
      <c r="I376" s="34"/>
      <c r="J376" s="34"/>
      <c r="K376" s="34"/>
      <c r="L376" s="25"/>
      <c r="M376" s="226"/>
      <c r="N376" s="31" t="s">
        <v>194</v>
      </c>
      <c r="O376" s="31" t="s">
        <v>29</v>
      </c>
      <c r="P376" s="64" t="s">
        <v>30</v>
      </c>
      <c r="Q376" s="31" t="s">
        <v>193</v>
      </c>
      <c r="R376" s="31" t="s">
        <v>32</v>
      </c>
      <c r="S376" s="31" t="s">
        <v>34</v>
      </c>
    </row>
    <row r="377" spans="1:22" ht="14.1" customHeight="1">
      <c r="A377" s="35" t="s">
        <v>2</v>
      </c>
      <c r="B377" s="242">
        <v>4946.348</v>
      </c>
      <c r="C377" s="242">
        <v>4946.348</v>
      </c>
      <c r="D377" s="242">
        <v>0</v>
      </c>
      <c r="E377" s="242">
        <v>0</v>
      </c>
      <c r="F377" s="242">
        <v>0</v>
      </c>
      <c r="G377" s="242">
        <v>0</v>
      </c>
      <c r="H377" s="34"/>
      <c r="I377" s="34"/>
      <c r="J377" s="34"/>
      <c r="K377" s="34"/>
      <c r="L377" s="25"/>
      <c r="M377" s="227" t="s">
        <v>2</v>
      </c>
      <c r="N377" s="242">
        <v>71.613238696509001</v>
      </c>
      <c r="O377" s="242">
        <v>71.613238696509001</v>
      </c>
      <c r="P377" s="242">
        <v>0</v>
      </c>
      <c r="Q377" s="242">
        <v>0</v>
      </c>
      <c r="R377" s="242">
        <v>0</v>
      </c>
      <c r="S377" s="242">
        <v>0</v>
      </c>
    </row>
    <row r="378" spans="1:22" ht="14.1" customHeight="1">
      <c r="A378" s="35" t="s">
        <v>3</v>
      </c>
      <c r="B378" s="242">
        <v>6661.7759999999998</v>
      </c>
      <c r="C378" s="242">
        <v>6661.7759999999998</v>
      </c>
      <c r="D378" s="242">
        <v>0</v>
      </c>
      <c r="E378" s="242">
        <v>0</v>
      </c>
      <c r="F378" s="242">
        <v>0</v>
      </c>
      <c r="G378" s="242">
        <v>0</v>
      </c>
      <c r="H378" s="34"/>
      <c r="I378" s="34"/>
      <c r="J378" s="34"/>
      <c r="K378" s="34"/>
      <c r="L378" s="25"/>
      <c r="M378" s="227" t="s">
        <v>3</v>
      </c>
      <c r="N378" s="242">
        <v>69.540014554677299</v>
      </c>
      <c r="O378" s="242">
        <v>69.540014554677299</v>
      </c>
      <c r="P378" s="242">
        <v>0</v>
      </c>
      <c r="Q378" s="242">
        <v>0</v>
      </c>
      <c r="R378" s="242">
        <v>0</v>
      </c>
      <c r="S378" s="242">
        <v>0</v>
      </c>
    </row>
    <row r="379" spans="1:22" ht="14.1" customHeight="1">
      <c r="A379" s="35" t="s">
        <v>4</v>
      </c>
      <c r="B379" s="242">
        <v>9961.366</v>
      </c>
      <c r="C379" s="242">
        <v>9961.366</v>
      </c>
      <c r="D379" s="242">
        <v>0</v>
      </c>
      <c r="E379" s="242">
        <v>0</v>
      </c>
      <c r="F379" s="242">
        <v>0</v>
      </c>
      <c r="G379" s="242">
        <v>0</v>
      </c>
      <c r="H379" s="34"/>
      <c r="I379" s="34"/>
      <c r="J379" s="34"/>
      <c r="K379" s="34"/>
      <c r="L379" s="25"/>
      <c r="M379" s="227" t="s">
        <v>4</v>
      </c>
      <c r="N379" s="242">
        <v>66.339696784557503</v>
      </c>
      <c r="O379" s="242">
        <v>66.339696784557503</v>
      </c>
      <c r="P379" s="242">
        <v>0</v>
      </c>
      <c r="Q379" s="242">
        <v>0</v>
      </c>
      <c r="R379" s="242">
        <v>0</v>
      </c>
      <c r="S379" s="242">
        <v>0</v>
      </c>
    </row>
    <row r="380" spans="1:22" ht="14.1" customHeight="1">
      <c r="A380" s="35" t="s">
        <v>5</v>
      </c>
      <c r="B380" s="242">
        <v>9221.1</v>
      </c>
      <c r="C380" s="242">
        <v>9221.1</v>
      </c>
      <c r="D380" s="242">
        <v>0</v>
      </c>
      <c r="E380" s="242">
        <v>0</v>
      </c>
      <c r="F380" s="242">
        <v>0</v>
      </c>
      <c r="G380" s="242">
        <v>0</v>
      </c>
      <c r="H380" s="34"/>
      <c r="I380" s="34"/>
      <c r="J380" s="34"/>
      <c r="K380" s="34"/>
      <c r="L380" s="25"/>
      <c r="M380" s="227" t="s">
        <v>5</v>
      </c>
      <c r="N380" s="242">
        <v>92.889785383522593</v>
      </c>
      <c r="O380" s="242">
        <v>92.889785383522593</v>
      </c>
      <c r="P380" s="242">
        <v>0</v>
      </c>
      <c r="Q380" s="242">
        <v>0</v>
      </c>
      <c r="R380" s="242">
        <v>0</v>
      </c>
      <c r="S380" s="242">
        <v>0</v>
      </c>
    </row>
    <row r="381" spans="1:22" ht="14.1" customHeight="1">
      <c r="A381" s="35" t="s">
        <v>6</v>
      </c>
      <c r="B381" s="242">
        <v>10602.944</v>
      </c>
      <c r="C381" s="242">
        <v>10600.894</v>
      </c>
      <c r="D381" s="242">
        <v>0</v>
      </c>
      <c r="E381" s="242">
        <v>0</v>
      </c>
      <c r="F381" s="242">
        <v>0</v>
      </c>
      <c r="G381" s="242">
        <v>2.0499999999999998</v>
      </c>
      <c r="H381" s="34"/>
      <c r="I381" s="34"/>
      <c r="J381" s="34"/>
      <c r="K381" s="34"/>
      <c r="L381" s="25"/>
      <c r="M381" s="227" t="s">
        <v>6</v>
      </c>
      <c r="N381" s="242">
        <v>91.635870188506104</v>
      </c>
      <c r="O381" s="242">
        <v>91.607085213756505</v>
      </c>
      <c r="P381" s="242">
        <v>0</v>
      </c>
      <c r="Q381" s="242">
        <v>0</v>
      </c>
      <c r="R381" s="242">
        <v>0</v>
      </c>
      <c r="S381" s="242">
        <v>240.48780487804899</v>
      </c>
    </row>
    <row r="382" spans="1:22" ht="14.1" customHeight="1">
      <c r="A382" s="35" t="s">
        <v>7</v>
      </c>
      <c r="B382" s="242">
        <v>7817.2849999999999</v>
      </c>
      <c r="C382" s="242">
        <v>7379.4830000000002</v>
      </c>
      <c r="D382" s="242">
        <v>379</v>
      </c>
      <c r="E382" s="242">
        <v>44.402000000000001</v>
      </c>
      <c r="F382" s="242">
        <v>14.4</v>
      </c>
      <c r="G382" s="242">
        <v>0</v>
      </c>
      <c r="H382" s="34"/>
      <c r="I382" s="34"/>
      <c r="J382" s="34"/>
      <c r="K382" s="34"/>
      <c r="L382" s="25"/>
      <c r="M382" s="227" t="s">
        <v>7</v>
      </c>
      <c r="N382" s="242">
        <v>113.038606114527</v>
      </c>
      <c r="O382" s="242">
        <v>114.464793807371</v>
      </c>
      <c r="P382" s="242">
        <v>80.393139841688594</v>
      </c>
      <c r="Q382" s="242">
        <v>150.84906085311499</v>
      </c>
      <c r="R382" s="242">
        <v>124.791666666667</v>
      </c>
      <c r="S382" s="242">
        <v>0</v>
      </c>
    </row>
    <row r="383" spans="1:22" ht="14.1" customHeight="1">
      <c r="A383" s="35" t="s">
        <v>8</v>
      </c>
      <c r="B383" s="242">
        <v>7843.8779999999997</v>
      </c>
      <c r="C383" s="242">
        <v>7196.5540000000001</v>
      </c>
      <c r="D383" s="242">
        <v>557.20000000000005</v>
      </c>
      <c r="E383" s="242">
        <v>90.123999999999995</v>
      </c>
      <c r="F383" s="242">
        <v>0</v>
      </c>
      <c r="G383" s="242">
        <v>0</v>
      </c>
      <c r="H383" s="34"/>
      <c r="I383" s="34"/>
      <c r="J383" s="34"/>
      <c r="K383" s="34"/>
      <c r="L383" s="25"/>
      <c r="M383" s="227" t="s">
        <v>8</v>
      </c>
      <c r="N383" s="242">
        <v>99.945588138928201</v>
      </c>
      <c r="O383" s="242">
        <v>101.15772076468799</v>
      </c>
      <c r="P383" s="242">
        <v>75.586862885857897</v>
      </c>
      <c r="Q383" s="242">
        <v>153.75482668323599</v>
      </c>
      <c r="R383" s="242">
        <v>0</v>
      </c>
      <c r="S383" s="242">
        <v>0</v>
      </c>
    </row>
    <row r="384" spans="1:22" ht="14.1" customHeight="1">
      <c r="A384" s="35" t="s">
        <v>9</v>
      </c>
      <c r="B384" s="242">
        <v>7084.1580000000004</v>
      </c>
      <c r="C384" s="242">
        <v>6565.875</v>
      </c>
      <c r="D384" s="242">
        <v>515.99900000000002</v>
      </c>
      <c r="E384" s="242">
        <v>2.2839999999999998</v>
      </c>
      <c r="F384" s="242">
        <v>0</v>
      </c>
      <c r="G384" s="242">
        <v>0</v>
      </c>
      <c r="H384" s="34"/>
      <c r="I384" s="34"/>
      <c r="J384" s="34"/>
      <c r="K384" s="34"/>
      <c r="L384" s="25"/>
      <c r="M384" s="227" t="s">
        <v>9</v>
      </c>
      <c r="N384" s="242">
        <v>112.85123793117</v>
      </c>
      <c r="O384" s="242">
        <v>114.508424238963</v>
      </c>
      <c r="P384" s="242">
        <v>91.310254477237393</v>
      </c>
      <c r="Q384" s="242">
        <v>215.41155866900201</v>
      </c>
      <c r="R384" s="242">
        <v>0</v>
      </c>
      <c r="S384" s="242">
        <v>0</v>
      </c>
    </row>
    <row r="385" spans="1:22" ht="14.1" customHeight="1">
      <c r="A385" s="35" t="s">
        <v>372</v>
      </c>
      <c r="B385" s="242">
        <v>7979.442</v>
      </c>
      <c r="C385" s="242">
        <v>7333.1530000000002</v>
      </c>
      <c r="D385" s="242">
        <v>640.67899999999997</v>
      </c>
      <c r="E385" s="242">
        <v>5.61</v>
      </c>
      <c r="F385" s="242">
        <v>0</v>
      </c>
      <c r="G385" s="242">
        <v>0</v>
      </c>
      <c r="H385" s="34"/>
      <c r="I385" s="34"/>
      <c r="J385" s="34"/>
      <c r="K385" s="34"/>
      <c r="L385" s="25"/>
      <c r="M385" s="227" t="s">
        <v>372</v>
      </c>
      <c r="N385" s="242">
        <v>109.90806124037201</v>
      </c>
      <c r="O385" s="242">
        <v>109.851792264528</v>
      </c>
      <c r="P385" s="242">
        <v>109.27313053807001</v>
      </c>
      <c r="Q385" s="242">
        <v>255.97147950089101</v>
      </c>
      <c r="R385" s="242">
        <v>0</v>
      </c>
      <c r="S385" s="242">
        <v>0</v>
      </c>
    </row>
    <row r="386" spans="1:22" ht="14.1" customHeight="1">
      <c r="A386" s="38" t="s">
        <v>373</v>
      </c>
      <c r="B386" s="248">
        <v>5193.1120000000001</v>
      </c>
      <c r="C386" s="248">
        <v>4571.6679999999997</v>
      </c>
      <c r="D386" s="245">
        <v>621.44399999999996</v>
      </c>
      <c r="E386" s="245">
        <v>0</v>
      </c>
      <c r="F386" s="245">
        <v>0</v>
      </c>
      <c r="G386" s="245">
        <v>0</v>
      </c>
      <c r="H386" s="34"/>
      <c r="I386" s="34"/>
      <c r="J386" s="34"/>
      <c r="K386" s="34"/>
      <c r="L386" s="25"/>
      <c r="M386" s="228" t="s">
        <v>373</v>
      </c>
      <c r="N386" s="248">
        <v>142.945309094046</v>
      </c>
      <c r="O386" s="248">
        <v>148.92529378773801</v>
      </c>
      <c r="P386" s="245">
        <v>98.953405294765105</v>
      </c>
      <c r="Q386" s="245">
        <v>0</v>
      </c>
      <c r="R386" s="245">
        <v>0</v>
      </c>
      <c r="S386" s="245">
        <v>0</v>
      </c>
    </row>
    <row r="387" spans="1:22" ht="14.1" customHeight="1">
      <c r="A387" s="39" t="s">
        <v>295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5"/>
      <c r="M387" s="39" t="s">
        <v>296</v>
      </c>
      <c r="N387" s="27"/>
      <c r="O387" s="27"/>
      <c r="P387" s="27"/>
      <c r="Q387" s="27"/>
      <c r="R387" s="27"/>
      <c r="S387" s="27"/>
      <c r="T387" s="27"/>
      <c r="U387" s="27"/>
      <c r="V387" s="27"/>
    </row>
    <row r="388" spans="1:22" ht="14.1" customHeight="1">
      <c r="A388" s="39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5"/>
      <c r="M388" s="39"/>
      <c r="N388" s="27"/>
      <c r="O388" s="27"/>
      <c r="P388" s="27"/>
      <c r="Q388" s="27"/>
      <c r="R388" s="27"/>
      <c r="S388" s="27"/>
      <c r="T388" s="27"/>
      <c r="U388" s="27"/>
      <c r="V388" s="27"/>
    </row>
    <row r="389" spans="1:22" ht="14.1" customHeight="1">
      <c r="A389" s="23" t="s">
        <v>419</v>
      </c>
      <c r="B389" s="23"/>
      <c r="C389" s="23"/>
      <c r="D389" s="23"/>
      <c r="E389" s="29"/>
      <c r="F389" s="23"/>
      <c r="H389" s="23"/>
      <c r="I389" s="29" t="s">
        <v>0</v>
      </c>
      <c r="J389" s="24"/>
      <c r="L389" s="25"/>
      <c r="M389" s="23" t="s">
        <v>419</v>
      </c>
      <c r="N389" s="22"/>
      <c r="O389" s="22"/>
      <c r="P389" s="22"/>
      <c r="Q389" s="27"/>
      <c r="R389" s="27"/>
      <c r="T389" s="60"/>
      <c r="U389" s="26" t="s">
        <v>294</v>
      </c>
    </row>
    <row r="390" spans="1:22" ht="14.1" customHeight="1">
      <c r="A390" s="30"/>
      <c r="B390" s="31" t="s">
        <v>191</v>
      </c>
      <c r="C390" s="31" t="s">
        <v>32</v>
      </c>
      <c r="D390" s="31" t="s">
        <v>29</v>
      </c>
      <c r="E390" s="31" t="s">
        <v>28</v>
      </c>
      <c r="F390" s="31" t="s">
        <v>31</v>
      </c>
      <c r="G390" s="31" t="s">
        <v>193</v>
      </c>
      <c r="H390" s="33" t="s">
        <v>37</v>
      </c>
      <c r="I390" s="31" t="s">
        <v>33</v>
      </c>
      <c r="J390" s="34"/>
      <c r="K390" s="34"/>
      <c r="L390" s="25"/>
      <c r="M390" s="226"/>
      <c r="N390" s="31" t="s">
        <v>194</v>
      </c>
      <c r="O390" s="31" t="s">
        <v>32</v>
      </c>
      <c r="P390" s="31" t="s">
        <v>29</v>
      </c>
      <c r="Q390" s="31" t="s">
        <v>28</v>
      </c>
      <c r="R390" s="31" t="s">
        <v>31</v>
      </c>
      <c r="S390" s="31" t="s">
        <v>193</v>
      </c>
      <c r="T390" s="33" t="s">
        <v>37</v>
      </c>
      <c r="U390" s="31" t="s">
        <v>33</v>
      </c>
    </row>
    <row r="391" spans="1:22" ht="14.1" customHeight="1">
      <c r="A391" s="35" t="s">
        <v>2</v>
      </c>
      <c r="B391" s="242">
        <v>5719.5860000000002</v>
      </c>
      <c r="C391" s="242">
        <v>2657.6869999999999</v>
      </c>
      <c r="D391" s="242">
        <v>3061.2240000000002</v>
      </c>
      <c r="E391" s="242">
        <v>0</v>
      </c>
      <c r="F391" s="242">
        <v>0</v>
      </c>
      <c r="G391" s="241">
        <v>0</v>
      </c>
      <c r="H391" s="241">
        <v>0</v>
      </c>
      <c r="I391" s="242">
        <v>0.67500000000000004</v>
      </c>
      <c r="J391" s="34"/>
      <c r="K391" s="34"/>
      <c r="L391" s="80"/>
      <c r="M391" s="227" t="s">
        <v>2</v>
      </c>
      <c r="N391" s="242">
        <v>108.817141660253</v>
      </c>
      <c r="O391" s="242">
        <v>100.810968334495</v>
      </c>
      <c r="P391" s="242">
        <v>115.690651843838</v>
      </c>
      <c r="Q391" s="242">
        <v>0</v>
      </c>
      <c r="R391" s="242">
        <v>0</v>
      </c>
      <c r="S391" s="241">
        <v>0</v>
      </c>
      <c r="T391" s="241">
        <v>0</v>
      </c>
      <c r="U391" s="242">
        <v>459.25925925925901</v>
      </c>
    </row>
    <row r="392" spans="1:22" ht="14.1" customHeight="1">
      <c r="A392" s="35" t="s">
        <v>3</v>
      </c>
      <c r="B392" s="242">
        <v>6177.3209999999999</v>
      </c>
      <c r="C392" s="242">
        <v>3087.2</v>
      </c>
      <c r="D392" s="242">
        <v>3072.2629999999999</v>
      </c>
      <c r="E392" s="242">
        <v>15.84</v>
      </c>
      <c r="F392" s="242">
        <v>2.0179999999999998</v>
      </c>
      <c r="G392" s="241">
        <v>0</v>
      </c>
      <c r="H392" s="241">
        <v>0</v>
      </c>
      <c r="I392" s="242">
        <v>0</v>
      </c>
      <c r="J392" s="34"/>
      <c r="K392" s="34"/>
      <c r="L392" s="80"/>
      <c r="M392" s="227" t="s">
        <v>3</v>
      </c>
      <c r="N392" s="242">
        <v>102.182807077696</v>
      </c>
      <c r="O392" s="242">
        <v>92.214304223892199</v>
      </c>
      <c r="P392" s="242">
        <v>110.757119426299</v>
      </c>
      <c r="Q392" s="242">
        <v>339.52020202020202</v>
      </c>
      <c r="R392" s="242">
        <v>435.57978196233898</v>
      </c>
      <c r="S392" s="241">
        <v>0</v>
      </c>
      <c r="T392" s="241">
        <v>0</v>
      </c>
      <c r="U392" s="242">
        <v>0</v>
      </c>
    </row>
    <row r="393" spans="1:22" ht="14.1" customHeight="1">
      <c r="A393" s="35" t="s">
        <v>4</v>
      </c>
      <c r="B393" s="242">
        <v>10545.165999999999</v>
      </c>
      <c r="C393" s="242">
        <v>6061.8609999999999</v>
      </c>
      <c r="D393" s="242">
        <v>4240.0050000000001</v>
      </c>
      <c r="E393" s="242">
        <v>243.3</v>
      </c>
      <c r="F393" s="242">
        <v>0</v>
      </c>
      <c r="G393" s="241">
        <v>0</v>
      </c>
      <c r="H393" s="241">
        <v>0</v>
      </c>
      <c r="I393" s="242">
        <v>0</v>
      </c>
      <c r="J393" s="34"/>
      <c r="K393" s="34"/>
      <c r="L393" s="80"/>
      <c r="M393" s="227" t="s">
        <v>4</v>
      </c>
      <c r="N393" s="242">
        <v>99.645467885474702</v>
      </c>
      <c r="O393" s="242">
        <v>89.541314127790102</v>
      </c>
      <c r="P393" s="242">
        <v>101.57393682318801</v>
      </c>
      <c r="Q393" s="242">
        <v>317.78462803123699</v>
      </c>
      <c r="R393" s="242">
        <v>0</v>
      </c>
      <c r="S393" s="241">
        <v>0</v>
      </c>
      <c r="T393" s="241">
        <v>0</v>
      </c>
      <c r="U393" s="242">
        <v>0</v>
      </c>
    </row>
    <row r="394" spans="1:22" ht="14.1" customHeight="1">
      <c r="A394" s="35" t="s">
        <v>5</v>
      </c>
      <c r="B394" s="242">
        <v>11975.934999999999</v>
      </c>
      <c r="C394" s="242">
        <v>8997.5509999999995</v>
      </c>
      <c r="D394" s="242">
        <v>2634.5059999999999</v>
      </c>
      <c r="E394" s="242">
        <v>343.87799999999999</v>
      </c>
      <c r="F394" s="242">
        <v>0</v>
      </c>
      <c r="G394" s="241">
        <v>0</v>
      </c>
      <c r="H394" s="241">
        <v>0</v>
      </c>
      <c r="I394" s="242">
        <v>0</v>
      </c>
      <c r="J394" s="34"/>
      <c r="K394" s="34"/>
      <c r="L394" s="80"/>
      <c r="M394" s="227" t="s">
        <v>5</v>
      </c>
      <c r="N394" s="242">
        <v>114.65509791093599</v>
      </c>
      <c r="O394" s="242">
        <v>103.208195207785</v>
      </c>
      <c r="P394" s="242">
        <v>130.24111541214899</v>
      </c>
      <c r="Q394" s="242">
        <v>294.75569824181798</v>
      </c>
      <c r="R394" s="242">
        <v>0</v>
      </c>
      <c r="S394" s="241">
        <v>0</v>
      </c>
      <c r="T394" s="241">
        <v>0</v>
      </c>
      <c r="U394" s="242">
        <v>0</v>
      </c>
    </row>
    <row r="395" spans="1:22" ht="14.1" customHeight="1">
      <c r="A395" s="35" t="s">
        <v>6</v>
      </c>
      <c r="B395" s="242">
        <v>10659.905000000001</v>
      </c>
      <c r="C395" s="242">
        <v>8727.7739999999994</v>
      </c>
      <c r="D395" s="242">
        <v>1654.385</v>
      </c>
      <c r="E395" s="242">
        <v>268.548</v>
      </c>
      <c r="F395" s="242">
        <v>8.2319999999999993</v>
      </c>
      <c r="G395" s="241">
        <v>0.96599999999999997</v>
      </c>
      <c r="H395" s="241">
        <v>0</v>
      </c>
      <c r="I395" s="242">
        <v>0</v>
      </c>
      <c r="J395" s="34"/>
      <c r="K395" s="34"/>
      <c r="L395" s="80"/>
      <c r="M395" s="227" t="s">
        <v>6</v>
      </c>
      <c r="N395" s="242">
        <v>117.159580690447</v>
      </c>
      <c r="O395" s="242">
        <v>109.551874280888</v>
      </c>
      <c r="P395" s="242">
        <v>148.689089903499</v>
      </c>
      <c r="Q395" s="242">
        <v>166.759759893948</v>
      </c>
      <c r="R395" s="242">
        <v>187.43926141885299</v>
      </c>
      <c r="S395" s="241">
        <v>466.87370600414101</v>
      </c>
      <c r="T395" s="241">
        <v>0</v>
      </c>
      <c r="U395" s="242">
        <v>0</v>
      </c>
    </row>
    <row r="396" spans="1:22" ht="14.1" customHeight="1">
      <c r="A396" s="35" t="s">
        <v>7</v>
      </c>
      <c r="B396" s="242">
        <v>10074.025</v>
      </c>
      <c r="C396" s="242">
        <v>7431.2110000000002</v>
      </c>
      <c r="D396" s="242">
        <v>2093.7660000000001</v>
      </c>
      <c r="E396" s="242">
        <v>483.19200000000001</v>
      </c>
      <c r="F396" s="242">
        <v>65.855999999999995</v>
      </c>
      <c r="G396" s="241">
        <v>0</v>
      </c>
      <c r="H396" s="241">
        <v>0</v>
      </c>
      <c r="I396" s="242">
        <v>0</v>
      </c>
      <c r="J396" s="34"/>
      <c r="K396" s="34"/>
      <c r="L396" s="80"/>
      <c r="M396" s="227" t="s">
        <v>7</v>
      </c>
      <c r="N396" s="242">
        <v>131.94974203458901</v>
      </c>
      <c r="O396" s="242">
        <v>117.29541793390101</v>
      </c>
      <c r="P396" s="242">
        <v>186.105801698948</v>
      </c>
      <c r="Q396" s="242">
        <v>119.163810659117</v>
      </c>
      <c r="R396" s="242">
        <v>157.571064139942</v>
      </c>
      <c r="S396" s="241">
        <v>0</v>
      </c>
      <c r="T396" s="241">
        <v>0</v>
      </c>
      <c r="U396" s="242">
        <v>0</v>
      </c>
    </row>
    <row r="397" spans="1:22" ht="14.1" customHeight="1">
      <c r="A397" s="35" t="s">
        <v>8</v>
      </c>
      <c r="B397" s="242">
        <v>14202.914000000001</v>
      </c>
      <c r="C397" s="242">
        <v>8711.3250000000007</v>
      </c>
      <c r="D397" s="242">
        <v>4995.2280000000001</v>
      </c>
      <c r="E397" s="242">
        <v>277.524</v>
      </c>
      <c r="F397" s="242">
        <v>217.71199999999999</v>
      </c>
      <c r="G397" s="241">
        <v>0</v>
      </c>
      <c r="H397" s="241">
        <v>0</v>
      </c>
      <c r="I397" s="242">
        <v>1.125</v>
      </c>
      <c r="J397" s="34"/>
      <c r="K397" s="34"/>
      <c r="L397" s="80"/>
      <c r="M397" s="227" t="s">
        <v>8</v>
      </c>
      <c r="N397" s="242">
        <v>144.943495398198</v>
      </c>
      <c r="O397" s="242">
        <v>113.575948549733</v>
      </c>
      <c r="P397" s="242">
        <v>196.15501034187</v>
      </c>
      <c r="Q397" s="242">
        <v>102.254219454894</v>
      </c>
      <c r="R397" s="242">
        <v>274.28437568898403</v>
      </c>
      <c r="S397" s="241">
        <v>0</v>
      </c>
      <c r="T397" s="241">
        <v>0</v>
      </c>
      <c r="U397" s="242">
        <v>1147.55555555556</v>
      </c>
    </row>
    <row r="398" spans="1:22" ht="14.1" customHeight="1">
      <c r="A398" s="35" t="s">
        <v>9</v>
      </c>
      <c r="B398" s="242">
        <v>12169.912</v>
      </c>
      <c r="C398" s="242">
        <v>7508.2349999999997</v>
      </c>
      <c r="D398" s="242">
        <v>4003.8209999999999</v>
      </c>
      <c r="E398" s="242">
        <v>215.84800000000001</v>
      </c>
      <c r="F398" s="242">
        <v>441.40800000000002</v>
      </c>
      <c r="G398" s="241">
        <v>0</v>
      </c>
      <c r="H398" s="241">
        <v>0.6</v>
      </c>
      <c r="I398" s="242">
        <v>0</v>
      </c>
      <c r="J398" s="34"/>
      <c r="K398" s="34"/>
      <c r="L398" s="80"/>
      <c r="M398" s="227" t="s">
        <v>9</v>
      </c>
      <c r="N398" s="242">
        <v>141.28384823160599</v>
      </c>
      <c r="O398" s="242">
        <v>111.917514569003</v>
      </c>
      <c r="P398" s="242">
        <v>192.05853608340601</v>
      </c>
      <c r="Q398" s="242">
        <v>106.533301211964</v>
      </c>
      <c r="R398" s="242">
        <v>196.86095403798799</v>
      </c>
      <c r="S398" s="241">
        <v>0</v>
      </c>
      <c r="T398" s="241">
        <v>416.66666666666703</v>
      </c>
      <c r="U398" s="242">
        <v>0</v>
      </c>
    </row>
    <row r="399" spans="1:22" ht="14.1" customHeight="1">
      <c r="A399" s="35" t="s">
        <v>372</v>
      </c>
      <c r="B399" s="242">
        <v>16840.319</v>
      </c>
      <c r="C399" s="242">
        <v>11652.615</v>
      </c>
      <c r="D399" s="242">
        <v>4247.0140000000001</v>
      </c>
      <c r="E399" s="242">
        <v>573.03599999999994</v>
      </c>
      <c r="F399" s="242">
        <v>367.654</v>
      </c>
      <c r="G399" s="241">
        <v>0</v>
      </c>
      <c r="H399" s="241">
        <v>0</v>
      </c>
      <c r="I399" s="242">
        <v>0</v>
      </c>
      <c r="J399" s="34"/>
      <c r="K399" s="34"/>
      <c r="L399" s="80"/>
      <c r="M399" s="227" t="s">
        <v>372</v>
      </c>
      <c r="N399" s="242">
        <v>125.61406942469399</v>
      </c>
      <c r="O399" s="242">
        <v>113.743138342767</v>
      </c>
      <c r="P399" s="242">
        <v>156.020441656185</v>
      </c>
      <c r="Q399" s="242">
        <v>117.978626124711</v>
      </c>
      <c r="R399" s="242">
        <v>162.514211731682</v>
      </c>
      <c r="S399" s="241">
        <v>0</v>
      </c>
      <c r="T399" s="241">
        <v>0</v>
      </c>
      <c r="U399" s="242">
        <v>0</v>
      </c>
    </row>
    <row r="400" spans="1:22" ht="14.1" customHeight="1">
      <c r="A400" s="38" t="s">
        <v>373</v>
      </c>
      <c r="B400" s="248">
        <v>9153.7479999999996</v>
      </c>
      <c r="C400" s="245">
        <v>6638.84</v>
      </c>
      <c r="D400" s="245">
        <v>1923.116</v>
      </c>
      <c r="E400" s="245">
        <v>337.70699999999999</v>
      </c>
      <c r="F400" s="245">
        <v>248.94</v>
      </c>
      <c r="G400" s="245">
        <v>5.1449999999999996</v>
      </c>
      <c r="H400" s="245">
        <v>0</v>
      </c>
      <c r="I400" s="245">
        <v>0</v>
      </c>
      <c r="J400" s="34"/>
      <c r="K400" s="34"/>
      <c r="L400" s="25"/>
      <c r="M400" s="228" t="s">
        <v>373</v>
      </c>
      <c r="N400" s="248">
        <v>120.66652916379201</v>
      </c>
      <c r="O400" s="245">
        <v>110.208259274211</v>
      </c>
      <c r="P400" s="245">
        <v>155.29224446159299</v>
      </c>
      <c r="Q400" s="245">
        <v>117.178500889825</v>
      </c>
      <c r="R400" s="245">
        <v>136.12115369165301</v>
      </c>
      <c r="S400" s="245">
        <v>154.130223517979</v>
      </c>
      <c r="T400" s="245">
        <v>0</v>
      </c>
      <c r="U400" s="245">
        <v>0</v>
      </c>
    </row>
    <row r="401" spans="1:22" ht="14.1" customHeight="1">
      <c r="A401" s="39" t="s">
        <v>295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5"/>
      <c r="M401" s="39" t="s">
        <v>296</v>
      </c>
      <c r="N401" s="27"/>
      <c r="O401" s="27"/>
      <c r="P401" s="27"/>
      <c r="Q401" s="27"/>
      <c r="R401" s="27"/>
      <c r="S401" s="27"/>
      <c r="T401" s="27"/>
      <c r="U401" s="27"/>
      <c r="V401" s="27"/>
    </row>
    <row r="402" spans="1:22" ht="14.1" customHeight="1">
      <c r="A402" s="39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5"/>
      <c r="M402" s="39"/>
      <c r="N402" s="27"/>
      <c r="O402" s="27"/>
      <c r="P402" s="27"/>
      <c r="Q402" s="27"/>
      <c r="R402" s="27"/>
      <c r="S402" s="27"/>
      <c r="T402" s="27"/>
      <c r="U402" s="27"/>
      <c r="V402" s="27"/>
    </row>
    <row r="403" spans="1:22" ht="14.1" customHeight="1">
      <c r="A403" s="22" t="s">
        <v>420</v>
      </c>
      <c r="B403" s="23"/>
      <c r="C403" s="23"/>
      <c r="D403" s="23"/>
      <c r="E403" s="29"/>
      <c r="G403" s="23"/>
      <c r="I403" s="29" t="s">
        <v>0</v>
      </c>
      <c r="L403" s="25"/>
      <c r="M403" s="22" t="s">
        <v>420</v>
      </c>
      <c r="N403" s="22"/>
      <c r="O403" s="22"/>
      <c r="P403" s="22"/>
      <c r="Q403" s="26"/>
      <c r="S403" s="23"/>
      <c r="U403" s="26" t="s">
        <v>294</v>
      </c>
    </row>
    <row r="404" spans="1:22" ht="14.1" customHeight="1">
      <c r="A404" s="42"/>
      <c r="B404" s="44" t="s">
        <v>191</v>
      </c>
      <c r="C404" s="44" t="s">
        <v>32</v>
      </c>
      <c r="D404" s="44" t="s">
        <v>29</v>
      </c>
      <c r="E404" s="31" t="s">
        <v>31</v>
      </c>
      <c r="F404" s="44" t="s">
        <v>30</v>
      </c>
      <c r="G404" s="31" t="s">
        <v>37</v>
      </c>
      <c r="H404" s="53" t="s">
        <v>28</v>
      </c>
      <c r="I404" s="44" t="s">
        <v>40</v>
      </c>
      <c r="J404" s="34"/>
      <c r="K404" s="34"/>
      <c r="M404" s="229"/>
      <c r="N404" s="31" t="s">
        <v>194</v>
      </c>
      <c r="O404" s="31" t="s">
        <v>32</v>
      </c>
      <c r="P404" s="31" t="s">
        <v>29</v>
      </c>
      <c r="Q404" s="31" t="s">
        <v>31</v>
      </c>
      <c r="R404" s="31" t="s">
        <v>30</v>
      </c>
      <c r="S404" s="31" t="s">
        <v>37</v>
      </c>
      <c r="T404" s="53" t="s">
        <v>28</v>
      </c>
      <c r="U404" s="44" t="s">
        <v>40</v>
      </c>
    </row>
    <row r="405" spans="1:22" ht="14.1" customHeight="1">
      <c r="A405" s="35" t="s">
        <v>2</v>
      </c>
      <c r="B405" s="251">
        <v>270.06599999999997</v>
      </c>
      <c r="C405" s="251">
        <v>0</v>
      </c>
      <c r="D405" s="251">
        <v>248.65799999999999</v>
      </c>
      <c r="E405" s="251">
        <v>0</v>
      </c>
      <c r="F405" s="251">
        <v>21.408000000000001</v>
      </c>
      <c r="G405" s="251">
        <v>0</v>
      </c>
      <c r="H405" s="252">
        <v>0</v>
      </c>
      <c r="I405" s="251">
        <v>0</v>
      </c>
      <c r="J405" s="34"/>
      <c r="K405" s="34"/>
      <c r="M405" s="227" t="s">
        <v>2</v>
      </c>
      <c r="N405" s="251">
        <v>118.50806839809501</v>
      </c>
      <c r="O405" s="251">
        <v>0</v>
      </c>
      <c r="P405" s="251">
        <v>118.367396182709</v>
      </c>
      <c r="Q405" s="251">
        <v>0</v>
      </c>
      <c r="R405" s="251">
        <v>120.142002989537</v>
      </c>
      <c r="S405" s="251">
        <v>0</v>
      </c>
      <c r="T405" s="252">
        <v>0</v>
      </c>
      <c r="U405" s="251">
        <v>0</v>
      </c>
    </row>
    <row r="406" spans="1:22" ht="14.1" customHeight="1">
      <c r="A406" s="35" t="s">
        <v>3</v>
      </c>
      <c r="B406" s="251">
        <v>495.09300000000002</v>
      </c>
      <c r="C406" s="251">
        <v>0</v>
      </c>
      <c r="D406" s="251">
        <v>414.98</v>
      </c>
      <c r="E406" s="251">
        <v>3.6</v>
      </c>
      <c r="F406" s="251">
        <v>71.132000000000005</v>
      </c>
      <c r="G406" s="251">
        <v>0</v>
      </c>
      <c r="H406" s="252">
        <v>5.28</v>
      </c>
      <c r="I406" s="251">
        <v>0.10100000000000001</v>
      </c>
      <c r="J406" s="34"/>
      <c r="K406" s="34"/>
      <c r="M406" s="227" t="s">
        <v>3</v>
      </c>
      <c r="N406" s="251">
        <v>131.544982457841</v>
      </c>
      <c r="O406" s="251">
        <v>0</v>
      </c>
      <c r="P406" s="251">
        <v>125.15783893199701</v>
      </c>
      <c r="Q406" s="251">
        <v>700</v>
      </c>
      <c r="R406" s="251">
        <v>122.153180003374</v>
      </c>
      <c r="S406" s="251">
        <v>0</v>
      </c>
      <c r="T406" s="252">
        <v>336.74242424242402</v>
      </c>
      <c r="U406" s="251">
        <v>2000</v>
      </c>
    </row>
    <row r="407" spans="1:22" ht="14.1" customHeight="1">
      <c r="A407" s="35" t="s">
        <v>4</v>
      </c>
      <c r="B407" s="251">
        <v>987.952</v>
      </c>
      <c r="C407" s="251">
        <v>70.558999999999997</v>
      </c>
      <c r="D407" s="251">
        <v>667.44200000000001</v>
      </c>
      <c r="E407" s="251">
        <v>0</v>
      </c>
      <c r="F407" s="251">
        <v>249.95099999999999</v>
      </c>
      <c r="G407" s="251">
        <v>0</v>
      </c>
      <c r="H407" s="252">
        <v>0</v>
      </c>
      <c r="I407" s="251">
        <v>0</v>
      </c>
      <c r="J407" s="34"/>
      <c r="K407" s="34"/>
      <c r="M407" s="227" t="s">
        <v>4</v>
      </c>
      <c r="N407" s="251">
        <v>119.81857418174199</v>
      </c>
      <c r="O407" s="251">
        <v>120.055556342919</v>
      </c>
      <c r="P407" s="251">
        <v>121.198546090896</v>
      </c>
      <c r="Q407" s="251">
        <v>0</v>
      </c>
      <c r="R407" s="251">
        <v>116.06674908282</v>
      </c>
      <c r="S407" s="251">
        <v>0</v>
      </c>
      <c r="T407" s="252">
        <v>0</v>
      </c>
      <c r="U407" s="251">
        <v>0</v>
      </c>
    </row>
    <row r="408" spans="1:22" ht="14.1" customHeight="1">
      <c r="A408" s="35" t="s">
        <v>5</v>
      </c>
      <c r="B408" s="254">
        <v>1119.8240000000001</v>
      </c>
      <c r="C408" s="254">
        <v>26.212</v>
      </c>
      <c r="D408" s="254">
        <v>899.94</v>
      </c>
      <c r="E408" s="251">
        <v>0</v>
      </c>
      <c r="F408" s="251">
        <v>187.66200000000001</v>
      </c>
      <c r="G408" s="251">
        <v>0</v>
      </c>
      <c r="H408" s="252">
        <v>6.01</v>
      </c>
      <c r="I408" s="251">
        <v>0</v>
      </c>
      <c r="J408" s="34"/>
      <c r="K408" s="34"/>
      <c r="M408" s="227" t="s">
        <v>5</v>
      </c>
      <c r="N408" s="254">
        <v>171.20547514609399</v>
      </c>
      <c r="O408" s="254">
        <v>143.064245383794</v>
      </c>
      <c r="P408" s="254">
        <v>171.05584816765599</v>
      </c>
      <c r="Q408" s="251">
        <v>0</v>
      </c>
      <c r="R408" s="251">
        <v>165.76078268376099</v>
      </c>
      <c r="S408" s="251">
        <v>0</v>
      </c>
      <c r="T408" s="252">
        <v>486.35607321131403</v>
      </c>
      <c r="U408" s="251">
        <v>0</v>
      </c>
    </row>
    <row r="409" spans="1:22" ht="14.1" customHeight="1">
      <c r="A409" s="35" t="s">
        <v>6</v>
      </c>
      <c r="B409" s="254">
        <v>790.33500000000004</v>
      </c>
      <c r="C409" s="254">
        <v>8.6999999999999993</v>
      </c>
      <c r="D409" s="254">
        <v>667.245</v>
      </c>
      <c r="E409" s="251">
        <v>0</v>
      </c>
      <c r="F409" s="254">
        <v>102.88</v>
      </c>
      <c r="G409" s="251">
        <v>0</v>
      </c>
      <c r="H409" s="252">
        <v>11.51</v>
      </c>
      <c r="I409" s="251">
        <v>0</v>
      </c>
      <c r="J409" s="34"/>
      <c r="K409" s="34"/>
      <c r="M409" s="227" t="s">
        <v>6</v>
      </c>
      <c r="N409" s="254">
        <v>159.31219040027301</v>
      </c>
      <c r="O409" s="254">
        <v>298.850574712644</v>
      </c>
      <c r="P409" s="254">
        <v>157.72617254531701</v>
      </c>
      <c r="Q409" s="251">
        <v>0</v>
      </c>
      <c r="R409" s="254">
        <v>135.98367029548999</v>
      </c>
      <c r="S409" s="251">
        <v>0</v>
      </c>
      <c r="T409" s="252">
        <v>354.300608166811</v>
      </c>
      <c r="U409" s="251">
        <v>0</v>
      </c>
    </row>
    <row r="410" spans="1:22" ht="14.1" customHeight="1">
      <c r="A410" s="35" t="s">
        <v>7</v>
      </c>
      <c r="B410" s="254">
        <v>367.505</v>
      </c>
      <c r="C410" s="254">
        <v>33.987000000000002</v>
      </c>
      <c r="D410" s="254">
        <v>324.64499999999998</v>
      </c>
      <c r="E410" s="251">
        <v>0</v>
      </c>
      <c r="F410" s="254">
        <v>3.8130000000000002</v>
      </c>
      <c r="G410" s="251">
        <v>0</v>
      </c>
      <c r="H410" s="252">
        <v>5.0599999999999996</v>
      </c>
      <c r="I410" s="251">
        <v>0</v>
      </c>
      <c r="J410" s="34"/>
      <c r="K410" s="34"/>
      <c r="M410" s="227" t="s">
        <v>7</v>
      </c>
      <c r="N410" s="254">
        <v>363.45083740357302</v>
      </c>
      <c r="O410" s="254">
        <v>243.56371553829399</v>
      </c>
      <c r="P410" s="254">
        <v>370.34915061066698</v>
      </c>
      <c r="Q410" s="251">
        <v>0</v>
      </c>
      <c r="R410" s="254">
        <v>808.54969840020999</v>
      </c>
      <c r="S410" s="251">
        <v>0</v>
      </c>
      <c r="T410" s="252">
        <v>390.71146245059299</v>
      </c>
      <c r="U410" s="251">
        <v>0</v>
      </c>
    </row>
    <row r="411" spans="1:22" ht="14.1" customHeight="1">
      <c r="A411" s="35" t="s">
        <v>8</v>
      </c>
      <c r="B411" s="254">
        <v>601.17999999999995</v>
      </c>
      <c r="C411" s="254">
        <v>34.880000000000003</v>
      </c>
      <c r="D411" s="254">
        <v>564.57299999999998</v>
      </c>
      <c r="E411" s="251">
        <v>0</v>
      </c>
      <c r="F411" s="254">
        <v>1.7270000000000001</v>
      </c>
      <c r="G411" s="254">
        <v>0</v>
      </c>
      <c r="H411" s="252">
        <v>0</v>
      </c>
      <c r="I411" s="251">
        <v>0</v>
      </c>
      <c r="J411" s="34"/>
      <c r="K411" s="34"/>
      <c r="M411" s="227" t="s">
        <v>8</v>
      </c>
      <c r="N411" s="254">
        <v>302.59323330782797</v>
      </c>
      <c r="O411" s="254">
        <v>230.81995412844</v>
      </c>
      <c r="P411" s="254">
        <v>307.59352643502302</v>
      </c>
      <c r="Q411" s="251">
        <v>0</v>
      </c>
      <c r="R411" s="254">
        <v>117.544875506659</v>
      </c>
      <c r="S411" s="254">
        <v>0</v>
      </c>
      <c r="T411" s="252">
        <v>0</v>
      </c>
      <c r="U411" s="251">
        <v>0</v>
      </c>
    </row>
    <row r="412" spans="1:22" ht="14.1" customHeight="1">
      <c r="A412" s="81" t="s">
        <v>9</v>
      </c>
      <c r="B412" s="16">
        <v>776.42499999999995</v>
      </c>
      <c r="C412" s="16">
        <v>30.52</v>
      </c>
      <c r="D412" s="16">
        <v>741.505</v>
      </c>
      <c r="E412" s="251">
        <v>4.4000000000000004</v>
      </c>
      <c r="F412" s="16">
        <v>0</v>
      </c>
      <c r="G412" s="16">
        <v>0</v>
      </c>
      <c r="H412" s="252">
        <v>0</v>
      </c>
      <c r="I412" s="251">
        <v>0</v>
      </c>
      <c r="J412" s="34"/>
      <c r="K412" s="34"/>
      <c r="M412" s="237" t="s">
        <v>9</v>
      </c>
      <c r="N412" s="16">
        <v>370.83040860353498</v>
      </c>
      <c r="O412" s="16">
        <v>244.16775884665799</v>
      </c>
      <c r="P412" s="16">
        <v>376.46408318217698</v>
      </c>
      <c r="Q412" s="251">
        <v>300</v>
      </c>
      <c r="R412" s="16">
        <v>0</v>
      </c>
      <c r="S412" s="16">
        <v>0</v>
      </c>
      <c r="T412" s="252">
        <v>0</v>
      </c>
      <c r="U412" s="251">
        <v>0</v>
      </c>
    </row>
    <row r="413" spans="1:22" ht="14.1" customHeight="1">
      <c r="A413" s="35" t="s">
        <v>372</v>
      </c>
      <c r="B413" s="16">
        <v>542.71900000000005</v>
      </c>
      <c r="C413" s="16">
        <v>31.76</v>
      </c>
      <c r="D413" s="16">
        <v>487.75200000000001</v>
      </c>
      <c r="E413" s="92">
        <v>22.521000000000001</v>
      </c>
      <c r="F413" s="16">
        <v>0.48899999999999999</v>
      </c>
      <c r="G413" s="92">
        <v>0.19700000000000001</v>
      </c>
      <c r="H413" s="247">
        <v>0</v>
      </c>
      <c r="I413" s="92">
        <v>0</v>
      </c>
      <c r="J413" s="34"/>
      <c r="K413" s="34"/>
      <c r="M413" s="227" t="s">
        <v>372</v>
      </c>
      <c r="N413" s="16">
        <v>393.48355226185203</v>
      </c>
      <c r="O413" s="16">
        <v>232.36775818639799</v>
      </c>
      <c r="P413" s="16">
        <v>411.461152388919</v>
      </c>
      <c r="Q413" s="92">
        <v>218.77358909462299</v>
      </c>
      <c r="R413" s="16">
        <v>707.566462167689</v>
      </c>
      <c r="S413" s="92">
        <v>1050.7614213198001</v>
      </c>
      <c r="T413" s="247">
        <v>0</v>
      </c>
      <c r="U413" s="92">
        <v>0</v>
      </c>
    </row>
    <row r="414" spans="1:22" ht="14.1" customHeight="1">
      <c r="A414" s="38" t="s">
        <v>373</v>
      </c>
      <c r="B414" s="245">
        <v>19.271999999999998</v>
      </c>
      <c r="C414" s="245">
        <v>15.36</v>
      </c>
      <c r="D414" s="245">
        <v>3.9119999999999999</v>
      </c>
      <c r="E414" s="245">
        <v>0</v>
      </c>
      <c r="F414" s="281">
        <v>0</v>
      </c>
      <c r="G414" s="281">
        <v>0</v>
      </c>
      <c r="H414" s="281">
        <v>0</v>
      </c>
      <c r="I414" s="281">
        <v>0</v>
      </c>
      <c r="J414" s="34"/>
      <c r="K414" s="34"/>
      <c r="L414" s="25"/>
      <c r="M414" s="228" t="s">
        <v>373</v>
      </c>
      <c r="N414" s="245">
        <v>300.59153175591501</v>
      </c>
      <c r="O414" s="245">
        <v>198.046875</v>
      </c>
      <c r="P414" s="245">
        <v>703.22085889570599</v>
      </c>
      <c r="Q414" s="245">
        <v>0</v>
      </c>
      <c r="R414" s="281">
        <v>0</v>
      </c>
      <c r="S414" s="281">
        <v>0</v>
      </c>
      <c r="T414" s="281">
        <v>0</v>
      </c>
      <c r="U414" s="281">
        <v>0</v>
      </c>
    </row>
    <row r="415" spans="1:22" ht="14.1" customHeight="1">
      <c r="A415" s="39" t="s">
        <v>295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5"/>
      <c r="M415" s="39" t="s">
        <v>296</v>
      </c>
      <c r="N415" s="27"/>
      <c r="O415" s="27"/>
      <c r="P415" s="27"/>
      <c r="Q415" s="27"/>
      <c r="R415" s="27"/>
      <c r="S415" s="27"/>
      <c r="T415" s="27"/>
      <c r="U415" s="27"/>
      <c r="V415" s="27"/>
    </row>
    <row r="416" spans="1:22" ht="14.1" customHeight="1">
      <c r="A416" s="39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5"/>
      <c r="M416" s="39"/>
      <c r="N416" s="27"/>
      <c r="O416" s="27"/>
      <c r="P416" s="27"/>
      <c r="Q416" s="27"/>
      <c r="R416" s="27"/>
      <c r="S416" s="27"/>
      <c r="T416" s="27"/>
      <c r="U416" s="27"/>
      <c r="V416" s="27"/>
    </row>
    <row r="417" spans="1:22" ht="14.1" customHeight="1">
      <c r="A417" s="39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5"/>
      <c r="M417" s="39"/>
      <c r="N417" s="27"/>
      <c r="O417" s="27"/>
      <c r="P417" s="27"/>
      <c r="Q417" s="27"/>
      <c r="R417" s="27"/>
      <c r="S417" s="27"/>
      <c r="T417" s="27"/>
      <c r="U417" s="27"/>
      <c r="V417" s="27"/>
    </row>
    <row r="418" spans="1:22" ht="14.1" customHeight="1">
      <c r="A418" s="39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5"/>
      <c r="M418" s="39"/>
      <c r="N418" s="27"/>
      <c r="O418" s="27"/>
      <c r="P418" s="27"/>
      <c r="Q418" s="27"/>
      <c r="R418" s="27"/>
      <c r="S418" s="27"/>
      <c r="T418" s="27"/>
      <c r="U418" s="27"/>
      <c r="V418" s="27"/>
    </row>
    <row r="419" spans="1:22" ht="14.1" customHeight="1">
      <c r="A419" s="23" t="s">
        <v>421</v>
      </c>
      <c r="B419" s="23"/>
      <c r="C419" s="23"/>
      <c r="D419" s="23"/>
      <c r="E419" s="23"/>
      <c r="F419" s="23"/>
      <c r="H419" s="24"/>
      <c r="I419" s="29" t="s">
        <v>0</v>
      </c>
      <c r="J419" s="24"/>
      <c r="K419" s="23"/>
      <c r="L419" s="25"/>
      <c r="M419" s="23" t="s">
        <v>421</v>
      </c>
      <c r="N419" s="22"/>
      <c r="O419" s="22"/>
      <c r="P419" s="22"/>
      <c r="Q419" s="27"/>
      <c r="T419" s="70"/>
      <c r="U419" s="26" t="s">
        <v>294</v>
      </c>
      <c r="V419" s="27"/>
    </row>
    <row r="420" spans="1:22" ht="14.1" customHeight="1">
      <c r="A420" s="30"/>
      <c r="B420" s="31" t="s">
        <v>191</v>
      </c>
      <c r="C420" s="31" t="s">
        <v>29</v>
      </c>
      <c r="D420" s="31" t="s">
        <v>33</v>
      </c>
      <c r="E420" s="31" t="s">
        <v>30</v>
      </c>
      <c r="F420" s="33" t="s">
        <v>314</v>
      </c>
      <c r="G420" s="82" t="s">
        <v>31</v>
      </c>
      <c r="H420" s="82" t="s">
        <v>192</v>
      </c>
      <c r="I420" s="32" t="s">
        <v>405</v>
      </c>
      <c r="J420" s="27"/>
      <c r="K420" s="27"/>
      <c r="L420" s="25"/>
      <c r="M420" s="226"/>
      <c r="N420" s="31" t="s">
        <v>194</v>
      </c>
      <c r="O420" s="31" t="s">
        <v>29</v>
      </c>
      <c r="P420" s="31" t="s">
        <v>33</v>
      </c>
      <c r="Q420" s="31" t="s">
        <v>30</v>
      </c>
      <c r="R420" s="33" t="s">
        <v>314</v>
      </c>
      <c r="S420" s="82" t="s">
        <v>31</v>
      </c>
      <c r="T420" s="33" t="s">
        <v>192</v>
      </c>
      <c r="U420" s="31" t="s">
        <v>405</v>
      </c>
      <c r="V420" s="34"/>
    </row>
    <row r="421" spans="1:22" ht="14.1" customHeight="1">
      <c r="A421" s="35" t="s">
        <v>2</v>
      </c>
      <c r="B421" s="242">
        <v>3258.5970000000002</v>
      </c>
      <c r="C421" s="242">
        <v>3109.8409999999999</v>
      </c>
      <c r="D421" s="242">
        <v>0</v>
      </c>
      <c r="E421" s="242">
        <v>0.83799999999999997</v>
      </c>
      <c r="F421" s="241">
        <v>0</v>
      </c>
      <c r="G421" s="241">
        <v>147.779</v>
      </c>
      <c r="H421" s="241">
        <v>0</v>
      </c>
      <c r="I421" s="242">
        <v>0.13900000000000001</v>
      </c>
      <c r="J421" s="27"/>
      <c r="K421" s="27"/>
      <c r="L421" s="25"/>
      <c r="M421" s="227" t="s">
        <v>2</v>
      </c>
      <c r="N421" s="242">
        <v>818.22391661196502</v>
      </c>
      <c r="O421" s="242">
        <v>782.45093559445604</v>
      </c>
      <c r="P421" s="242">
        <v>0</v>
      </c>
      <c r="Q421" s="242">
        <v>491.646778042959</v>
      </c>
      <c r="R421" s="241">
        <v>0</v>
      </c>
      <c r="S421" s="241">
        <v>1571.0283599158199</v>
      </c>
      <c r="T421" s="241">
        <v>0</v>
      </c>
      <c r="U421" s="242">
        <v>2784.1726618705002</v>
      </c>
      <c r="V421" s="34"/>
    </row>
    <row r="422" spans="1:22" ht="14.1" customHeight="1">
      <c r="A422" s="35" t="s">
        <v>3</v>
      </c>
      <c r="B422" s="242">
        <v>3393.9189999999999</v>
      </c>
      <c r="C422" s="242">
        <v>3199.6010000000001</v>
      </c>
      <c r="D422" s="242">
        <v>0</v>
      </c>
      <c r="E422" s="242">
        <v>6.8769999999999998</v>
      </c>
      <c r="F422" s="241">
        <v>0</v>
      </c>
      <c r="G422" s="241">
        <v>187.297</v>
      </c>
      <c r="H422" s="241">
        <v>0</v>
      </c>
      <c r="I422" s="242">
        <v>0.14399999999999999</v>
      </c>
      <c r="J422" s="27"/>
      <c r="K422" s="27"/>
      <c r="L422" s="25"/>
      <c r="M422" s="227" t="s">
        <v>3</v>
      </c>
      <c r="N422" s="242">
        <v>803.84799990807096</v>
      </c>
      <c r="O422" s="242">
        <v>757.55570772730698</v>
      </c>
      <c r="P422" s="242">
        <v>0</v>
      </c>
      <c r="Q422" s="242">
        <v>1047.54980369347</v>
      </c>
      <c r="R422" s="241">
        <v>0</v>
      </c>
      <c r="S422" s="241">
        <v>1584.5048238893301</v>
      </c>
      <c r="T422" s="241">
        <v>0</v>
      </c>
      <c r="U422" s="242">
        <v>2375</v>
      </c>
      <c r="V422" s="34"/>
    </row>
    <row r="423" spans="1:22" ht="14.1" customHeight="1">
      <c r="A423" s="35" t="s">
        <v>4</v>
      </c>
      <c r="B423" s="242">
        <v>3508.5529999999999</v>
      </c>
      <c r="C423" s="242">
        <v>3338.1669999999999</v>
      </c>
      <c r="D423" s="242">
        <v>0</v>
      </c>
      <c r="E423" s="242">
        <v>14.56</v>
      </c>
      <c r="F423" s="241">
        <v>0</v>
      </c>
      <c r="G423" s="241">
        <v>155.51400000000001</v>
      </c>
      <c r="H423" s="241">
        <v>0.312</v>
      </c>
      <c r="I423" s="242">
        <v>0</v>
      </c>
      <c r="J423" s="27"/>
      <c r="K423" s="27"/>
      <c r="L423" s="25"/>
      <c r="M423" s="227" t="s">
        <v>4</v>
      </c>
      <c r="N423" s="242">
        <v>824.04541131343899</v>
      </c>
      <c r="O423" s="242">
        <v>790.34272401590397</v>
      </c>
      <c r="P423" s="242">
        <v>0</v>
      </c>
      <c r="Q423" s="242">
        <v>889.97252747252696</v>
      </c>
      <c r="R423" s="241">
        <v>0</v>
      </c>
      <c r="S423" s="241">
        <v>1541.1088390755799</v>
      </c>
      <c r="T423" s="241">
        <v>926.28205128205104</v>
      </c>
      <c r="U423" s="242">
        <v>0</v>
      </c>
      <c r="V423" s="34"/>
    </row>
    <row r="424" spans="1:22" ht="14.1" customHeight="1">
      <c r="A424" s="35" t="s">
        <v>5</v>
      </c>
      <c r="B424" s="242">
        <v>3517.0790000000002</v>
      </c>
      <c r="C424" s="242">
        <v>3424.5120000000002</v>
      </c>
      <c r="D424" s="242">
        <v>1.5109999999999999</v>
      </c>
      <c r="E424" s="242">
        <v>13.257</v>
      </c>
      <c r="F424" s="241">
        <v>0</v>
      </c>
      <c r="G424" s="241">
        <v>77.799000000000007</v>
      </c>
      <c r="H424" s="241">
        <v>0</v>
      </c>
      <c r="I424" s="242">
        <v>0</v>
      </c>
      <c r="J424" s="27"/>
      <c r="K424" s="27"/>
      <c r="L424" s="25"/>
      <c r="M424" s="227" t="s">
        <v>5</v>
      </c>
      <c r="N424" s="242">
        <v>961.62127720190495</v>
      </c>
      <c r="O424" s="242">
        <v>943.82966098527299</v>
      </c>
      <c r="P424" s="242">
        <v>1781.6015883520799</v>
      </c>
      <c r="Q424" s="242">
        <v>941.99290940635103</v>
      </c>
      <c r="R424" s="241">
        <v>0</v>
      </c>
      <c r="S424" s="241">
        <v>1732.1816475790199</v>
      </c>
      <c r="T424" s="241">
        <v>0</v>
      </c>
      <c r="U424" s="242">
        <v>0</v>
      </c>
      <c r="V424" s="34"/>
    </row>
    <row r="425" spans="1:22" ht="14.1" customHeight="1">
      <c r="A425" s="35" t="s">
        <v>6</v>
      </c>
      <c r="B425" s="242">
        <v>3354.1790000000001</v>
      </c>
      <c r="C425" s="242">
        <v>3285.096</v>
      </c>
      <c r="D425" s="242">
        <v>3.2090000000000001</v>
      </c>
      <c r="E425" s="242">
        <v>5.0439999999999996</v>
      </c>
      <c r="F425" s="241">
        <v>0</v>
      </c>
      <c r="G425" s="241">
        <v>60.83</v>
      </c>
      <c r="H425" s="241">
        <v>0</v>
      </c>
      <c r="I425" s="242">
        <v>0</v>
      </c>
      <c r="J425" s="27"/>
      <c r="K425" s="27"/>
      <c r="L425" s="25"/>
      <c r="M425" s="227" t="s">
        <v>6</v>
      </c>
      <c r="N425" s="242">
        <v>1024.50584777974</v>
      </c>
      <c r="O425" s="242">
        <v>1008.04481817274</v>
      </c>
      <c r="P425" s="242">
        <v>1738.5478342162701</v>
      </c>
      <c r="Q425" s="242">
        <v>1179.6193497224399</v>
      </c>
      <c r="R425" s="241">
        <v>0</v>
      </c>
      <c r="S425" s="241">
        <v>1862.9459148446499</v>
      </c>
      <c r="T425" s="241">
        <v>0</v>
      </c>
      <c r="U425" s="242">
        <v>0</v>
      </c>
      <c r="V425" s="34"/>
    </row>
    <row r="426" spans="1:22" ht="14.1" customHeight="1">
      <c r="A426" s="35" t="s">
        <v>7</v>
      </c>
      <c r="B426" s="242">
        <v>3072.7049999999999</v>
      </c>
      <c r="C426" s="242">
        <v>3011.1950000000002</v>
      </c>
      <c r="D426" s="242">
        <v>28.908000000000001</v>
      </c>
      <c r="E426" s="242">
        <v>0</v>
      </c>
      <c r="F426" s="241">
        <v>0</v>
      </c>
      <c r="G426" s="241">
        <v>32.601999999999997</v>
      </c>
      <c r="H426" s="241">
        <v>0</v>
      </c>
      <c r="I426" s="242">
        <v>0</v>
      </c>
      <c r="J426" s="27"/>
      <c r="K426" s="27"/>
      <c r="L426" s="25"/>
      <c r="M426" s="227" t="s">
        <v>7</v>
      </c>
      <c r="N426" s="242">
        <v>1150.35904846056</v>
      </c>
      <c r="O426" s="242">
        <v>1136.59693244708</v>
      </c>
      <c r="P426" s="242">
        <v>1688.77127438771</v>
      </c>
      <c r="Q426" s="242">
        <v>0</v>
      </c>
      <c r="R426" s="241">
        <v>0</v>
      </c>
      <c r="S426" s="241">
        <v>1944.05251211582</v>
      </c>
      <c r="T426" s="241">
        <v>0</v>
      </c>
      <c r="U426" s="242">
        <v>0</v>
      </c>
      <c r="V426" s="34"/>
    </row>
    <row r="427" spans="1:22" ht="14.1" customHeight="1">
      <c r="A427" s="35" t="s">
        <v>8</v>
      </c>
      <c r="B427" s="242">
        <v>2991.7379999999998</v>
      </c>
      <c r="C427" s="242">
        <v>2873.0819999999999</v>
      </c>
      <c r="D427" s="242">
        <v>103.538</v>
      </c>
      <c r="E427" s="242">
        <v>0.32100000000000001</v>
      </c>
      <c r="F427" s="241">
        <v>0</v>
      </c>
      <c r="G427" s="241">
        <v>13.493</v>
      </c>
      <c r="H427" s="241">
        <v>1.304</v>
      </c>
      <c r="I427" s="242">
        <v>0</v>
      </c>
      <c r="J427" s="27"/>
      <c r="K427" s="27"/>
      <c r="L427" s="25"/>
      <c r="M427" s="227" t="s">
        <v>8</v>
      </c>
      <c r="N427" s="242">
        <v>979.06969126307195</v>
      </c>
      <c r="O427" s="242">
        <v>950.95475868770905</v>
      </c>
      <c r="P427" s="242">
        <v>1657.85508702119</v>
      </c>
      <c r="Q427" s="242">
        <v>1781.93146417445</v>
      </c>
      <c r="R427" s="241">
        <v>0</v>
      </c>
      <c r="S427" s="241">
        <v>1729.78581486697</v>
      </c>
      <c r="T427" s="241">
        <v>1062.8834355828201</v>
      </c>
      <c r="U427" s="242">
        <v>0</v>
      </c>
      <c r="V427" s="34"/>
    </row>
    <row r="428" spans="1:22" ht="14.1" customHeight="1">
      <c r="A428" s="35" t="s">
        <v>9</v>
      </c>
      <c r="B428" s="242">
        <v>3175.96</v>
      </c>
      <c r="C428" s="242">
        <v>3022.654</v>
      </c>
      <c r="D428" s="242">
        <v>139.059</v>
      </c>
      <c r="E428" s="242">
        <v>5.2329999999999997</v>
      </c>
      <c r="F428" s="241">
        <v>0</v>
      </c>
      <c r="G428" s="241">
        <v>8.0359999999999996</v>
      </c>
      <c r="H428" s="241">
        <v>0.97799999999999998</v>
      </c>
      <c r="I428" s="242">
        <v>0</v>
      </c>
      <c r="J428" s="27"/>
      <c r="K428" s="27"/>
      <c r="L428" s="25"/>
      <c r="M428" s="227" t="s">
        <v>9</v>
      </c>
      <c r="N428" s="242">
        <v>1071.80600511341</v>
      </c>
      <c r="O428" s="242">
        <v>1039.93675756471</v>
      </c>
      <c r="P428" s="242">
        <v>1717.4580573713299</v>
      </c>
      <c r="Q428" s="242">
        <v>1323.1416013758801</v>
      </c>
      <c r="R428" s="241">
        <v>0</v>
      </c>
      <c r="S428" s="241">
        <v>1743.40467894475</v>
      </c>
      <c r="T428" s="241">
        <v>901.84049079754595</v>
      </c>
      <c r="U428" s="242">
        <v>0</v>
      </c>
      <c r="V428" s="34"/>
    </row>
    <row r="429" spans="1:22" ht="14.1" customHeight="1">
      <c r="A429" s="35" t="s">
        <v>372</v>
      </c>
      <c r="B429" s="242">
        <v>3281.4140000000002</v>
      </c>
      <c r="C429" s="242">
        <v>3042.3890000000001</v>
      </c>
      <c r="D429" s="242">
        <v>171.75399999999999</v>
      </c>
      <c r="E429" s="242">
        <v>60.795000000000002</v>
      </c>
      <c r="F429" s="241">
        <v>0.69399999999999995</v>
      </c>
      <c r="G429" s="241">
        <v>5.782</v>
      </c>
      <c r="H429" s="241">
        <v>0</v>
      </c>
      <c r="I429" s="242">
        <v>0</v>
      </c>
      <c r="J429" s="27"/>
      <c r="K429" s="27"/>
      <c r="L429" s="25"/>
      <c r="M429" s="227" t="s">
        <v>372</v>
      </c>
      <c r="N429" s="242">
        <v>1129.62308321961</v>
      </c>
      <c r="O429" s="242">
        <v>1084.3123611083299</v>
      </c>
      <c r="P429" s="242">
        <v>1815.0086751982501</v>
      </c>
      <c r="Q429" s="242">
        <v>1393.84817830414</v>
      </c>
      <c r="R429" s="241">
        <v>1517.2910662824199</v>
      </c>
      <c r="S429" s="241">
        <v>1787.2708405396099</v>
      </c>
      <c r="T429" s="241">
        <v>0</v>
      </c>
      <c r="U429" s="242">
        <v>0</v>
      </c>
      <c r="V429" s="34"/>
    </row>
    <row r="430" spans="1:22" ht="14.1" customHeight="1">
      <c r="A430" s="38" t="s">
        <v>373</v>
      </c>
      <c r="B430" s="245">
        <v>3188.8780000000002</v>
      </c>
      <c r="C430" s="245">
        <v>2758.9960000000001</v>
      </c>
      <c r="D430" s="245">
        <v>325.95600000000002</v>
      </c>
      <c r="E430" s="245">
        <v>89.373000000000005</v>
      </c>
      <c r="F430" s="246">
        <v>12.452</v>
      </c>
      <c r="G430" s="246">
        <v>2.101</v>
      </c>
      <c r="H430" s="246">
        <v>0</v>
      </c>
      <c r="I430" s="245">
        <v>0</v>
      </c>
      <c r="J430" s="27"/>
      <c r="K430" s="27"/>
      <c r="L430" s="25"/>
      <c r="M430" s="228" t="s">
        <v>373</v>
      </c>
      <c r="N430" s="245">
        <v>1140.92009791532</v>
      </c>
      <c r="O430" s="245">
        <v>1060.4803341505401</v>
      </c>
      <c r="P430" s="245">
        <v>1738.9893114408101</v>
      </c>
      <c r="Q430" s="245">
        <v>1359.6164389692599</v>
      </c>
      <c r="R430" s="246">
        <v>1580.9508512688701</v>
      </c>
      <c r="S430" s="246">
        <v>2075.67824845312</v>
      </c>
      <c r="T430" s="246">
        <v>0</v>
      </c>
      <c r="U430" s="245">
        <v>0</v>
      </c>
      <c r="V430" s="34"/>
    </row>
    <row r="431" spans="1:22" ht="14.1" customHeight="1">
      <c r="A431" s="39" t="s">
        <v>295</v>
      </c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5"/>
      <c r="M431" s="39" t="s">
        <v>296</v>
      </c>
      <c r="N431" s="27"/>
      <c r="O431" s="27"/>
      <c r="P431" s="27"/>
      <c r="Q431" s="27"/>
      <c r="R431" s="27"/>
      <c r="S431" s="27"/>
      <c r="T431" s="27"/>
      <c r="U431" s="27"/>
      <c r="V431" s="27"/>
    </row>
    <row r="432" spans="1:22" ht="14.1" customHeight="1">
      <c r="M432"/>
      <c r="N432"/>
    </row>
    <row r="433" spans="1:23" ht="14.1" customHeight="1">
      <c r="A433" s="66" t="s">
        <v>422</v>
      </c>
      <c r="B433" s="23"/>
      <c r="C433" s="23"/>
      <c r="D433" s="27"/>
      <c r="E433" s="24"/>
      <c r="F433" s="23"/>
      <c r="G433" s="23"/>
      <c r="H433" s="24"/>
      <c r="I433" s="24"/>
      <c r="J433" s="24"/>
      <c r="K433" s="29" t="s">
        <v>0</v>
      </c>
      <c r="L433" s="25"/>
      <c r="M433" s="66" t="s">
        <v>422</v>
      </c>
      <c r="N433" s="22"/>
      <c r="O433" s="22"/>
      <c r="P433" s="27"/>
      <c r="Q433" s="22"/>
      <c r="R433" s="60"/>
      <c r="S433" s="60"/>
      <c r="T433" s="22"/>
      <c r="U433" s="27"/>
      <c r="W433" s="26" t="s">
        <v>294</v>
      </c>
    </row>
    <row r="434" spans="1:23" ht="14.1" customHeight="1">
      <c r="A434" s="226"/>
      <c r="B434" s="31" t="s">
        <v>191</v>
      </c>
      <c r="C434" s="31" t="s">
        <v>28</v>
      </c>
      <c r="D434" s="31" t="s">
        <v>47</v>
      </c>
      <c r="E434" s="31" t="s">
        <v>48</v>
      </c>
      <c r="F434" s="31" t="s">
        <v>29</v>
      </c>
      <c r="G434" s="31" t="s">
        <v>51</v>
      </c>
      <c r="H434" s="31" t="s">
        <v>41</v>
      </c>
      <c r="I434" s="31" t="s">
        <v>62</v>
      </c>
      <c r="J434" s="33" t="s">
        <v>34</v>
      </c>
      <c r="K434" s="31" t="s">
        <v>66</v>
      </c>
      <c r="L434" s="25"/>
      <c r="M434" s="226"/>
      <c r="N434" s="31" t="s">
        <v>194</v>
      </c>
      <c r="O434" s="31" t="s">
        <v>28</v>
      </c>
      <c r="P434" s="31" t="s">
        <v>47</v>
      </c>
      <c r="Q434" s="31" t="s">
        <v>48</v>
      </c>
      <c r="R434" s="31" t="s">
        <v>29</v>
      </c>
      <c r="S434" s="31" t="s">
        <v>51</v>
      </c>
      <c r="T434" s="31" t="s">
        <v>41</v>
      </c>
      <c r="U434" s="31" t="s">
        <v>62</v>
      </c>
      <c r="V434" s="33" t="s">
        <v>34</v>
      </c>
      <c r="W434" s="31" t="s">
        <v>66</v>
      </c>
    </row>
    <row r="435" spans="1:23" ht="14.1" customHeight="1">
      <c r="A435" s="227" t="s">
        <v>2</v>
      </c>
      <c r="B435" s="242">
        <v>25603.29</v>
      </c>
      <c r="C435" s="242">
        <v>16998.701000000001</v>
      </c>
      <c r="D435" s="242">
        <v>792.30499999999995</v>
      </c>
      <c r="E435" s="242">
        <v>1296.8309999999999</v>
      </c>
      <c r="F435" s="242">
        <v>5670.518</v>
      </c>
      <c r="G435" s="242">
        <v>55.103000000000002</v>
      </c>
      <c r="H435" s="242">
        <v>10</v>
      </c>
      <c r="I435" s="242">
        <v>344.02499999999998</v>
      </c>
      <c r="J435" s="241">
        <v>167.92500000000001</v>
      </c>
      <c r="K435" s="242">
        <v>267.88200000000001</v>
      </c>
      <c r="L435" s="25"/>
      <c r="M435" s="227" t="s">
        <v>2</v>
      </c>
      <c r="N435" s="242">
        <v>152.15216481944299</v>
      </c>
      <c r="O435" s="242">
        <v>130.06782106468</v>
      </c>
      <c r="P435" s="242">
        <v>96.300035970996007</v>
      </c>
      <c r="Q435" s="242">
        <v>172.23292780632201</v>
      </c>
      <c r="R435" s="242">
        <v>213.97145728132799</v>
      </c>
      <c r="S435" s="242">
        <v>199.19060668203201</v>
      </c>
      <c r="T435" s="242">
        <v>131</v>
      </c>
      <c r="U435" s="242">
        <v>239.229707143376</v>
      </c>
      <c r="V435" s="241">
        <v>151.651034688105</v>
      </c>
      <c r="W435" s="242">
        <v>192.52506700711501</v>
      </c>
    </row>
    <row r="436" spans="1:23" ht="14.1" customHeight="1">
      <c r="A436" s="227" t="s">
        <v>3</v>
      </c>
      <c r="B436" s="242">
        <v>27564.341</v>
      </c>
      <c r="C436" s="242">
        <v>17910.8</v>
      </c>
      <c r="D436" s="242">
        <v>819.51</v>
      </c>
      <c r="E436" s="242">
        <v>2294.3620000000001</v>
      </c>
      <c r="F436" s="242">
        <v>5241.3370000000004</v>
      </c>
      <c r="G436" s="242">
        <v>33.54</v>
      </c>
      <c r="H436" s="242">
        <v>120.054</v>
      </c>
      <c r="I436" s="242">
        <v>476.54500000000002</v>
      </c>
      <c r="J436" s="241">
        <v>88.736000000000004</v>
      </c>
      <c r="K436" s="242">
        <v>579.45699999999999</v>
      </c>
      <c r="L436" s="25"/>
      <c r="M436" s="227" t="s">
        <v>3</v>
      </c>
      <c r="N436" s="242">
        <v>153.65707455150101</v>
      </c>
      <c r="O436" s="242">
        <v>136.13730263304799</v>
      </c>
      <c r="P436" s="242">
        <v>98.506424570780098</v>
      </c>
      <c r="Q436" s="242">
        <v>176.21412837207001</v>
      </c>
      <c r="R436" s="242">
        <v>199.99629865433201</v>
      </c>
      <c r="S436" s="242">
        <v>205.03875968992199</v>
      </c>
      <c r="T436" s="242">
        <v>142.42757425824999</v>
      </c>
      <c r="U436" s="242">
        <v>243.416676284506</v>
      </c>
      <c r="V436" s="241">
        <v>144.89046159394201</v>
      </c>
      <c r="W436" s="242">
        <v>191.59661545205199</v>
      </c>
    </row>
    <row r="437" spans="1:23" ht="14.1" customHeight="1">
      <c r="A437" s="227" t="s">
        <v>4</v>
      </c>
      <c r="B437" s="242">
        <v>26745.507000000001</v>
      </c>
      <c r="C437" s="242">
        <v>16353.495000000001</v>
      </c>
      <c r="D437" s="242">
        <v>981.04499999999996</v>
      </c>
      <c r="E437" s="242">
        <v>2584.692</v>
      </c>
      <c r="F437" s="242">
        <v>5227.3159999999998</v>
      </c>
      <c r="G437" s="242">
        <v>40.628</v>
      </c>
      <c r="H437" s="242">
        <v>450.452</v>
      </c>
      <c r="I437" s="242">
        <v>404.43</v>
      </c>
      <c r="J437" s="241">
        <v>216</v>
      </c>
      <c r="K437" s="242">
        <v>487.44900000000001</v>
      </c>
      <c r="L437" s="25"/>
      <c r="M437" s="227" t="s">
        <v>4</v>
      </c>
      <c r="N437" s="242">
        <v>164.80039058522999</v>
      </c>
      <c r="O437" s="242">
        <v>144.062293717643</v>
      </c>
      <c r="P437" s="242">
        <v>117.886539353445</v>
      </c>
      <c r="Q437" s="242">
        <v>201.93005588286701</v>
      </c>
      <c r="R437" s="242">
        <v>210.11146064251699</v>
      </c>
      <c r="S437" s="242">
        <v>195.92399330511</v>
      </c>
      <c r="T437" s="242">
        <v>161.14480566186899</v>
      </c>
      <c r="U437" s="242">
        <v>252.280988057266</v>
      </c>
      <c r="V437" s="241">
        <v>149.736111111111</v>
      </c>
      <c r="W437" s="242">
        <v>207.055507345384</v>
      </c>
    </row>
    <row r="438" spans="1:23" ht="14.1" customHeight="1">
      <c r="A438" s="227" t="s">
        <v>5</v>
      </c>
      <c r="B438" s="242">
        <v>29052.077000000001</v>
      </c>
      <c r="C438" s="242">
        <v>16459.456999999999</v>
      </c>
      <c r="D438" s="242">
        <v>1579.28</v>
      </c>
      <c r="E438" s="242">
        <v>2830.4659999999999</v>
      </c>
      <c r="F438" s="242">
        <v>5730.8869999999997</v>
      </c>
      <c r="G438" s="242">
        <v>125.46599999999999</v>
      </c>
      <c r="H438" s="242">
        <v>767.73500000000001</v>
      </c>
      <c r="I438" s="242">
        <v>615.15499999999997</v>
      </c>
      <c r="J438" s="241">
        <v>137.328</v>
      </c>
      <c r="K438" s="242">
        <v>806.303</v>
      </c>
      <c r="L438" s="25"/>
      <c r="M438" s="227" t="s">
        <v>5</v>
      </c>
      <c r="N438" s="242">
        <v>209.574861033172</v>
      </c>
      <c r="O438" s="242">
        <v>184.54861542516301</v>
      </c>
      <c r="P438" s="242">
        <v>165.169570943721</v>
      </c>
      <c r="Q438" s="242">
        <v>253.12121749563499</v>
      </c>
      <c r="R438" s="242">
        <v>260.01088487698303</v>
      </c>
      <c r="S438" s="242">
        <v>235.498063220315</v>
      </c>
      <c r="T438" s="242">
        <v>188.720066168665</v>
      </c>
      <c r="U438" s="242">
        <v>311.57838268403901</v>
      </c>
      <c r="V438" s="241">
        <v>188.86170336712101</v>
      </c>
      <c r="W438" s="242">
        <v>237.60670616381199</v>
      </c>
    </row>
    <row r="439" spans="1:23" ht="14.1" customHeight="1">
      <c r="A439" s="227" t="s">
        <v>6</v>
      </c>
      <c r="B439" s="242">
        <v>30247.473999999998</v>
      </c>
      <c r="C439" s="242">
        <v>14558.519</v>
      </c>
      <c r="D439" s="242">
        <v>2887.17</v>
      </c>
      <c r="E439" s="242">
        <v>4694.1750000000002</v>
      </c>
      <c r="F439" s="242">
        <v>5181.6329999999998</v>
      </c>
      <c r="G439" s="242">
        <v>187.69300000000001</v>
      </c>
      <c r="H439" s="242">
        <v>1055.876</v>
      </c>
      <c r="I439" s="242">
        <v>538.44000000000005</v>
      </c>
      <c r="J439" s="241">
        <v>167.98400000000001</v>
      </c>
      <c r="K439" s="242">
        <v>975.98400000000004</v>
      </c>
      <c r="L439" s="25"/>
      <c r="M439" s="227" t="s">
        <v>6</v>
      </c>
      <c r="N439" s="242">
        <v>236.58884705546001</v>
      </c>
      <c r="O439" s="242">
        <v>212.248374989242</v>
      </c>
      <c r="P439" s="242">
        <v>170.29755781613099</v>
      </c>
      <c r="Q439" s="242">
        <v>275.45990509514399</v>
      </c>
      <c r="R439" s="242">
        <v>301.34399715302101</v>
      </c>
      <c r="S439" s="242">
        <v>242.385171530105</v>
      </c>
      <c r="T439" s="242">
        <v>214.79416143562301</v>
      </c>
      <c r="U439" s="242">
        <v>316.72052596389602</v>
      </c>
      <c r="V439" s="241">
        <v>209.52590722926001</v>
      </c>
      <c r="W439" s="242">
        <v>247.93644158101</v>
      </c>
    </row>
    <row r="440" spans="1:23" ht="14.1" customHeight="1">
      <c r="A440" s="227" t="s">
        <v>7</v>
      </c>
      <c r="B440" s="242">
        <v>29465.418000000001</v>
      </c>
      <c r="C440" s="242">
        <v>14040.433000000001</v>
      </c>
      <c r="D440" s="242">
        <v>4100.7700000000004</v>
      </c>
      <c r="E440" s="242">
        <v>3233.5010000000002</v>
      </c>
      <c r="F440" s="242">
        <v>4306.96</v>
      </c>
      <c r="G440" s="242">
        <v>1484.877</v>
      </c>
      <c r="H440" s="242">
        <v>1248.442</v>
      </c>
      <c r="I440" s="242">
        <v>405.71100000000001</v>
      </c>
      <c r="J440" s="241">
        <v>67.498999999999995</v>
      </c>
      <c r="K440" s="242">
        <v>577.22500000000002</v>
      </c>
      <c r="L440" s="25"/>
      <c r="M440" s="227" t="s">
        <v>7</v>
      </c>
      <c r="N440" s="242">
        <v>265.921359065736</v>
      </c>
      <c r="O440" s="242">
        <v>237.56261648056</v>
      </c>
      <c r="P440" s="242">
        <v>190.307430068012</v>
      </c>
      <c r="Q440" s="242">
        <v>346.97901747981501</v>
      </c>
      <c r="R440" s="242">
        <v>364.858275906904</v>
      </c>
      <c r="S440" s="242">
        <v>244.075435204397</v>
      </c>
      <c r="T440" s="242">
        <v>256.82490656354099</v>
      </c>
      <c r="U440" s="242">
        <v>343.039749969806</v>
      </c>
      <c r="V440" s="241">
        <v>258.58160861642398</v>
      </c>
      <c r="W440" s="242">
        <v>323.14262202780498</v>
      </c>
    </row>
    <row r="441" spans="1:23" ht="14.1" customHeight="1">
      <c r="A441" s="227" t="s">
        <v>8</v>
      </c>
      <c r="B441" s="242">
        <v>24771.752</v>
      </c>
      <c r="C441" s="242">
        <v>14269.174999999999</v>
      </c>
      <c r="D441" s="242">
        <v>1962.8</v>
      </c>
      <c r="E441" s="242">
        <v>2019.7739999999999</v>
      </c>
      <c r="F441" s="242">
        <v>3392.7269999999999</v>
      </c>
      <c r="G441" s="242">
        <v>1337.5730000000001</v>
      </c>
      <c r="H441" s="242">
        <v>854.51599999999996</v>
      </c>
      <c r="I441" s="242">
        <v>505.35</v>
      </c>
      <c r="J441" s="241">
        <v>95.853999999999999</v>
      </c>
      <c r="K441" s="242">
        <v>333.983</v>
      </c>
      <c r="L441" s="25"/>
      <c r="M441" s="227" t="s">
        <v>8</v>
      </c>
      <c r="N441" s="242">
        <v>243.240203599648</v>
      </c>
      <c r="O441" s="242">
        <v>220.25260745628199</v>
      </c>
      <c r="P441" s="242">
        <v>174.14815569594501</v>
      </c>
      <c r="Q441" s="242">
        <v>320.44525773675701</v>
      </c>
      <c r="R441" s="242">
        <v>329.77395469779901</v>
      </c>
      <c r="S441" s="242">
        <v>210.86400517953001</v>
      </c>
      <c r="T441" s="242">
        <v>254.54526304949201</v>
      </c>
      <c r="U441" s="242">
        <v>257.89254971801699</v>
      </c>
      <c r="V441" s="241">
        <v>219.85519644459299</v>
      </c>
      <c r="W441" s="242">
        <v>370.75539772982501</v>
      </c>
    </row>
    <row r="442" spans="1:23" ht="14.1" customHeight="1">
      <c r="A442" s="237" t="s">
        <v>9</v>
      </c>
      <c r="B442" s="242">
        <v>27048.282999999999</v>
      </c>
      <c r="C442" s="242">
        <v>12961.96</v>
      </c>
      <c r="D442" s="242">
        <v>2887.0369999999998</v>
      </c>
      <c r="E442" s="242">
        <v>3928.7249999999999</v>
      </c>
      <c r="F442" s="242">
        <v>3253.625</v>
      </c>
      <c r="G442" s="242">
        <v>1653.079</v>
      </c>
      <c r="H442" s="242">
        <v>1355.913</v>
      </c>
      <c r="I442" s="242">
        <v>429.84100000000001</v>
      </c>
      <c r="J442" s="241">
        <v>190.33</v>
      </c>
      <c r="K442" s="242">
        <v>387.77300000000002</v>
      </c>
      <c r="L442" s="25"/>
      <c r="M442" s="237" t="s">
        <v>9</v>
      </c>
      <c r="N442" s="242">
        <v>261.42753682368698</v>
      </c>
      <c r="O442" s="242">
        <v>243.145866828782</v>
      </c>
      <c r="P442" s="242">
        <v>174.98563406011101</v>
      </c>
      <c r="Q442" s="242">
        <v>305.151925879261</v>
      </c>
      <c r="R442" s="242">
        <v>364.53924468861601</v>
      </c>
      <c r="S442" s="242">
        <v>225.91781759976399</v>
      </c>
      <c r="T442" s="242">
        <v>245.50911452283401</v>
      </c>
      <c r="U442" s="242">
        <v>325.45057358418597</v>
      </c>
      <c r="V442" s="241">
        <v>212.92491987600499</v>
      </c>
      <c r="W442" s="242">
        <v>367.81828544019299</v>
      </c>
    </row>
    <row r="443" spans="1:23" ht="14.1" customHeight="1">
      <c r="A443" s="227" t="s">
        <v>372</v>
      </c>
      <c r="B443" s="242">
        <v>31173.812999999998</v>
      </c>
      <c r="C443" s="242">
        <v>12803.013999999999</v>
      </c>
      <c r="D443" s="242">
        <v>4986.4709999999995</v>
      </c>
      <c r="E443" s="242">
        <v>5259.27</v>
      </c>
      <c r="F443" s="242">
        <v>3282.8220000000001</v>
      </c>
      <c r="G443" s="242">
        <v>2319.7150000000001</v>
      </c>
      <c r="H443" s="242">
        <v>949.30600000000004</v>
      </c>
      <c r="I443" s="242">
        <v>739.22</v>
      </c>
      <c r="J443" s="241">
        <v>180.8</v>
      </c>
      <c r="K443" s="242">
        <v>653.19500000000005</v>
      </c>
      <c r="L443" s="25"/>
      <c r="M443" s="227" t="s">
        <v>372</v>
      </c>
      <c r="N443" s="242">
        <v>266.58551522073998</v>
      </c>
      <c r="O443" s="242">
        <v>248.798525097294</v>
      </c>
      <c r="P443" s="242">
        <v>182.53349914197801</v>
      </c>
      <c r="Q443" s="242">
        <v>314.43337193184601</v>
      </c>
      <c r="R443" s="242">
        <v>370.217757770601</v>
      </c>
      <c r="S443" s="242">
        <v>229.861426942534</v>
      </c>
      <c r="T443" s="242">
        <v>251.27724885337301</v>
      </c>
      <c r="U443" s="242">
        <v>379.12529422905197</v>
      </c>
      <c r="V443" s="241">
        <v>212.83185840708001</v>
      </c>
      <c r="W443" s="242">
        <v>390.97053712903499</v>
      </c>
    </row>
    <row r="444" spans="1:23" ht="14.1" customHeight="1">
      <c r="A444" s="228" t="s">
        <v>373</v>
      </c>
      <c r="B444" s="245">
        <v>31240.605</v>
      </c>
      <c r="C444" s="245">
        <v>13003.734</v>
      </c>
      <c r="D444" s="245">
        <v>6556.5</v>
      </c>
      <c r="E444" s="245">
        <v>4713.9009999999998</v>
      </c>
      <c r="F444" s="245">
        <v>2443.6770000000001</v>
      </c>
      <c r="G444" s="245">
        <v>2137.9389999999999</v>
      </c>
      <c r="H444" s="245">
        <v>836.03899999999999</v>
      </c>
      <c r="I444" s="246">
        <v>591.96500000000003</v>
      </c>
      <c r="J444" s="246">
        <v>256.93</v>
      </c>
      <c r="K444" s="245">
        <v>699.92</v>
      </c>
      <c r="L444" s="25"/>
      <c r="M444" s="228" t="s">
        <v>373</v>
      </c>
      <c r="N444" s="245">
        <v>254.00327554475999</v>
      </c>
      <c r="O444" s="245">
        <v>243.476527588153</v>
      </c>
      <c r="P444" s="245">
        <v>191.30893006939701</v>
      </c>
      <c r="Q444" s="245">
        <v>312.03561551250198</v>
      </c>
      <c r="R444" s="245">
        <v>360.14988887647598</v>
      </c>
      <c r="S444" s="245">
        <v>215.98230819494799</v>
      </c>
      <c r="T444" s="245">
        <v>245.250520609684</v>
      </c>
      <c r="U444" s="246">
        <v>362.13627494868803</v>
      </c>
      <c r="V444" s="246">
        <v>205.250457323006</v>
      </c>
      <c r="W444" s="245">
        <v>328.461824208481</v>
      </c>
    </row>
    <row r="445" spans="1:23" ht="14.1" customHeight="1">
      <c r="A445" s="39" t="s">
        <v>295</v>
      </c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5"/>
      <c r="M445" s="39" t="s">
        <v>296</v>
      </c>
      <c r="N445" s="27"/>
      <c r="O445" s="27"/>
      <c r="P445" s="27"/>
      <c r="Q445" s="27"/>
      <c r="R445" s="27"/>
      <c r="S445" s="27"/>
      <c r="T445" s="27"/>
      <c r="U445" s="27"/>
      <c r="V445" s="27"/>
    </row>
    <row r="446" spans="1:23" ht="14.1" customHeight="1">
      <c r="M446"/>
      <c r="N446"/>
    </row>
    <row r="447" spans="1:23" ht="14.1" customHeight="1">
      <c r="A447" s="66" t="s">
        <v>423</v>
      </c>
      <c r="B447" s="23"/>
      <c r="C447" s="23"/>
      <c r="D447" s="29" t="s">
        <v>0</v>
      </c>
      <c r="E447" s="24"/>
      <c r="F447" s="63" t="s">
        <v>424</v>
      </c>
      <c r="G447" s="24"/>
      <c r="I447" s="29" t="s">
        <v>0</v>
      </c>
      <c r="J447" s="24"/>
      <c r="K447" s="23"/>
      <c r="L447" s="25"/>
      <c r="M447" s="66" t="s">
        <v>423</v>
      </c>
      <c r="N447" s="22"/>
      <c r="O447" s="22"/>
      <c r="P447" s="26" t="s">
        <v>294</v>
      </c>
      <c r="Q447" s="22"/>
      <c r="R447" s="63" t="s">
        <v>424</v>
      </c>
      <c r="S447" s="22"/>
      <c r="U447" s="26" t="s">
        <v>294</v>
      </c>
      <c r="V447" s="27"/>
    </row>
    <row r="448" spans="1:23" ht="14.1" customHeight="1">
      <c r="A448" s="226"/>
      <c r="B448" s="31" t="s">
        <v>191</v>
      </c>
      <c r="C448" s="31" t="s">
        <v>28</v>
      </c>
      <c r="D448" s="31" t="s">
        <v>35</v>
      </c>
      <c r="E448" s="25"/>
      <c r="F448" s="226"/>
      <c r="G448" s="31" t="s">
        <v>191</v>
      </c>
      <c r="H448" s="33" t="s">
        <v>28</v>
      </c>
      <c r="I448" s="31" t="s">
        <v>35</v>
      </c>
      <c r="J448" s="27"/>
      <c r="K448" s="27"/>
      <c r="L448" s="25"/>
      <c r="M448" s="226"/>
      <c r="N448" s="31" t="s">
        <v>194</v>
      </c>
      <c r="O448" s="31" t="s">
        <v>28</v>
      </c>
      <c r="P448" s="31" t="s">
        <v>35</v>
      </c>
      <c r="Q448" s="25"/>
      <c r="R448" s="226"/>
      <c r="S448" s="31" t="s">
        <v>194</v>
      </c>
      <c r="T448" s="33" t="s">
        <v>28</v>
      </c>
      <c r="U448" s="31" t="s">
        <v>35</v>
      </c>
      <c r="V448" s="27"/>
    </row>
    <row r="449" spans="1:23" ht="14.1" customHeight="1">
      <c r="A449" s="227" t="s">
        <v>2</v>
      </c>
      <c r="B449" s="242">
        <v>7118.5770000000002</v>
      </c>
      <c r="C449" s="242">
        <v>7061.8389999999999</v>
      </c>
      <c r="D449" s="242">
        <v>56.738</v>
      </c>
      <c r="E449" s="25"/>
      <c r="F449" s="227" t="s">
        <v>2</v>
      </c>
      <c r="G449" s="242">
        <v>2479.7959999999998</v>
      </c>
      <c r="H449" s="241">
        <v>2479.7959999999998</v>
      </c>
      <c r="I449" s="242">
        <v>0</v>
      </c>
      <c r="J449" s="27"/>
      <c r="K449" s="27"/>
      <c r="L449" s="25"/>
      <c r="M449" s="227" t="s">
        <v>2</v>
      </c>
      <c r="N449" s="242">
        <v>86.904306857957707</v>
      </c>
      <c r="O449" s="242">
        <v>86.6682177262891</v>
      </c>
      <c r="P449" s="242">
        <v>116.28890690542499</v>
      </c>
      <c r="Q449" s="25"/>
      <c r="R449" s="227" t="s">
        <v>2</v>
      </c>
      <c r="S449" s="242">
        <v>160.34827058354799</v>
      </c>
      <c r="T449" s="241">
        <v>160.34827058354799</v>
      </c>
      <c r="U449" s="242">
        <v>0</v>
      </c>
      <c r="V449" s="27"/>
    </row>
    <row r="450" spans="1:23" ht="14.1" customHeight="1">
      <c r="A450" s="227" t="s">
        <v>3</v>
      </c>
      <c r="B450" s="242">
        <v>7506.2610000000004</v>
      </c>
      <c r="C450" s="242">
        <v>7466.5010000000002</v>
      </c>
      <c r="D450" s="242">
        <v>39.76</v>
      </c>
      <c r="E450" s="25"/>
      <c r="F450" s="227" t="s">
        <v>3</v>
      </c>
      <c r="G450" s="242">
        <v>2276.7260000000001</v>
      </c>
      <c r="H450" s="241">
        <v>2276.7260000000001</v>
      </c>
      <c r="I450" s="242">
        <v>0</v>
      </c>
      <c r="J450" s="27"/>
      <c r="K450" s="27"/>
      <c r="L450" s="25"/>
      <c r="M450" s="227" t="s">
        <v>3</v>
      </c>
      <c r="N450" s="242">
        <v>85.5545790374196</v>
      </c>
      <c r="O450" s="242">
        <v>85.460244363457505</v>
      </c>
      <c r="P450" s="242">
        <v>103.269617706237</v>
      </c>
      <c r="Q450" s="25"/>
      <c r="R450" s="227" t="s">
        <v>3</v>
      </c>
      <c r="S450" s="242">
        <v>156.80938329864901</v>
      </c>
      <c r="T450" s="241">
        <v>156.80938329864901</v>
      </c>
      <c r="U450" s="242">
        <v>0</v>
      </c>
      <c r="V450" s="27"/>
    </row>
    <row r="451" spans="1:23" ht="14.1" customHeight="1">
      <c r="A451" s="227" t="s">
        <v>4</v>
      </c>
      <c r="B451" s="242">
        <v>7451.7839999999997</v>
      </c>
      <c r="C451" s="242">
        <v>7404.576</v>
      </c>
      <c r="D451" s="242">
        <v>47.207999999999998</v>
      </c>
      <c r="E451" s="25"/>
      <c r="F451" s="227" t="s">
        <v>4</v>
      </c>
      <c r="G451" s="242">
        <v>2134.348</v>
      </c>
      <c r="H451" s="241">
        <v>2134.348</v>
      </c>
      <c r="I451" s="242">
        <v>0</v>
      </c>
      <c r="J451" s="27"/>
      <c r="K451" s="27"/>
      <c r="L451" s="25"/>
      <c r="M451" s="227" t="s">
        <v>4</v>
      </c>
      <c r="N451" s="242">
        <v>101.034061105368</v>
      </c>
      <c r="O451" s="242">
        <v>101.024960781009</v>
      </c>
      <c r="P451" s="242">
        <v>102.46144721233701</v>
      </c>
      <c r="Q451" s="25"/>
      <c r="R451" s="227" t="s">
        <v>4</v>
      </c>
      <c r="S451" s="242">
        <v>144.533131429364</v>
      </c>
      <c r="T451" s="241">
        <v>144.533131429364</v>
      </c>
      <c r="U451" s="242">
        <v>0</v>
      </c>
      <c r="V451" s="27"/>
    </row>
    <row r="452" spans="1:23" ht="14.1" customHeight="1">
      <c r="A452" s="227" t="s">
        <v>5</v>
      </c>
      <c r="B452" s="242">
        <v>6544.549</v>
      </c>
      <c r="C452" s="242">
        <v>6525.817</v>
      </c>
      <c r="D452" s="242">
        <v>18.731999999999999</v>
      </c>
      <c r="E452" s="25"/>
      <c r="F452" s="227" t="s">
        <v>5</v>
      </c>
      <c r="G452" s="242">
        <v>1602.374</v>
      </c>
      <c r="H452" s="241">
        <v>1602.374</v>
      </c>
      <c r="I452" s="242">
        <v>0</v>
      </c>
      <c r="J452" s="27"/>
      <c r="K452" s="27"/>
      <c r="L452" s="25"/>
      <c r="M452" s="227" t="s">
        <v>5</v>
      </c>
      <c r="N452" s="242">
        <v>120.434731254973</v>
      </c>
      <c r="O452" s="242">
        <v>120.414041644134</v>
      </c>
      <c r="P452" s="242">
        <v>127.64253683536199</v>
      </c>
      <c r="Q452" s="25"/>
      <c r="R452" s="227" t="s">
        <v>5</v>
      </c>
      <c r="S452" s="242">
        <v>169.2782084582</v>
      </c>
      <c r="T452" s="241">
        <v>169.2782084582</v>
      </c>
      <c r="U452" s="242">
        <v>0</v>
      </c>
      <c r="V452" s="27"/>
    </row>
    <row r="453" spans="1:23" ht="14.1" customHeight="1">
      <c r="A453" s="227" t="s">
        <v>6</v>
      </c>
      <c r="B453" s="242">
        <v>6577.7879999999996</v>
      </c>
      <c r="C453" s="242">
        <v>6522.2640000000001</v>
      </c>
      <c r="D453" s="242">
        <v>55.524000000000001</v>
      </c>
      <c r="E453" s="25"/>
      <c r="F453" s="227" t="s">
        <v>6</v>
      </c>
      <c r="G453" s="242">
        <v>1028.26</v>
      </c>
      <c r="H453" s="241">
        <v>1028.26</v>
      </c>
      <c r="I453" s="242">
        <v>0</v>
      </c>
      <c r="J453" s="27"/>
      <c r="K453" s="27"/>
      <c r="L453" s="25"/>
      <c r="M453" s="227" t="s">
        <v>6</v>
      </c>
      <c r="N453" s="242">
        <v>131.42883291465199</v>
      </c>
      <c r="O453" s="242">
        <v>131.332463696655</v>
      </c>
      <c r="P453" s="242">
        <v>142.74908147828</v>
      </c>
      <c r="Q453" s="25"/>
      <c r="R453" s="227" t="s">
        <v>6</v>
      </c>
      <c r="S453" s="242">
        <v>193.62126310466201</v>
      </c>
      <c r="T453" s="241">
        <v>193.62126310466201</v>
      </c>
      <c r="U453" s="242">
        <v>0</v>
      </c>
      <c r="V453" s="27"/>
    </row>
    <row r="454" spans="1:23" ht="14.1" customHeight="1">
      <c r="A454" s="227" t="s">
        <v>7</v>
      </c>
      <c r="B454" s="242">
        <v>6098.1949999999997</v>
      </c>
      <c r="C454" s="242">
        <v>6045.1909999999998</v>
      </c>
      <c r="D454" s="242">
        <v>53.003999999999998</v>
      </c>
      <c r="E454" s="25"/>
      <c r="F454" s="227" t="s">
        <v>7</v>
      </c>
      <c r="G454" s="242">
        <v>906.06</v>
      </c>
      <c r="H454" s="241">
        <v>906.06</v>
      </c>
      <c r="I454" s="242">
        <v>0</v>
      </c>
      <c r="J454" s="27"/>
      <c r="K454" s="27"/>
      <c r="L454" s="25"/>
      <c r="M454" s="227" t="s">
        <v>7</v>
      </c>
      <c r="N454" s="242">
        <v>179.26747176828599</v>
      </c>
      <c r="O454" s="242">
        <v>179.40078320105999</v>
      </c>
      <c r="P454" s="242">
        <v>164.063089578145</v>
      </c>
      <c r="Q454" s="25"/>
      <c r="R454" s="227" t="s">
        <v>7</v>
      </c>
      <c r="S454" s="242">
        <v>245.249762708871</v>
      </c>
      <c r="T454" s="241">
        <v>245.249762708871</v>
      </c>
      <c r="U454" s="242">
        <v>0</v>
      </c>
      <c r="V454" s="27"/>
    </row>
    <row r="455" spans="1:23" ht="14.1" customHeight="1">
      <c r="A455" s="227" t="s">
        <v>8</v>
      </c>
      <c r="B455" s="242">
        <v>5486.8639999999996</v>
      </c>
      <c r="C455" s="242">
        <v>5440.6040000000003</v>
      </c>
      <c r="D455" s="242">
        <v>46.26</v>
      </c>
      <c r="E455" s="25"/>
      <c r="F455" s="227" t="s">
        <v>8</v>
      </c>
      <c r="G455" s="242">
        <v>1099.3399999999999</v>
      </c>
      <c r="H455" s="241">
        <v>1099.3399999999999</v>
      </c>
      <c r="I455" s="242">
        <v>0</v>
      </c>
      <c r="J455" s="27"/>
      <c r="K455" s="27"/>
      <c r="L455" s="25"/>
      <c r="M455" s="227" t="s">
        <v>8</v>
      </c>
      <c r="N455" s="242">
        <v>154.42117756153601</v>
      </c>
      <c r="O455" s="242">
        <v>154.48174504154301</v>
      </c>
      <c r="P455" s="242">
        <v>147.29788153912699</v>
      </c>
      <c r="Q455" s="25"/>
      <c r="R455" s="227" t="s">
        <v>8</v>
      </c>
      <c r="S455" s="242">
        <v>228.534393363291</v>
      </c>
      <c r="T455" s="241">
        <v>228.534393363291</v>
      </c>
      <c r="U455" s="242">
        <v>0</v>
      </c>
      <c r="V455" s="26"/>
    </row>
    <row r="456" spans="1:23" ht="14.1" customHeight="1">
      <c r="A456" s="227" t="s">
        <v>9</v>
      </c>
      <c r="B456" s="242">
        <v>4849.8999999999996</v>
      </c>
      <c r="C456" s="242">
        <v>4759.5940000000001</v>
      </c>
      <c r="D456" s="242">
        <v>90.305999999999997</v>
      </c>
      <c r="E456" s="25"/>
      <c r="F456" s="227" t="s">
        <v>9</v>
      </c>
      <c r="G456" s="242">
        <v>945.58</v>
      </c>
      <c r="H456" s="241">
        <v>945.58</v>
      </c>
      <c r="I456" s="242">
        <v>0</v>
      </c>
      <c r="J456" s="27"/>
      <c r="K456" s="27"/>
      <c r="L456" s="25"/>
      <c r="M456" s="227" t="s">
        <v>9</v>
      </c>
      <c r="N456" s="242">
        <v>133.11944576176799</v>
      </c>
      <c r="O456" s="242">
        <v>132.303721703994</v>
      </c>
      <c r="P456" s="242">
        <v>176.112329191859</v>
      </c>
      <c r="Q456" s="25"/>
      <c r="R456" s="227" t="s">
        <v>9</v>
      </c>
      <c r="S456" s="242">
        <v>222.07745510691799</v>
      </c>
      <c r="T456" s="241">
        <v>222.07745510691799</v>
      </c>
      <c r="U456" s="242">
        <v>0</v>
      </c>
      <c r="V456" s="27"/>
    </row>
    <row r="457" spans="1:23" ht="14.1" customHeight="1">
      <c r="A457" s="227" t="s">
        <v>372</v>
      </c>
      <c r="B457" s="242">
        <v>4511.7420000000002</v>
      </c>
      <c r="C457" s="242">
        <v>4436.4059999999999</v>
      </c>
      <c r="D457" s="242">
        <v>75.335999999999999</v>
      </c>
      <c r="E457" s="25"/>
      <c r="F457" s="227" t="s">
        <v>372</v>
      </c>
      <c r="G457" s="242">
        <v>834.13499999999999</v>
      </c>
      <c r="H457" s="241">
        <v>816.27</v>
      </c>
      <c r="I457" s="242">
        <v>17.864999999999998</v>
      </c>
      <c r="J457" s="27"/>
      <c r="K457" s="27"/>
      <c r="L457" s="25"/>
      <c r="M457" s="227" t="s">
        <v>372</v>
      </c>
      <c r="N457" s="242">
        <v>123.32287617510001</v>
      </c>
      <c r="O457" s="242">
        <v>122.790835644889</v>
      </c>
      <c r="P457" s="242">
        <v>154.65381756398</v>
      </c>
      <c r="Q457" s="25"/>
      <c r="R457" s="227" t="s">
        <v>372</v>
      </c>
      <c r="S457" s="242">
        <v>217.637432789656</v>
      </c>
      <c r="T457" s="241">
        <v>218.90795937618699</v>
      </c>
      <c r="U457" s="242">
        <v>159.585782255807</v>
      </c>
      <c r="V457" s="27"/>
    </row>
    <row r="458" spans="1:23" ht="14.1" customHeight="1">
      <c r="A458" s="228" t="s">
        <v>373</v>
      </c>
      <c r="B458" s="245">
        <v>4041.6320000000001</v>
      </c>
      <c r="C458" s="245">
        <v>3942.232</v>
      </c>
      <c r="D458" s="245">
        <v>99.4</v>
      </c>
      <c r="E458" s="25"/>
      <c r="F458" s="228" t="s">
        <v>373</v>
      </c>
      <c r="G458" s="245">
        <v>593.18600000000004</v>
      </c>
      <c r="H458" s="246">
        <v>461.5</v>
      </c>
      <c r="I458" s="245">
        <v>131.68600000000001</v>
      </c>
      <c r="J458" s="27"/>
      <c r="K458" s="27"/>
      <c r="L458" s="25"/>
      <c r="M458" s="228" t="s">
        <v>373</v>
      </c>
      <c r="N458" s="245">
        <v>132.144391176634</v>
      </c>
      <c r="O458" s="245">
        <v>131.17137702702399</v>
      </c>
      <c r="P458" s="245">
        <v>170.73440643863199</v>
      </c>
      <c r="Q458" s="25"/>
      <c r="R458" s="228" t="s">
        <v>373</v>
      </c>
      <c r="S458" s="245">
        <v>216.06713577191601</v>
      </c>
      <c r="T458" s="246">
        <v>229.59046587215599</v>
      </c>
      <c r="U458" s="245">
        <v>168.67396686056199</v>
      </c>
      <c r="V458" s="27"/>
    </row>
    <row r="459" spans="1:23" ht="14.1" customHeight="1">
      <c r="A459" s="39" t="s">
        <v>295</v>
      </c>
      <c r="B459" s="27"/>
      <c r="C459" s="27"/>
      <c r="D459" s="27"/>
      <c r="E459" s="27"/>
      <c r="F459" s="39" t="s">
        <v>296</v>
      </c>
      <c r="G459" s="27"/>
      <c r="H459" s="27"/>
      <c r="I459" s="27"/>
      <c r="J459" s="27"/>
      <c r="K459" s="27"/>
      <c r="L459" s="25"/>
      <c r="M459" s="39" t="s">
        <v>296</v>
      </c>
      <c r="N459" s="27"/>
      <c r="O459" s="27"/>
      <c r="P459" s="27"/>
      <c r="Q459" s="27"/>
      <c r="R459" s="39" t="s">
        <v>296</v>
      </c>
      <c r="S459" s="27"/>
      <c r="T459" s="27"/>
      <c r="U459" s="27"/>
      <c r="V459" s="27"/>
    </row>
    <row r="460" spans="1:23" ht="14.1" customHeight="1">
      <c r="A460" s="39"/>
      <c r="B460" s="23"/>
      <c r="C460" s="23"/>
      <c r="D460" s="23"/>
      <c r="E460" s="23"/>
      <c r="F460" s="23"/>
      <c r="G460" s="23"/>
      <c r="H460" s="24"/>
      <c r="I460" s="24"/>
      <c r="J460" s="24"/>
      <c r="K460" s="23"/>
      <c r="L460" s="25"/>
      <c r="M460" s="69"/>
      <c r="N460" s="22"/>
      <c r="O460" s="22"/>
      <c r="P460" s="22"/>
      <c r="Q460" s="22"/>
      <c r="R460" s="22"/>
      <c r="S460" s="22"/>
      <c r="T460" s="22"/>
      <c r="U460" s="26"/>
      <c r="V460" s="27"/>
    </row>
    <row r="461" spans="1:23" ht="14.1" customHeight="1">
      <c r="A461" s="63" t="s">
        <v>425</v>
      </c>
      <c r="B461" s="23"/>
      <c r="C461" s="23"/>
      <c r="D461" s="23"/>
      <c r="E461" s="23"/>
      <c r="F461" s="23"/>
      <c r="G461" s="23"/>
      <c r="H461" s="23"/>
      <c r="I461" s="23"/>
      <c r="J461" s="23"/>
      <c r="K461" s="29" t="s">
        <v>0</v>
      </c>
      <c r="L461" s="25"/>
      <c r="M461" s="63" t="s">
        <v>425</v>
      </c>
      <c r="N461" s="22"/>
      <c r="O461" s="22"/>
      <c r="P461" s="27"/>
      <c r="Q461" s="22"/>
      <c r="R461" s="22"/>
      <c r="S461" s="22"/>
      <c r="T461" s="22"/>
      <c r="U461" s="26"/>
      <c r="W461" s="26" t="s">
        <v>294</v>
      </c>
    </row>
    <row r="462" spans="1:23" ht="14.1" customHeight="1">
      <c r="A462" s="226"/>
      <c r="B462" s="31" t="s">
        <v>191</v>
      </c>
      <c r="C462" s="31" t="s">
        <v>29</v>
      </c>
      <c r="D462" s="31" t="s">
        <v>45</v>
      </c>
      <c r="E462" s="31" t="s">
        <v>33</v>
      </c>
      <c r="F462" s="31" t="s">
        <v>40</v>
      </c>
      <c r="G462" s="31" t="s">
        <v>28</v>
      </c>
      <c r="H462" s="31" t="s">
        <v>50</v>
      </c>
      <c r="I462" s="32" t="s">
        <v>47</v>
      </c>
      <c r="J462" s="82" t="s">
        <v>43</v>
      </c>
      <c r="K462" s="31" t="s">
        <v>66</v>
      </c>
      <c r="M462" s="226"/>
      <c r="N462" s="31" t="s">
        <v>194</v>
      </c>
      <c r="O462" s="31" t="s">
        <v>29</v>
      </c>
      <c r="P462" s="31" t="s">
        <v>45</v>
      </c>
      <c r="Q462" s="31" t="s">
        <v>33</v>
      </c>
      <c r="R462" s="31" t="s">
        <v>40</v>
      </c>
      <c r="S462" s="31" t="s">
        <v>28</v>
      </c>
      <c r="T462" s="31" t="s">
        <v>50</v>
      </c>
      <c r="U462" s="32" t="s">
        <v>47</v>
      </c>
      <c r="V462" s="33" t="s">
        <v>43</v>
      </c>
      <c r="W462" s="31" t="s">
        <v>66</v>
      </c>
    </row>
    <row r="463" spans="1:23" ht="14.1" customHeight="1">
      <c r="A463" s="227" t="s">
        <v>2</v>
      </c>
      <c r="B463" s="242">
        <v>347445.31400000001</v>
      </c>
      <c r="C463" s="242">
        <v>282242.61300000001</v>
      </c>
      <c r="D463" s="242">
        <v>15288.521000000001</v>
      </c>
      <c r="E463" s="242">
        <v>116.44199999999999</v>
      </c>
      <c r="F463" s="242">
        <v>30449.172999999999</v>
      </c>
      <c r="G463" s="242">
        <v>10139.346</v>
      </c>
      <c r="H463" s="242">
        <v>2344.0630000000001</v>
      </c>
      <c r="I463" s="242">
        <v>1762.91</v>
      </c>
      <c r="J463" s="241">
        <v>527.95500000000004</v>
      </c>
      <c r="K463" s="251">
        <v>4574.2910000000002</v>
      </c>
      <c r="L463" s="80"/>
      <c r="M463" s="227" t="s">
        <v>2</v>
      </c>
      <c r="N463" s="242">
        <v>107.826171459028</v>
      </c>
      <c r="O463" s="242">
        <v>108.05163216087399</v>
      </c>
      <c r="P463" s="242">
        <v>100.572252868672</v>
      </c>
      <c r="Q463" s="242">
        <v>94.158465158619805</v>
      </c>
      <c r="R463" s="242">
        <v>106.54910069314499</v>
      </c>
      <c r="S463" s="242">
        <v>115.729752195063</v>
      </c>
      <c r="T463" s="242">
        <v>110.40232280446401</v>
      </c>
      <c r="U463" s="242">
        <v>77.437872608357793</v>
      </c>
      <c r="V463" s="241">
        <v>99.828583875519698</v>
      </c>
      <c r="W463" s="251">
        <v>120.80363929623201</v>
      </c>
    </row>
    <row r="464" spans="1:23" ht="14.1" customHeight="1">
      <c r="A464" s="227" t="s">
        <v>3</v>
      </c>
      <c r="B464" s="242">
        <v>361205.19099999999</v>
      </c>
      <c r="C464" s="242">
        <v>289415.10700000002</v>
      </c>
      <c r="D464" s="242">
        <v>15294.635</v>
      </c>
      <c r="E464" s="242">
        <v>91.168000000000006</v>
      </c>
      <c r="F464" s="242">
        <v>34480.731</v>
      </c>
      <c r="G464" s="242">
        <v>12086.484</v>
      </c>
      <c r="H464" s="242">
        <v>2361.7249999999999</v>
      </c>
      <c r="I464" s="242">
        <v>1041.71</v>
      </c>
      <c r="J464" s="241">
        <v>1073.22</v>
      </c>
      <c r="K464" s="251">
        <v>5360.4110000000001</v>
      </c>
      <c r="L464" s="80"/>
      <c r="M464" s="227" t="s">
        <v>3</v>
      </c>
      <c r="N464" s="242">
        <v>102.68892287320401</v>
      </c>
      <c r="O464" s="242">
        <v>101.686537047287</v>
      </c>
      <c r="P464" s="242">
        <v>108.499091348045</v>
      </c>
      <c r="Q464" s="242">
        <v>91.907248157248105</v>
      </c>
      <c r="R464" s="242">
        <v>102.506614491439</v>
      </c>
      <c r="S464" s="242">
        <v>112.06774443254101</v>
      </c>
      <c r="T464" s="242">
        <v>106.796938678297</v>
      </c>
      <c r="U464" s="242">
        <v>87.360205815438107</v>
      </c>
      <c r="V464" s="241">
        <v>98.972251728443396</v>
      </c>
      <c r="W464" s="251">
        <v>122.35311807247599</v>
      </c>
    </row>
    <row r="465" spans="1:23" ht="14.1" customHeight="1">
      <c r="A465" s="227" t="s">
        <v>4</v>
      </c>
      <c r="B465" s="242">
        <v>385553.89500000002</v>
      </c>
      <c r="C465" s="242">
        <v>315870.28700000001</v>
      </c>
      <c r="D465" s="242">
        <v>14495.924999999999</v>
      </c>
      <c r="E465" s="242">
        <v>1681.4359999999999</v>
      </c>
      <c r="F465" s="242">
        <v>29061.112000000001</v>
      </c>
      <c r="G465" s="242">
        <v>12865.588</v>
      </c>
      <c r="H465" s="242">
        <v>2720.9250000000002</v>
      </c>
      <c r="I465" s="242">
        <v>1909.1079999999999</v>
      </c>
      <c r="J465" s="241">
        <v>2531.116</v>
      </c>
      <c r="K465" s="254">
        <v>4418.3980000000001</v>
      </c>
      <c r="L465" s="80"/>
      <c r="M465" s="227" t="s">
        <v>4</v>
      </c>
      <c r="N465" s="242">
        <v>105.68007878639099</v>
      </c>
      <c r="O465" s="242">
        <v>105.750019469226</v>
      </c>
      <c r="P465" s="242">
        <v>91.255163088936996</v>
      </c>
      <c r="Q465" s="242">
        <v>81.125894770898199</v>
      </c>
      <c r="R465" s="242">
        <v>108.853921350291</v>
      </c>
      <c r="S465" s="242">
        <v>117.961184517956</v>
      </c>
      <c r="T465" s="242">
        <v>95.761184156123406</v>
      </c>
      <c r="U465" s="242">
        <v>75.019328398393398</v>
      </c>
      <c r="V465" s="241">
        <v>82.255811270601598</v>
      </c>
      <c r="W465" s="254">
        <v>133.48887990624701</v>
      </c>
    </row>
    <row r="466" spans="1:23" ht="14.1" customHeight="1">
      <c r="A466" s="227" t="s">
        <v>5</v>
      </c>
      <c r="B466" s="242">
        <v>347251.00400000002</v>
      </c>
      <c r="C466" s="242">
        <v>264500.92099999997</v>
      </c>
      <c r="D466" s="242">
        <v>17314.210999999999</v>
      </c>
      <c r="E466" s="242">
        <v>4627.6279999999997</v>
      </c>
      <c r="F466" s="242">
        <v>38148.89</v>
      </c>
      <c r="G466" s="242">
        <v>12087.960999999999</v>
      </c>
      <c r="H466" s="242">
        <v>2083.91</v>
      </c>
      <c r="I466" s="242">
        <v>1087.3579999999999</v>
      </c>
      <c r="J466" s="241">
        <v>2723.7829999999999</v>
      </c>
      <c r="K466" s="254">
        <v>4676.3419999999996</v>
      </c>
      <c r="L466" s="80"/>
      <c r="M466" s="227" t="s">
        <v>5</v>
      </c>
      <c r="N466" s="242">
        <v>129.67268483405201</v>
      </c>
      <c r="O466" s="242">
        <v>129.594588443796</v>
      </c>
      <c r="P466" s="242">
        <v>123.608289167782</v>
      </c>
      <c r="Q466" s="242">
        <v>109.532356533412</v>
      </c>
      <c r="R466" s="242">
        <v>128.582823772854</v>
      </c>
      <c r="S466" s="242">
        <v>145.877704271217</v>
      </c>
      <c r="T466" s="242">
        <v>140.26997327139799</v>
      </c>
      <c r="U466" s="242">
        <v>107.56071137564599</v>
      </c>
      <c r="V466" s="241">
        <v>115.360878601563</v>
      </c>
      <c r="W466" s="254">
        <v>152.23138085281201</v>
      </c>
    </row>
    <row r="467" spans="1:23" ht="14.1" customHeight="1">
      <c r="A467" s="227" t="s">
        <v>6</v>
      </c>
      <c r="B467" s="242">
        <v>327035.87300000002</v>
      </c>
      <c r="C467" s="242">
        <v>253762.93400000001</v>
      </c>
      <c r="D467" s="242">
        <v>16865.078000000001</v>
      </c>
      <c r="E467" s="242">
        <v>8079.42</v>
      </c>
      <c r="F467" s="242">
        <v>27671.217000000001</v>
      </c>
      <c r="G467" s="242">
        <v>10835.870999999999</v>
      </c>
      <c r="H467" s="242">
        <v>2343.1010000000001</v>
      </c>
      <c r="I467" s="242">
        <v>1719.4680000000001</v>
      </c>
      <c r="J467" s="241">
        <v>1636.027</v>
      </c>
      <c r="K467" s="242">
        <v>4122.7569999999996</v>
      </c>
      <c r="L467" s="80"/>
      <c r="M467" s="227" t="s">
        <v>6</v>
      </c>
      <c r="N467" s="242">
        <v>135.46183051300901</v>
      </c>
      <c r="O467" s="242">
        <v>134.905415303876</v>
      </c>
      <c r="P467" s="242">
        <v>128.46178357431799</v>
      </c>
      <c r="Q467" s="242">
        <v>117.242326800686</v>
      </c>
      <c r="R467" s="242">
        <v>139.95015109021</v>
      </c>
      <c r="S467" s="242">
        <v>151.32812120040899</v>
      </c>
      <c r="T467" s="242">
        <v>152.80305885235001</v>
      </c>
      <c r="U467" s="242">
        <v>108.30850007095199</v>
      </c>
      <c r="V467" s="241">
        <v>120.50595742001801</v>
      </c>
      <c r="W467" s="242">
        <v>169.62823663873499</v>
      </c>
    </row>
    <row r="468" spans="1:23" ht="14.1" customHeight="1">
      <c r="A468" s="227" t="s">
        <v>7</v>
      </c>
      <c r="B468" s="242">
        <v>342094.37099999998</v>
      </c>
      <c r="C468" s="242">
        <v>239989.9</v>
      </c>
      <c r="D468" s="242">
        <v>34032.101999999999</v>
      </c>
      <c r="E468" s="242">
        <v>19562.921999999999</v>
      </c>
      <c r="F468" s="242">
        <v>27510.955999999998</v>
      </c>
      <c r="G468" s="242">
        <v>11320.334000000001</v>
      </c>
      <c r="H468" s="242">
        <v>2564.5709999999999</v>
      </c>
      <c r="I468" s="242">
        <v>1741.66</v>
      </c>
      <c r="J468" s="241">
        <v>1513.671</v>
      </c>
      <c r="K468" s="242">
        <v>3858.2550000000001</v>
      </c>
      <c r="L468" s="80"/>
      <c r="M468" s="227" t="s">
        <v>7</v>
      </c>
      <c r="N468" s="242">
        <v>152.09044173369301</v>
      </c>
      <c r="O468" s="242">
        <v>157.73026281522701</v>
      </c>
      <c r="P468" s="242">
        <v>128.14154118367401</v>
      </c>
      <c r="Q468" s="242">
        <v>110.538548382496</v>
      </c>
      <c r="R468" s="242">
        <v>156.907379009294</v>
      </c>
      <c r="S468" s="242">
        <v>166.71080552923601</v>
      </c>
      <c r="T468" s="242">
        <v>133.4164661458</v>
      </c>
      <c r="U468" s="242">
        <v>113.06110262623</v>
      </c>
      <c r="V468" s="241">
        <v>139.90953119931601</v>
      </c>
      <c r="W468" s="242">
        <v>180.77861623972501</v>
      </c>
    </row>
    <row r="469" spans="1:23" ht="14.1" customHeight="1">
      <c r="A469" s="227" t="s">
        <v>8</v>
      </c>
      <c r="B469" s="242">
        <v>350220.10100000002</v>
      </c>
      <c r="C469" s="242">
        <v>260039.98499999999</v>
      </c>
      <c r="D469" s="242">
        <v>27263.328000000001</v>
      </c>
      <c r="E469" s="242">
        <v>22556.483</v>
      </c>
      <c r="F469" s="242">
        <v>18963.938999999998</v>
      </c>
      <c r="G469" s="242">
        <v>11943.424000000001</v>
      </c>
      <c r="H469" s="242">
        <v>3232.645</v>
      </c>
      <c r="I469" s="242">
        <v>1781.8230000000001</v>
      </c>
      <c r="J469" s="241">
        <v>1958.1849999999999</v>
      </c>
      <c r="K469" s="242">
        <v>2480.2890000000002</v>
      </c>
      <c r="L469" s="80"/>
      <c r="M469" s="227" t="s">
        <v>8</v>
      </c>
      <c r="N469" s="242">
        <v>131.97844689103101</v>
      </c>
      <c r="O469" s="242">
        <v>135.573504205517</v>
      </c>
      <c r="P469" s="242">
        <v>110.472096436649</v>
      </c>
      <c r="Q469" s="242">
        <v>99.476190503634797</v>
      </c>
      <c r="R469" s="242">
        <v>135.91817607090999</v>
      </c>
      <c r="S469" s="242">
        <v>147.364524612038</v>
      </c>
      <c r="T469" s="242">
        <v>161.35362837552501</v>
      </c>
      <c r="U469" s="242">
        <v>99.214119472023896</v>
      </c>
      <c r="V469" s="241">
        <v>123.56135911571199</v>
      </c>
      <c r="W469" s="242">
        <v>174.73165425480701</v>
      </c>
    </row>
    <row r="470" spans="1:23" ht="14.1" customHeight="1">
      <c r="A470" s="227" t="s">
        <v>9</v>
      </c>
      <c r="B470" s="242">
        <v>377753.73100000003</v>
      </c>
      <c r="C470" s="242">
        <v>275907.27399999998</v>
      </c>
      <c r="D470" s="242">
        <v>32971.427000000003</v>
      </c>
      <c r="E470" s="242">
        <v>24541.823</v>
      </c>
      <c r="F470" s="242">
        <v>16084.299000000001</v>
      </c>
      <c r="G470" s="242">
        <v>16618.566999999999</v>
      </c>
      <c r="H470" s="242">
        <v>2882.66</v>
      </c>
      <c r="I470" s="242">
        <v>3381.886</v>
      </c>
      <c r="J470" s="241">
        <v>1657.383</v>
      </c>
      <c r="K470" s="242">
        <v>3708.4119999999998</v>
      </c>
      <c r="L470" s="80"/>
      <c r="M470" s="227" t="s">
        <v>9</v>
      </c>
      <c r="N470" s="242">
        <v>138.53588119821899</v>
      </c>
      <c r="O470" s="242">
        <v>142.852362783302</v>
      </c>
      <c r="P470" s="242">
        <v>118.15891377707101</v>
      </c>
      <c r="Q470" s="242">
        <v>106.607198658388</v>
      </c>
      <c r="R470" s="242">
        <v>144.07957723243001</v>
      </c>
      <c r="S470" s="242">
        <v>146.751762651978</v>
      </c>
      <c r="T470" s="242">
        <v>154.88819354346299</v>
      </c>
      <c r="U470" s="242">
        <v>87.908936019723896</v>
      </c>
      <c r="V470" s="241">
        <v>148.36039708383601</v>
      </c>
      <c r="W470" s="242">
        <v>178.064357466215</v>
      </c>
    </row>
    <row r="471" spans="1:23" ht="14.1" customHeight="1">
      <c r="A471" s="227" t="s">
        <v>372</v>
      </c>
      <c r="B471" s="242">
        <v>381634.71899999998</v>
      </c>
      <c r="C471" s="242">
        <v>270015.86700000003</v>
      </c>
      <c r="D471" s="242">
        <v>30645.198</v>
      </c>
      <c r="E471" s="242">
        <v>34270.964</v>
      </c>
      <c r="F471" s="242">
        <v>20782.240000000002</v>
      </c>
      <c r="G471" s="242">
        <v>15694.115</v>
      </c>
      <c r="H471" s="242">
        <v>3019.61</v>
      </c>
      <c r="I471" s="242">
        <v>1788.1949999999999</v>
      </c>
      <c r="J471" s="241">
        <v>2491.5830000000001</v>
      </c>
      <c r="K471" s="251">
        <v>2926.9470000000001</v>
      </c>
      <c r="L471" s="80"/>
      <c r="M471" s="227" t="s">
        <v>372</v>
      </c>
      <c r="N471" s="242">
        <v>138.77363186130901</v>
      </c>
      <c r="O471" s="242">
        <v>143.034723955685</v>
      </c>
      <c r="P471" s="242">
        <v>117.851710405004</v>
      </c>
      <c r="Q471" s="242">
        <v>109.572990126569</v>
      </c>
      <c r="R471" s="242">
        <v>152.62565536727499</v>
      </c>
      <c r="S471" s="242">
        <v>145.40138134580999</v>
      </c>
      <c r="T471" s="242">
        <v>161.64802739426599</v>
      </c>
      <c r="U471" s="242">
        <v>90.441478697793002</v>
      </c>
      <c r="V471" s="241">
        <v>134.81910897610101</v>
      </c>
      <c r="W471" s="251">
        <v>182.04190236447701</v>
      </c>
    </row>
    <row r="472" spans="1:23" ht="14.1" customHeight="1">
      <c r="A472" s="228" t="s">
        <v>373</v>
      </c>
      <c r="B472" s="245">
        <v>395460.61800000002</v>
      </c>
      <c r="C472" s="245">
        <v>289207.35499999998</v>
      </c>
      <c r="D472" s="245">
        <v>29804.557000000001</v>
      </c>
      <c r="E472" s="245">
        <v>29115.027999999998</v>
      </c>
      <c r="F472" s="245">
        <v>21260.606</v>
      </c>
      <c r="G472" s="245">
        <v>14697.432000000001</v>
      </c>
      <c r="H472" s="245">
        <v>3315.8119999999999</v>
      </c>
      <c r="I472" s="245">
        <v>2995.7139999999999</v>
      </c>
      <c r="J472" s="246">
        <v>2195.8470000000002</v>
      </c>
      <c r="K472" s="288">
        <v>2868.2669999999998</v>
      </c>
      <c r="L472" s="80"/>
      <c r="M472" s="228" t="s">
        <v>373</v>
      </c>
      <c r="N472" s="245">
        <v>140.86807248149299</v>
      </c>
      <c r="O472" s="245">
        <v>143.91811370080799</v>
      </c>
      <c r="P472" s="245">
        <v>119.25005293653599</v>
      </c>
      <c r="Q472" s="245">
        <v>107.867043782338</v>
      </c>
      <c r="R472" s="245">
        <v>155.592225358017</v>
      </c>
      <c r="S472" s="245">
        <v>142.88312407228699</v>
      </c>
      <c r="T472" s="245">
        <v>245.102557081041</v>
      </c>
      <c r="U472" s="245">
        <v>98.752751430877595</v>
      </c>
      <c r="V472" s="246">
        <v>170.31423409736701</v>
      </c>
      <c r="W472" s="288">
        <v>174.432157117869</v>
      </c>
    </row>
    <row r="473" spans="1:23" ht="14.1" customHeight="1">
      <c r="A473" s="39" t="s">
        <v>295</v>
      </c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5"/>
      <c r="M473" s="39" t="s">
        <v>296</v>
      </c>
      <c r="N473" s="27"/>
      <c r="O473" s="27"/>
      <c r="P473" s="27"/>
      <c r="Q473" s="27"/>
      <c r="R473" s="27"/>
      <c r="S473" s="27"/>
      <c r="T473" s="27"/>
      <c r="U473" s="27"/>
      <c r="V473" s="27"/>
    </row>
    <row r="474" spans="1:23" ht="14.1" customHeight="1">
      <c r="A474" s="39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5"/>
      <c r="M474" s="39"/>
      <c r="N474" s="27"/>
      <c r="O474" s="27"/>
      <c r="P474" s="27"/>
      <c r="Q474" s="27"/>
      <c r="R474" s="27"/>
      <c r="S474" s="27"/>
      <c r="T474" s="27"/>
      <c r="U474" s="27"/>
      <c r="V474" s="27"/>
    </row>
    <row r="475" spans="1:23" ht="14.1" customHeight="1">
      <c r="A475" s="63" t="s">
        <v>426</v>
      </c>
      <c r="B475" s="23"/>
      <c r="C475" s="23"/>
      <c r="D475" s="23"/>
      <c r="E475" s="23"/>
      <c r="F475" s="23"/>
      <c r="H475" s="29" t="s">
        <v>0</v>
      </c>
      <c r="I475" s="24"/>
      <c r="J475" s="24"/>
      <c r="K475" s="23"/>
      <c r="L475" s="25"/>
      <c r="M475" s="63" t="s">
        <v>426</v>
      </c>
      <c r="N475" s="22"/>
      <c r="O475" s="22"/>
      <c r="P475" s="22"/>
      <c r="Q475" s="22"/>
      <c r="R475" s="22"/>
      <c r="T475" s="26" t="s">
        <v>294</v>
      </c>
      <c r="U475" s="26"/>
      <c r="V475" s="27"/>
    </row>
    <row r="476" spans="1:23" ht="14.1" customHeight="1">
      <c r="A476" s="226"/>
      <c r="B476" s="31" t="s">
        <v>191</v>
      </c>
      <c r="C476" s="31" t="s">
        <v>32</v>
      </c>
      <c r="D476" s="31" t="s">
        <v>34</v>
      </c>
      <c r="E476" s="31" t="s">
        <v>28</v>
      </c>
      <c r="F476" s="31" t="s">
        <v>197</v>
      </c>
      <c r="G476" s="31" t="s">
        <v>35</v>
      </c>
      <c r="H476" s="31" t="s">
        <v>54</v>
      </c>
      <c r="I476" s="25"/>
      <c r="J476" s="25"/>
      <c r="K476" s="27"/>
      <c r="L476" s="25"/>
      <c r="M476" s="226"/>
      <c r="N476" s="31" t="s">
        <v>194</v>
      </c>
      <c r="O476" s="31" t="s">
        <v>32</v>
      </c>
      <c r="P476" s="31" t="s">
        <v>34</v>
      </c>
      <c r="Q476" s="31" t="s">
        <v>28</v>
      </c>
      <c r="R476" s="31" t="s">
        <v>197</v>
      </c>
      <c r="S476" s="31" t="s">
        <v>35</v>
      </c>
      <c r="T476" s="31" t="s">
        <v>54</v>
      </c>
      <c r="U476" s="25"/>
      <c r="V476" s="27"/>
    </row>
    <row r="477" spans="1:23" ht="14.1" customHeight="1">
      <c r="A477" s="227" t="s">
        <v>2</v>
      </c>
      <c r="B477" s="242">
        <v>66817.817999999999</v>
      </c>
      <c r="C477" s="242">
        <v>24616.526000000002</v>
      </c>
      <c r="D477" s="242">
        <v>19661.429</v>
      </c>
      <c r="E477" s="242">
        <v>18960.942999999999</v>
      </c>
      <c r="F477" s="242">
        <v>3488.69</v>
      </c>
      <c r="G477" s="242">
        <v>90.23</v>
      </c>
      <c r="H477" s="242">
        <v>0</v>
      </c>
      <c r="I477" s="25"/>
      <c r="J477" s="25"/>
      <c r="K477" s="27"/>
      <c r="L477" s="80"/>
      <c r="M477" s="227" t="s">
        <v>2</v>
      </c>
      <c r="N477" s="242">
        <v>163.94650899854301</v>
      </c>
      <c r="O477" s="242">
        <v>178.294004604874</v>
      </c>
      <c r="P477" s="242">
        <v>172.970082693379</v>
      </c>
      <c r="Q477" s="242">
        <v>137.10378223277201</v>
      </c>
      <c r="R477" s="242">
        <v>158.151913755593</v>
      </c>
      <c r="S477" s="242">
        <v>148.17688130333599</v>
      </c>
      <c r="T477" s="242">
        <v>0</v>
      </c>
      <c r="U477" s="25"/>
      <c r="V477" s="27"/>
    </row>
    <row r="478" spans="1:23" ht="14.1" customHeight="1">
      <c r="A478" s="227" t="s">
        <v>3</v>
      </c>
      <c r="B478" s="242">
        <v>70222.115999999995</v>
      </c>
      <c r="C478" s="242">
        <v>27348.401000000002</v>
      </c>
      <c r="D478" s="242">
        <v>18166.116999999998</v>
      </c>
      <c r="E478" s="242">
        <v>20682.668000000001</v>
      </c>
      <c r="F478" s="242">
        <v>3976.93</v>
      </c>
      <c r="G478" s="242">
        <v>48</v>
      </c>
      <c r="H478" s="242">
        <v>0</v>
      </c>
      <c r="I478" s="25"/>
      <c r="J478" s="25"/>
      <c r="K478" s="27"/>
      <c r="L478" s="80"/>
      <c r="M478" s="227" t="s">
        <v>3</v>
      </c>
      <c r="N478" s="242">
        <v>157.93705219592101</v>
      </c>
      <c r="O478" s="242">
        <v>169.339991760396</v>
      </c>
      <c r="P478" s="242">
        <v>160.69421990401099</v>
      </c>
      <c r="Q478" s="242">
        <v>141.92579023170501</v>
      </c>
      <c r="R478" s="242">
        <v>150.488693539992</v>
      </c>
      <c r="S478" s="242">
        <v>133.729166666667</v>
      </c>
      <c r="T478" s="242">
        <v>0</v>
      </c>
      <c r="U478" s="25"/>
      <c r="V478" s="27"/>
    </row>
    <row r="479" spans="1:23" ht="14.1" customHeight="1">
      <c r="A479" s="227" t="s">
        <v>4</v>
      </c>
      <c r="B479" s="242">
        <v>70855.72</v>
      </c>
      <c r="C479" s="242">
        <v>30103.953000000001</v>
      </c>
      <c r="D479" s="242">
        <v>18962.97</v>
      </c>
      <c r="E479" s="242">
        <v>18764.373</v>
      </c>
      <c r="F479" s="242">
        <v>2895.84</v>
      </c>
      <c r="G479" s="242">
        <v>128.584</v>
      </c>
      <c r="H479" s="242">
        <v>0</v>
      </c>
      <c r="I479" s="25"/>
      <c r="J479" s="25"/>
      <c r="K479" s="27"/>
      <c r="L479" s="80"/>
      <c r="M479" s="227" t="s">
        <v>4</v>
      </c>
      <c r="N479" s="242">
        <v>167.765114799483</v>
      </c>
      <c r="O479" s="242">
        <v>174.05322151546</v>
      </c>
      <c r="P479" s="242">
        <v>173.09419357832701</v>
      </c>
      <c r="Q479" s="242">
        <v>154.34659074406599</v>
      </c>
      <c r="R479" s="242">
        <v>156.00930990662499</v>
      </c>
      <c r="S479" s="242">
        <v>132.62147701113699</v>
      </c>
      <c r="T479" s="242">
        <v>0</v>
      </c>
      <c r="U479" s="25"/>
      <c r="V479" s="27"/>
    </row>
    <row r="480" spans="1:23" ht="14.1" customHeight="1">
      <c r="A480" s="227" t="s">
        <v>5</v>
      </c>
      <c r="B480" s="242">
        <v>70050.759999999995</v>
      </c>
      <c r="C480" s="242">
        <v>27934.937000000002</v>
      </c>
      <c r="D480" s="242">
        <v>18261.269</v>
      </c>
      <c r="E480" s="242">
        <v>20284.759999999998</v>
      </c>
      <c r="F480" s="242">
        <v>3529.7939999999999</v>
      </c>
      <c r="G480" s="242">
        <v>40</v>
      </c>
      <c r="H480" s="242">
        <v>0</v>
      </c>
      <c r="I480" s="25"/>
      <c r="J480" s="25"/>
      <c r="K480" s="27"/>
      <c r="L480" s="80"/>
      <c r="M480" s="227" t="s">
        <v>5</v>
      </c>
      <c r="N480" s="242">
        <v>206.18789860381199</v>
      </c>
      <c r="O480" s="242">
        <v>217.68124982705299</v>
      </c>
      <c r="P480" s="242">
        <v>217.195530058727</v>
      </c>
      <c r="Q480" s="242">
        <v>182.63602823005999</v>
      </c>
      <c r="R480" s="242">
        <v>194.062316384469</v>
      </c>
      <c r="S480" s="242">
        <v>167.82499999999999</v>
      </c>
      <c r="T480" s="242">
        <v>0</v>
      </c>
      <c r="U480" s="25"/>
      <c r="V480" s="27"/>
    </row>
    <row r="481" spans="1:23" ht="14.1" customHeight="1">
      <c r="A481" s="227" t="s">
        <v>6</v>
      </c>
      <c r="B481" s="242">
        <v>70204.577000000005</v>
      </c>
      <c r="C481" s="242">
        <v>28764.135999999999</v>
      </c>
      <c r="D481" s="242">
        <v>18615.991999999998</v>
      </c>
      <c r="E481" s="242">
        <v>19613.316999999999</v>
      </c>
      <c r="F481" s="242">
        <v>3125.1320000000001</v>
      </c>
      <c r="G481" s="242">
        <v>86</v>
      </c>
      <c r="H481" s="242">
        <v>0</v>
      </c>
      <c r="I481" s="25"/>
      <c r="J481" s="25"/>
      <c r="K481" s="27"/>
      <c r="L481" s="80"/>
      <c r="M481" s="227" t="s">
        <v>6</v>
      </c>
      <c r="N481" s="242">
        <v>219.77460244508001</v>
      </c>
      <c r="O481" s="242">
        <v>233.76022836215199</v>
      </c>
      <c r="P481" s="242">
        <v>232.25144273805</v>
      </c>
      <c r="Q481" s="242">
        <v>188.78249915605801</v>
      </c>
      <c r="R481" s="242">
        <v>211.724816743741</v>
      </c>
      <c r="S481" s="242">
        <v>201.88372093023301</v>
      </c>
      <c r="T481" s="242">
        <v>0</v>
      </c>
      <c r="U481" s="25"/>
      <c r="V481" s="27"/>
    </row>
    <row r="482" spans="1:23" ht="14.1" customHeight="1">
      <c r="A482" s="227" t="s">
        <v>7</v>
      </c>
      <c r="B482" s="242">
        <v>72864.608999999997</v>
      </c>
      <c r="C482" s="242">
        <v>30300.429</v>
      </c>
      <c r="D482" s="242">
        <v>20389.420999999998</v>
      </c>
      <c r="E482" s="242">
        <v>19027.397000000001</v>
      </c>
      <c r="F482" s="242">
        <v>3107.3620000000001</v>
      </c>
      <c r="G482" s="242">
        <v>40</v>
      </c>
      <c r="H482" s="242">
        <v>0</v>
      </c>
      <c r="I482" s="25"/>
      <c r="J482" s="25"/>
      <c r="K482" s="27"/>
      <c r="L482" s="80"/>
      <c r="M482" s="227" t="s">
        <v>7</v>
      </c>
      <c r="N482" s="242">
        <v>254.24990615128399</v>
      </c>
      <c r="O482" s="242">
        <v>270.73593578493598</v>
      </c>
      <c r="P482" s="242">
        <v>264.17930160939801</v>
      </c>
      <c r="Q482" s="242">
        <v>218.08369268797</v>
      </c>
      <c r="R482" s="242">
        <v>250.20741065894501</v>
      </c>
      <c r="S482" s="242">
        <v>222.3</v>
      </c>
      <c r="T482" s="242">
        <v>0</v>
      </c>
      <c r="U482" s="25"/>
      <c r="V482" s="27"/>
    </row>
    <row r="483" spans="1:23" ht="14.1" customHeight="1">
      <c r="A483" s="227" t="s">
        <v>8</v>
      </c>
      <c r="B483" s="242">
        <v>74670.331999999995</v>
      </c>
      <c r="C483" s="242">
        <v>30175.687999999998</v>
      </c>
      <c r="D483" s="242">
        <v>21421.687999999998</v>
      </c>
      <c r="E483" s="242">
        <v>19554.394</v>
      </c>
      <c r="F483" s="242">
        <v>3441.1619999999998</v>
      </c>
      <c r="G483" s="242">
        <v>77.400000000000006</v>
      </c>
      <c r="H483" s="242">
        <v>0</v>
      </c>
      <c r="I483" s="25"/>
      <c r="J483" s="25"/>
      <c r="K483" s="27"/>
      <c r="L483" s="80"/>
      <c r="M483" s="227" t="s">
        <v>8</v>
      </c>
      <c r="N483" s="242">
        <v>223.78488955961799</v>
      </c>
      <c r="O483" s="242">
        <v>240.11657994343</v>
      </c>
      <c r="P483" s="242">
        <v>230.674912266484</v>
      </c>
      <c r="Q483" s="242">
        <v>191.259059217074</v>
      </c>
      <c r="R483" s="242">
        <v>223.42162327725299</v>
      </c>
      <c r="S483" s="242">
        <v>183.178294573643</v>
      </c>
      <c r="T483" s="242">
        <v>0</v>
      </c>
      <c r="U483" s="71"/>
      <c r="V483" s="27"/>
    </row>
    <row r="484" spans="1:23" ht="14.1" customHeight="1">
      <c r="A484" s="227" t="s">
        <v>9</v>
      </c>
      <c r="B484" s="250">
        <v>75714.354999999996</v>
      </c>
      <c r="C484" s="250">
        <v>31346.191999999999</v>
      </c>
      <c r="D484" s="250">
        <v>20414.236000000001</v>
      </c>
      <c r="E484" s="250">
        <v>19762.62</v>
      </c>
      <c r="F484" s="251">
        <v>4079.9769999999999</v>
      </c>
      <c r="G484" s="251">
        <v>111.33</v>
      </c>
      <c r="H484" s="242">
        <v>0</v>
      </c>
      <c r="I484" s="25"/>
      <c r="J484" s="25"/>
      <c r="K484" s="27"/>
      <c r="L484" s="80"/>
      <c r="M484" s="227" t="s">
        <v>9</v>
      </c>
      <c r="N484" s="250">
        <v>231.648727642202</v>
      </c>
      <c r="O484" s="250">
        <v>250.91172158965901</v>
      </c>
      <c r="P484" s="250">
        <v>237.69770272078799</v>
      </c>
      <c r="Q484" s="250">
        <v>193.79707751300199</v>
      </c>
      <c r="R484" s="251">
        <v>237.97045914719601</v>
      </c>
      <c r="S484" s="251">
        <v>186.27503817479601</v>
      </c>
      <c r="T484" s="242">
        <v>0</v>
      </c>
      <c r="U484" s="25"/>
      <c r="V484" s="27"/>
    </row>
    <row r="485" spans="1:23" ht="14.1" customHeight="1">
      <c r="A485" s="227" t="s">
        <v>372</v>
      </c>
      <c r="B485" s="242">
        <v>76360.092000000004</v>
      </c>
      <c r="C485" s="242">
        <v>30903.624</v>
      </c>
      <c r="D485" s="242">
        <v>20201.132000000001</v>
      </c>
      <c r="E485" s="242">
        <v>21384.827000000001</v>
      </c>
      <c r="F485" s="242">
        <v>3651.1309999999999</v>
      </c>
      <c r="G485" s="242">
        <v>196.37799999999999</v>
      </c>
      <c r="H485" s="242">
        <v>23</v>
      </c>
      <c r="I485" s="25"/>
      <c r="J485" s="25"/>
      <c r="K485" s="27"/>
      <c r="L485" s="80"/>
      <c r="M485" s="227" t="s">
        <v>372</v>
      </c>
      <c r="N485" s="242">
        <v>227.973756239057</v>
      </c>
      <c r="O485" s="242">
        <v>249.548855499925</v>
      </c>
      <c r="P485" s="242">
        <v>234.09203009019501</v>
      </c>
      <c r="Q485" s="242">
        <v>189.31586400020899</v>
      </c>
      <c r="R485" s="242">
        <v>239.51455042286901</v>
      </c>
      <c r="S485" s="242">
        <v>197.017995905855</v>
      </c>
      <c r="T485" s="242">
        <v>240.565217391304</v>
      </c>
      <c r="U485" s="25"/>
      <c r="V485" s="27"/>
    </row>
    <row r="486" spans="1:23" ht="14.1" customHeight="1">
      <c r="A486" s="228" t="s">
        <v>373</v>
      </c>
      <c r="B486" s="248">
        <v>77569.406000000003</v>
      </c>
      <c r="C486" s="248">
        <v>31925.24</v>
      </c>
      <c r="D486" s="248">
        <v>21555.404999999999</v>
      </c>
      <c r="E486" s="248">
        <v>20795.949000000001</v>
      </c>
      <c r="F486" s="248">
        <v>2976.3440000000001</v>
      </c>
      <c r="G486" s="245">
        <v>316.46800000000002</v>
      </c>
      <c r="H486" s="245">
        <v>0</v>
      </c>
      <c r="I486" s="25"/>
      <c r="J486" s="25"/>
      <c r="K486" s="27"/>
      <c r="L486" s="80"/>
      <c r="M486" s="228" t="s">
        <v>373</v>
      </c>
      <c r="N486" s="248">
        <v>226.26762154140999</v>
      </c>
      <c r="O486" s="248">
        <v>247.62460673749001</v>
      </c>
      <c r="P486" s="248">
        <v>230.984711259195</v>
      </c>
      <c r="Q486" s="248">
        <v>188.15755895535199</v>
      </c>
      <c r="R486" s="248">
        <v>232.388796456324</v>
      </c>
      <c r="S486" s="245">
        <v>197.23005169558999</v>
      </c>
      <c r="T486" s="245">
        <v>0</v>
      </c>
      <c r="U486" s="25"/>
      <c r="V486" s="27"/>
    </row>
    <row r="487" spans="1:23" ht="14.1" customHeight="1">
      <c r="A487" s="39" t="s">
        <v>295</v>
      </c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5"/>
      <c r="M487" s="39" t="s">
        <v>296</v>
      </c>
      <c r="N487" s="27"/>
      <c r="O487" s="27"/>
      <c r="P487" s="27"/>
      <c r="Q487" s="27"/>
      <c r="R487" s="27"/>
      <c r="S487" s="27"/>
      <c r="T487" s="27"/>
      <c r="U487" s="27"/>
      <c r="V487" s="27"/>
    </row>
    <row r="488" spans="1:23" ht="14.1" customHeight="1">
      <c r="A488" s="39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5"/>
      <c r="M488" s="39"/>
      <c r="N488" s="27"/>
      <c r="O488" s="27"/>
      <c r="P488" s="27"/>
      <c r="Q488" s="27"/>
      <c r="R488" s="27"/>
      <c r="S488" s="27"/>
      <c r="T488" s="27"/>
      <c r="U488" s="27"/>
      <c r="V488" s="27"/>
    </row>
    <row r="489" spans="1:23" ht="14.1" customHeight="1">
      <c r="A489" s="63" t="s">
        <v>427</v>
      </c>
      <c r="B489" s="23"/>
      <c r="C489" s="23"/>
      <c r="D489" s="23"/>
      <c r="E489" s="23"/>
      <c r="F489" s="23"/>
      <c r="G489" s="23"/>
      <c r="H489" s="23"/>
      <c r="I489" s="24"/>
      <c r="J489" s="24"/>
      <c r="K489" s="29" t="s">
        <v>0</v>
      </c>
      <c r="L489" s="25"/>
      <c r="M489" s="63" t="s">
        <v>427</v>
      </c>
      <c r="N489" s="22"/>
      <c r="O489" s="22"/>
      <c r="P489" s="22"/>
      <c r="Q489" s="22"/>
      <c r="R489" s="22"/>
      <c r="S489" s="22"/>
      <c r="T489" s="22"/>
      <c r="U489" s="70"/>
      <c r="W489" s="26" t="s">
        <v>294</v>
      </c>
    </row>
    <row r="490" spans="1:23" ht="14.1" customHeight="1">
      <c r="A490" s="226"/>
      <c r="B490" s="31" t="s">
        <v>191</v>
      </c>
      <c r="C490" s="31" t="s">
        <v>28</v>
      </c>
      <c r="D490" s="31" t="s">
        <v>49</v>
      </c>
      <c r="E490" s="31" t="s">
        <v>32</v>
      </c>
      <c r="F490" s="31" t="s">
        <v>35</v>
      </c>
      <c r="G490" s="31" t="s">
        <v>46</v>
      </c>
      <c r="H490" s="31" t="s">
        <v>57</v>
      </c>
      <c r="I490" s="31" t="s">
        <v>34</v>
      </c>
      <c r="J490" s="33" t="s">
        <v>37</v>
      </c>
      <c r="K490" s="31" t="s">
        <v>66</v>
      </c>
      <c r="L490" s="25"/>
      <c r="M490" s="226"/>
      <c r="N490" s="31" t="s">
        <v>194</v>
      </c>
      <c r="O490" s="31" t="s">
        <v>28</v>
      </c>
      <c r="P490" s="31" t="s">
        <v>49</v>
      </c>
      <c r="Q490" s="31" t="s">
        <v>32</v>
      </c>
      <c r="R490" s="31" t="s">
        <v>35</v>
      </c>
      <c r="S490" s="31" t="s">
        <v>46</v>
      </c>
      <c r="T490" s="31" t="s">
        <v>57</v>
      </c>
      <c r="U490" s="31" t="s">
        <v>34</v>
      </c>
      <c r="V490" s="33" t="s">
        <v>37</v>
      </c>
      <c r="W490" s="31" t="s">
        <v>66</v>
      </c>
    </row>
    <row r="491" spans="1:23" ht="14.1" customHeight="1">
      <c r="A491" s="227" t="s">
        <v>2</v>
      </c>
      <c r="B491" s="242">
        <v>27088.254000000001</v>
      </c>
      <c r="C491" s="242">
        <v>23411.825000000001</v>
      </c>
      <c r="D491" s="242">
        <v>11.58</v>
      </c>
      <c r="E491" s="242">
        <v>1644.481</v>
      </c>
      <c r="F491" s="251">
        <v>1483.2539999999999</v>
      </c>
      <c r="G491" s="242">
        <v>0</v>
      </c>
      <c r="H491" s="242">
        <v>0</v>
      </c>
      <c r="I491" s="242">
        <v>228.46</v>
      </c>
      <c r="J491" s="241">
        <v>0</v>
      </c>
      <c r="K491" s="242">
        <v>308.654</v>
      </c>
      <c r="L491" s="80"/>
      <c r="M491" s="227" t="s">
        <v>2</v>
      </c>
      <c r="N491" s="242">
        <v>119.091433504721</v>
      </c>
      <c r="O491" s="242">
        <v>115.429190163518</v>
      </c>
      <c r="P491" s="242">
        <v>215.37132987910201</v>
      </c>
      <c r="Q491" s="242">
        <v>151.83027350270399</v>
      </c>
      <c r="R491" s="251">
        <v>133.31297269382</v>
      </c>
      <c r="S491" s="242">
        <v>0</v>
      </c>
      <c r="T491" s="242">
        <v>0</v>
      </c>
      <c r="U491" s="242">
        <v>166.50179462488001</v>
      </c>
      <c r="V491" s="241">
        <v>0</v>
      </c>
      <c r="W491" s="242">
        <v>115.40106397454799</v>
      </c>
    </row>
    <row r="492" spans="1:23" ht="14.1" customHeight="1">
      <c r="A492" s="227" t="s">
        <v>3</v>
      </c>
      <c r="B492" s="242">
        <v>33442.803999999996</v>
      </c>
      <c r="C492" s="242">
        <v>28150.787</v>
      </c>
      <c r="D492" s="242">
        <v>8.73</v>
      </c>
      <c r="E492" s="242">
        <v>2351.1979999999999</v>
      </c>
      <c r="F492" s="251">
        <v>1601.9780000000001</v>
      </c>
      <c r="G492" s="242">
        <v>0</v>
      </c>
      <c r="H492" s="242">
        <v>0</v>
      </c>
      <c r="I492" s="242">
        <v>250.84</v>
      </c>
      <c r="J492" s="241">
        <v>0</v>
      </c>
      <c r="K492" s="242">
        <v>1079.271</v>
      </c>
      <c r="L492" s="80"/>
      <c r="M492" s="227" t="s">
        <v>3</v>
      </c>
      <c r="N492" s="242">
        <v>123.65568987576501</v>
      </c>
      <c r="O492" s="242">
        <v>120.841879127571</v>
      </c>
      <c r="P492" s="242">
        <v>204.23825887743399</v>
      </c>
      <c r="Q492" s="242">
        <v>143.550649498681</v>
      </c>
      <c r="R492" s="251">
        <v>128.855702138232</v>
      </c>
      <c r="S492" s="242">
        <v>0</v>
      </c>
      <c r="T492" s="242">
        <v>0</v>
      </c>
      <c r="U492" s="242">
        <v>159.516026152129</v>
      </c>
      <c r="V492" s="241">
        <v>0</v>
      </c>
      <c r="W492" s="242">
        <v>137.002661982023</v>
      </c>
    </row>
    <row r="493" spans="1:23" ht="14.1" customHeight="1">
      <c r="A493" s="227" t="s">
        <v>4</v>
      </c>
      <c r="B493" s="242">
        <v>32422.664000000001</v>
      </c>
      <c r="C493" s="242">
        <v>28861.513999999999</v>
      </c>
      <c r="D493" s="242">
        <v>7.98</v>
      </c>
      <c r="E493" s="242">
        <v>1733.0419999999999</v>
      </c>
      <c r="F493" s="254">
        <v>1157.9369999999999</v>
      </c>
      <c r="G493" s="242">
        <v>0</v>
      </c>
      <c r="H493" s="242">
        <v>0</v>
      </c>
      <c r="I493" s="242">
        <v>265.56</v>
      </c>
      <c r="J493" s="241">
        <v>0</v>
      </c>
      <c r="K493" s="242">
        <v>396.63099999999997</v>
      </c>
      <c r="L493" s="80"/>
      <c r="M493" s="227" t="s">
        <v>4</v>
      </c>
      <c r="N493" s="242">
        <v>126.75889310020899</v>
      </c>
      <c r="O493" s="242">
        <v>124.420638501501</v>
      </c>
      <c r="P493" s="242">
        <v>191.478696741855</v>
      </c>
      <c r="Q493" s="242">
        <v>144.88858319648301</v>
      </c>
      <c r="R493" s="254">
        <v>134.24737269816899</v>
      </c>
      <c r="S493" s="242">
        <v>0</v>
      </c>
      <c r="T493" s="242">
        <v>0</v>
      </c>
      <c r="U493" s="242">
        <v>171.06115378822099</v>
      </c>
      <c r="V493" s="241">
        <v>0</v>
      </c>
      <c r="W493" s="242">
        <v>164.86356336242</v>
      </c>
    </row>
    <row r="494" spans="1:23" ht="14.1" customHeight="1">
      <c r="A494" s="227" t="s">
        <v>5</v>
      </c>
      <c r="B494" s="242">
        <v>34887.784</v>
      </c>
      <c r="C494" s="242">
        <v>31624.069</v>
      </c>
      <c r="D494" s="242">
        <v>320.51400000000001</v>
      </c>
      <c r="E494" s="242">
        <v>1524.557</v>
      </c>
      <c r="F494" s="254">
        <v>997.06399999999996</v>
      </c>
      <c r="G494" s="242">
        <v>0</v>
      </c>
      <c r="H494" s="242">
        <v>0</v>
      </c>
      <c r="I494" s="242">
        <v>243.84</v>
      </c>
      <c r="J494" s="241">
        <v>0</v>
      </c>
      <c r="K494" s="242">
        <v>177.74</v>
      </c>
      <c r="L494" s="80"/>
      <c r="M494" s="227" t="s">
        <v>5</v>
      </c>
      <c r="N494" s="242">
        <v>151.264494185128</v>
      </c>
      <c r="O494" s="242">
        <v>147.346914781902</v>
      </c>
      <c r="P494" s="242">
        <v>292.94196197358002</v>
      </c>
      <c r="Q494" s="242">
        <v>180.68461854820799</v>
      </c>
      <c r="R494" s="254">
        <v>169.02826699188799</v>
      </c>
      <c r="S494" s="242">
        <v>0</v>
      </c>
      <c r="T494" s="242">
        <v>0</v>
      </c>
      <c r="U494" s="242">
        <v>219.85728346456699</v>
      </c>
      <c r="V494" s="241">
        <v>0</v>
      </c>
      <c r="W494" s="242">
        <v>146.70867559356401</v>
      </c>
    </row>
    <row r="495" spans="1:23" ht="14.1" customHeight="1">
      <c r="A495" s="227" t="s">
        <v>6</v>
      </c>
      <c r="B495" s="242">
        <v>38263.088000000003</v>
      </c>
      <c r="C495" s="242">
        <v>35369.49</v>
      </c>
      <c r="D495" s="242">
        <v>276.69499999999999</v>
      </c>
      <c r="E495" s="242">
        <v>1420.443</v>
      </c>
      <c r="F495" s="242">
        <v>759.54499999999996</v>
      </c>
      <c r="G495" s="242">
        <v>0</v>
      </c>
      <c r="H495" s="242">
        <v>0</v>
      </c>
      <c r="I495" s="242">
        <v>192.76</v>
      </c>
      <c r="J495" s="241">
        <v>164.48</v>
      </c>
      <c r="K495" s="242">
        <v>79.674999999999997</v>
      </c>
      <c r="L495" s="80"/>
      <c r="M495" s="227" t="s">
        <v>6</v>
      </c>
      <c r="N495" s="242">
        <v>161.50398002377599</v>
      </c>
      <c r="O495" s="242">
        <v>157.416547425479</v>
      </c>
      <c r="P495" s="242">
        <v>317.95298071884201</v>
      </c>
      <c r="Q495" s="242">
        <v>200.098138397669</v>
      </c>
      <c r="R495" s="242">
        <v>190.73787596521601</v>
      </c>
      <c r="S495" s="242">
        <v>0</v>
      </c>
      <c r="T495" s="242">
        <v>0</v>
      </c>
      <c r="U495" s="242">
        <v>243.62419589126401</v>
      </c>
      <c r="V495" s="241">
        <v>212.670233463035</v>
      </c>
      <c r="W495" s="242">
        <v>161.64417947913401</v>
      </c>
    </row>
    <row r="496" spans="1:23" ht="14.1" customHeight="1">
      <c r="A496" s="227" t="s">
        <v>7</v>
      </c>
      <c r="B496" s="242">
        <v>40656.565000000002</v>
      </c>
      <c r="C496" s="242">
        <v>36924.190999999999</v>
      </c>
      <c r="D496" s="242">
        <v>491.15699999999998</v>
      </c>
      <c r="E496" s="242">
        <v>1526.6320000000001</v>
      </c>
      <c r="F496" s="242">
        <v>1162.9860000000001</v>
      </c>
      <c r="G496" s="242">
        <v>0</v>
      </c>
      <c r="H496" s="242">
        <v>0</v>
      </c>
      <c r="I496" s="242">
        <v>283.29000000000002</v>
      </c>
      <c r="J496" s="241">
        <v>177.09</v>
      </c>
      <c r="K496" s="242">
        <v>91.218999999999994</v>
      </c>
      <c r="L496" s="80"/>
      <c r="M496" s="227" t="s">
        <v>7</v>
      </c>
      <c r="N496" s="242">
        <v>180.00177831058801</v>
      </c>
      <c r="O496" s="242">
        <v>173.56772962202501</v>
      </c>
      <c r="P496" s="242">
        <v>314.92170527957501</v>
      </c>
      <c r="Q496" s="242">
        <v>232.387372988382</v>
      </c>
      <c r="R496" s="242">
        <v>232.877265934414</v>
      </c>
      <c r="S496" s="242">
        <v>0</v>
      </c>
      <c r="T496" s="242">
        <v>0</v>
      </c>
      <c r="U496" s="242">
        <v>285.63662677821299</v>
      </c>
      <c r="V496" s="241">
        <v>205.99695070303201</v>
      </c>
      <c r="W496" s="242">
        <v>128.58066850108</v>
      </c>
    </row>
    <row r="497" spans="1:23" ht="14.1" customHeight="1">
      <c r="A497" s="227" t="s">
        <v>8</v>
      </c>
      <c r="B497" s="242">
        <v>42469.173999999999</v>
      </c>
      <c r="C497" s="242">
        <v>40114.821000000004</v>
      </c>
      <c r="D497" s="242">
        <v>403.47500000000002</v>
      </c>
      <c r="E497" s="242">
        <v>909.60799999999995</v>
      </c>
      <c r="F497" s="242">
        <v>511.4</v>
      </c>
      <c r="G497" s="242">
        <v>76.23</v>
      </c>
      <c r="H497" s="242">
        <v>0</v>
      </c>
      <c r="I497" s="242">
        <v>292.51</v>
      </c>
      <c r="J497" s="241">
        <v>79.66</v>
      </c>
      <c r="K497" s="242">
        <v>81.47</v>
      </c>
      <c r="L497" s="80"/>
      <c r="M497" s="227" t="s">
        <v>8</v>
      </c>
      <c r="N497" s="242">
        <v>156.64658323705601</v>
      </c>
      <c r="O497" s="242">
        <v>152.76164388219499</v>
      </c>
      <c r="P497" s="242">
        <v>263.027449036495</v>
      </c>
      <c r="Q497" s="242">
        <v>214.95193533917899</v>
      </c>
      <c r="R497" s="242">
        <v>204.98631208447401</v>
      </c>
      <c r="S497" s="242">
        <v>223.02243211334101</v>
      </c>
      <c r="T497" s="242">
        <v>0</v>
      </c>
      <c r="U497" s="242">
        <v>257.99117978872499</v>
      </c>
      <c r="V497" s="241">
        <v>189.354757720311</v>
      </c>
      <c r="W497" s="242">
        <v>130.33018288940701</v>
      </c>
    </row>
    <row r="498" spans="1:23" ht="14.1" customHeight="1">
      <c r="A498" s="227" t="s">
        <v>9</v>
      </c>
      <c r="B498" s="242">
        <v>45495.824999999997</v>
      </c>
      <c r="C498" s="242">
        <v>43084.04</v>
      </c>
      <c r="D498" s="242">
        <v>489.67200000000003</v>
      </c>
      <c r="E498" s="242">
        <v>839.70699999999999</v>
      </c>
      <c r="F498" s="242">
        <v>527.64</v>
      </c>
      <c r="G498" s="242">
        <v>135.91</v>
      </c>
      <c r="H498" s="242">
        <v>27.57</v>
      </c>
      <c r="I498" s="242">
        <v>223.52</v>
      </c>
      <c r="J498" s="241">
        <v>95.593000000000004</v>
      </c>
      <c r="K498" s="242">
        <v>72.173000000000002</v>
      </c>
      <c r="L498" s="80"/>
      <c r="M498" s="227" t="s">
        <v>9</v>
      </c>
      <c r="N498" s="242">
        <v>161.43490089475199</v>
      </c>
      <c r="O498" s="242">
        <v>157.24769543431901</v>
      </c>
      <c r="P498" s="242">
        <v>271.91466941136099</v>
      </c>
      <c r="Q498" s="242">
        <v>238.69516390836301</v>
      </c>
      <c r="R498" s="242">
        <v>209.39087256462699</v>
      </c>
      <c r="S498" s="242">
        <v>225.22993157236399</v>
      </c>
      <c r="T498" s="242">
        <v>194.12404787812801</v>
      </c>
      <c r="U498" s="242">
        <v>266.81728704366498</v>
      </c>
      <c r="V498" s="241">
        <v>190.18128942495801</v>
      </c>
      <c r="W498" s="242">
        <v>164.881603923905</v>
      </c>
    </row>
    <row r="499" spans="1:23" ht="14.1" customHeight="1">
      <c r="A499" s="227" t="s">
        <v>372</v>
      </c>
      <c r="B499" s="242">
        <v>51796.32</v>
      </c>
      <c r="C499" s="242">
        <v>47563.822999999997</v>
      </c>
      <c r="D499" s="242">
        <v>859.30200000000002</v>
      </c>
      <c r="E499" s="242">
        <v>1315.6420000000001</v>
      </c>
      <c r="F499" s="254">
        <v>831.24</v>
      </c>
      <c r="G499" s="242">
        <v>216.71</v>
      </c>
      <c r="H499" s="242">
        <v>159.21</v>
      </c>
      <c r="I499" s="242">
        <v>248.839</v>
      </c>
      <c r="J499" s="241">
        <v>195.99</v>
      </c>
      <c r="K499" s="242">
        <v>405.56400000000002</v>
      </c>
      <c r="L499" s="80"/>
      <c r="M499" s="227" t="s">
        <v>372</v>
      </c>
      <c r="N499" s="242">
        <v>163.505032789974</v>
      </c>
      <c r="O499" s="242">
        <v>157.42435169687701</v>
      </c>
      <c r="P499" s="242">
        <v>273.20546210761802</v>
      </c>
      <c r="Q499" s="242">
        <v>248.225581123132</v>
      </c>
      <c r="R499" s="254">
        <v>204.45960252153401</v>
      </c>
      <c r="S499" s="242">
        <v>225.767154261455</v>
      </c>
      <c r="T499" s="242">
        <v>189.90641291376201</v>
      </c>
      <c r="U499" s="242">
        <v>257.27076543467899</v>
      </c>
      <c r="V499" s="241">
        <v>201.60212255727299</v>
      </c>
      <c r="W499" s="242">
        <v>165.85791638311099</v>
      </c>
    </row>
    <row r="500" spans="1:23" ht="14.1" customHeight="1">
      <c r="A500" s="228" t="s">
        <v>373</v>
      </c>
      <c r="B500" s="245">
        <v>49286.864000000001</v>
      </c>
      <c r="C500" s="245">
        <v>46013.112000000001</v>
      </c>
      <c r="D500" s="245">
        <v>1069.6980000000001</v>
      </c>
      <c r="E500" s="245">
        <v>772.37199999999996</v>
      </c>
      <c r="F500" s="288">
        <v>475.05399999999997</v>
      </c>
      <c r="G500" s="245">
        <v>330.15</v>
      </c>
      <c r="H500" s="245">
        <v>248.76</v>
      </c>
      <c r="I500" s="245">
        <v>245.2</v>
      </c>
      <c r="J500" s="246">
        <v>72.599999999999994</v>
      </c>
      <c r="K500" s="245">
        <v>59.917999999999999</v>
      </c>
      <c r="L500" s="80"/>
      <c r="M500" s="228" t="s">
        <v>373</v>
      </c>
      <c r="N500" s="245">
        <v>157.57021992716</v>
      </c>
      <c r="O500" s="245">
        <v>152.065698142738</v>
      </c>
      <c r="P500" s="245">
        <v>263.628612935614</v>
      </c>
      <c r="Q500" s="245">
        <v>238.71787169912901</v>
      </c>
      <c r="R500" s="288">
        <v>206.23129160053401</v>
      </c>
      <c r="S500" s="245">
        <v>216.955929123126</v>
      </c>
      <c r="T500" s="245">
        <v>187.99646245377099</v>
      </c>
      <c r="U500" s="245">
        <v>250.489396411093</v>
      </c>
      <c r="V500" s="246">
        <v>193.085399449036</v>
      </c>
      <c r="W500" s="245">
        <v>182.59955272205301</v>
      </c>
    </row>
    <row r="501" spans="1:23" ht="14.1" customHeight="1">
      <c r="A501" s="39" t="s">
        <v>295</v>
      </c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5"/>
      <c r="M501" s="39" t="s">
        <v>296</v>
      </c>
      <c r="N501" s="27"/>
      <c r="O501" s="27"/>
      <c r="P501" s="27"/>
      <c r="Q501" s="27"/>
      <c r="R501" s="27"/>
      <c r="S501" s="27"/>
      <c r="T501" s="27"/>
      <c r="U501" s="27"/>
      <c r="V501" s="27"/>
    </row>
    <row r="502" spans="1:23" ht="14.1" customHeight="1">
      <c r="A502" s="39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5"/>
      <c r="M502" s="39"/>
      <c r="N502" s="27"/>
      <c r="O502" s="27"/>
      <c r="P502" s="27"/>
      <c r="Q502" s="27"/>
      <c r="R502" s="27"/>
      <c r="S502" s="27"/>
      <c r="T502" s="27"/>
      <c r="U502" s="27"/>
      <c r="V502" s="27"/>
    </row>
    <row r="503" spans="1:23" ht="14.1" customHeight="1">
      <c r="A503" s="39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5"/>
      <c r="M503" s="39"/>
      <c r="N503" s="25"/>
      <c r="O503" s="25"/>
      <c r="P503" s="25"/>
      <c r="Q503" s="25"/>
      <c r="R503" s="25"/>
      <c r="S503" s="25"/>
      <c r="T503" s="25"/>
      <c r="U503" s="25"/>
      <c r="V503" s="25"/>
    </row>
    <row r="504" spans="1:23" ht="14.1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5"/>
      <c r="M504" s="27"/>
      <c r="N504" s="76"/>
      <c r="O504" s="76"/>
      <c r="P504" s="76"/>
      <c r="Q504" s="76"/>
      <c r="R504" s="76"/>
      <c r="S504" s="239"/>
      <c r="T504" s="76"/>
      <c r="U504" s="239"/>
      <c r="V504" s="76"/>
    </row>
    <row r="505" spans="1:23" ht="14.1" customHeight="1">
      <c r="A505" s="63" t="s">
        <v>428</v>
      </c>
      <c r="B505" s="23"/>
      <c r="C505" s="23"/>
      <c r="D505" s="23"/>
      <c r="E505" s="23"/>
      <c r="F505" s="23"/>
      <c r="G505" s="23"/>
      <c r="I505" s="23"/>
      <c r="J505" s="23"/>
      <c r="K505" s="29" t="s">
        <v>0</v>
      </c>
      <c r="L505" s="25"/>
      <c r="M505" s="63" t="s">
        <v>428</v>
      </c>
      <c r="N505" s="22"/>
      <c r="O505" s="22"/>
      <c r="P505" s="22"/>
      <c r="Q505" s="22"/>
      <c r="R505" s="22"/>
      <c r="S505" s="22"/>
      <c r="U505" s="27"/>
      <c r="W505" s="26" t="s">
        <v>294</v>
      </c>
    </row>
    <row r="506" spans="1:23" ht="14.1" customHeight="1">
      <c r="A506" s="226"/>
      <c r="B506" s="31" t="s">
        <v>191</v>
      </c>
      <c r="C506" s="31" t="s">
        <v>28</v>
      </c>
      <c r="D506" s="31" t="s">
        <v>35</v>
      </c>
      <c r="E506" s="31" t="s">
        <v>54</v>
      </c>
      <c r="F506" s="31" t="s">
        <v>55</v>
      </c>
      <c r="G506" s="31" t="s">
        <v>57</v>
      </c>
      <c r="H506" s="64" t="s">
        <v>56</v>
      </c>
      <c r="I506" s="53" t="s">
        <v>36</v>
      </c>
      <c r="J506" s="53" t="s">
        <v>197</v>
      </c>
      <c r="K506" s="44" t="s">
        <v>66</v>
      </c>
      <c r="M506" s="226"/>
      <c r="N506" s="31" t="s">
        <v>194</v>
      </c>
      <c r="O506" s="31" t="s">
        <v>28</v>
      </c>
      <c r="P506" s="31" t="s">
        <v>35</v>
      </c>
      <c r="Q506" s="31" t="s">
        <v>54</v>
      </c>
      <c r="R506" s="31" t="s">
        <v>55</v>
      </c>
      <c r="S506" s="31" t="s">
        <v>57</v>
      </c>
      <c r="T506" s="64" t="s">
        <v>56</v>
      </c>
      <c r="U506" s="53" t="s">
        <v>36</v>
      </c>
      <c r="V506" s="53" t="s">
        <v>197</v>
      </c>
      <c r="W506" s="44" t="s">
        <v>66</v>
      </c>
    </row>
    <row r="507" spans="1:23" ht="14.1" customHeight="1">
      <c r="A507" s="227" t="s">
        <v>2</v>
      </c>
      <c r="B507" s="242">
        <v>24526.235000000001</v>
      </c>
      <c r="C507" s="242">
        <v>21746.052</v>
      </c>
      <c r="D507" s="242">
        <v>1298.133</v>
      </c>
      <c r="E507" s="242">
        <v>436.9</v>
      </c>
      <c r="F507" s="242">
        <v>122.25</v>
      </c>
      <c r="G507" s="242">
        <v>0</v>
      </c>
      <c r="H507" s="242">
        <v>865.3</v>
      </c>
      <c r="I507" s="252">
        <v>0</v>
      </c>
      <c r="J507" s="252">
        <v>27.6</v>
      </c>
      <c r="K507" s="251">
        <v>30</v>
      </c>
      <c r="L507" s="80"/>
      <c r="M507" s="227" t="s">
        <v>2</v>
      </c>
      <c r="N507" s="242">
        <v>55.523891049726998</v>
      </c>
      <c r="O507" s="242">
        <v>54.973426900662197</v>
      </c>
      <c r="P507" s="242">
        <v>64.312362446682997</v>
      </c>
      <c r="Q507" s="242">
        <v>47.257953765163599</v>
      </c>
      <c r="R507" s="242">
        <v>73.464212678936605</v>
      </c>
      <c r="S507" s="242">
        <v>0</v>
      </c>
      <c r="T507" s="242">
        <v>56.1678030740784</v>
      </c>
      <c r="U507" s="252">
        <v>0</v>
      </c>
      <c r="V507" s="252">
        <v>85.579710144927503</v>
      </c>
      <c r="W507" s="251">
        <v>75.3</v>
      </c>
    </row>
    <row r="508" spans="1:23" ht="14.1" customHeight="1">
      <c r="A508" s="227" t="s">
        <v>3</v>
      </c>
      <c r="B508" s="242">
        <v>26144.241000000002</v>
      </c>
      <c r="C508" s="242">
        <v>23314.231</v>
      </c>
      <c r="D508" s="242">
        <v>1395.81</v>
      </c>
      <c r="E508" s="242">
        <v>558.79999999999995</v>
      </c>
      <c r="F508" s="242">
        <v>18</v>
      </c>
      <c r="G508" s="242">
        <v>0</v>
      </c>
      <c r="H508" s="242">
        <v>811.86</v>
      </c>
      <c r="I508" s="252">
        <v>0</v>
      </c>
      <c r="J508" s="252">
        <v>45.54</v>
      </c>
      <c r="K508" s="251">
        <v>0</v>
      </c>
      <c r="L508" s="80"/>
      <c r="M508" s="227" t="s">
        <v>3</v>
      </c>
      <c r="N508" s="242">
        <v>55.121317157380901</v>
      </c>
      <c r="O508" s="242">
        <v>55.304204543568297</v>
      </c>
      <c r="P508" s="242">
        <v>60.4781453063096</v>
      </c>
      <c r="Q508" s="242">
        <v>39.602720114531103</v>
      </c>
      <c r="R508" s="242">
        <v>56.0555555555556</v>
      </c>
      <c r="S508" s="242">
        <v>0</v>
      </c>
      <c r="T508" s="242">
        <v>49.110684108097502</v>
      </c>
      <c r="U508" s="252">
        <v>0</v>
      </c>
      <c r="V508" s="252">
        <v>94.510320597277101</v>
      </c>
      <c r="W508" s="251">
        <v>0</v>
      </c>
    </row>
    <row r="509" spans="1:23" ht="14.1" customHeight="1">
      <c r="A509" s="227" t="s">
        <v>4</v>
      </c>
      <c r="B509" s="242">
        <v>25898.524000000001</v>
      </c>
      <c r="C509" s="242">
        <v>22023.803</v>
      </c>
      <c r="D509" s="242">
        <v>1458.7809999999999</v>
      </c>
      <c r="E509" s="242">
        <v>798.85</v>
      </c>
      <c r="F509" s="242">
        <v>703.4</v>
      </c>
      <c r="G509" s="242">
        <v>18</v>
      </c>
      <c r="H509" s="242">
        <v>866.11</v>
      </c>
      <c r="I509" s="270">
        <v>0</v>
      </c>
      <c r="J509" s="270">
        <v>29.58</v>
      </c>
      <c r="K509" s="254">
        <v>0</v>
      </c>
      <c r="L509" s="80"/>
      <c r="M509" s="227" t="s">
        <v>4</v>
      </c>
      <c r="N509" s="242">
        <v>62.366836040540399</v>
      </c>
      <c r="O509" s="242">
        <v>62.671782888722703</v>
      </c>
      <c r="P509" s="242">
        <v>68.496916260905493</v>
      </c>
      <c r="Q509" s="242">
        <v>45.341428303185801</v>
      </c>
      <c r="R509" s="242">
        <v>69.4185385271538</v>
      </c>
      <c r="S509" s="242">
        <v>56.3333333333333</v>
      </c>
      <c r="T509" s="242">
        <v>54.5311796423087</v>
      </c>
      <c r="U509" s="270">
        <v>0</v>
      </c>
      <c r="V509" s="270">
        <v>58.215010141987797</v>
      </c>
      <c r="W509" s="254">
        <v>0</v>
      </c>
    </row>
    <row r="510" spans="1:23" ht="14.1" customHeight="1">
      <c r="A510" s="227" t="s">
        <v>5</v>
      </c>
      <c r="B510" s="242">
        <v>22043.088</v>
      </c>
      <c r="C510" s="242">
        <v>18959.332999999999</v>
      </c>
      <c r="D510" s="242">
        <v>1687.8</v>
      </c>
      <c r="E510" s="242">
        <v>832.36</v>
      </c>
      <c r="F510" s="242">
        <v>353.5</v>
      </c>
      <c r="G510" s="242">
        <v>106.5</v>
      </c>
      <c r="H510" s="242">
        <v>93.094999999999999</v>
      </c>
      <c r="I510" s="270">
        <v>10.5</v>
      </c>
      <c r="J510" s="270">
        <v>0</v>
      </c>
      <c r="K510" s="254">
        <v>0</v>
      </c>
      <c r="L510" s="80"/>
      <c r="M510" s="227" t="s">
        <v>5</v>
      </c>
      <c r="N510" s="242">
        <v>76.341663200727595</v>
      </c>
      <c r="O510" s="242">
        <v>76.292873805212395</v>
      </c>
      <c r="P510" s="242">
        <v>89.197772247896694</v>
      </c>
      <c r="Q510" s="242">
        <v>52.106059877937398</v>
      </c>
      <c r="R510" s="242">
        <v>84.636492220650595</v>
      </c>
      <c r="S510" s="242">
        <v>53.755868544600901</v>
      </c>
      <c r="T510" s="242">
        <v>68.682528599817402</v>
      </c>
      <c r="U510" s="270">
        <v>36.857142857142897</v>
      </c>
      <c r="V510" s="270">
        <v>0</v>
      </c>
      <c r="W510" s="254">
        <v>0</v>
      </c>
    </row>
    <row r="511" spans="1:23" ht="14.1" customHeight="1">
      <c r="A511" s="227" t="s">
        <v>6</v>
      </c>
      <c r="B511" s="242">
        <v>20577.666000000001</v>
      </c>
      <c r="C511" s="242">
        <v>17389.677</v>
      </c>
      <c r="D511" s="242">
        <v>1745.884</v>
      </c>
      <c r="E511" s="242">
        <v>741.29</v>
      </c>
      <c r="F511" s="242">
        <v>375.5</v>
      </c>
      <c r="G511" s="242">
        <v>126</v>
      </c>
      <c r="H511" s="242">
        <v>199.315</v>
      </c>
      <c r="I511" s="241">
        <v>0</v>
      </c>
      <c r="J511" s="241">
        <v>0</v>
      </c>
      <c r="K511" s="242">
        <v>0</v>
      </c>
      <c r="L511" s="80"/>
      <c r="M511" s="227" t="s">
        <v>6</v>
      </c>
      <c r="N511" s="242">
        <v>86.7884627926219</v>
      </c>
      <c r="O511" s="242">
        <v>86.652673307273005</v>
      </c>
      <c r="P511" s="242">
        <v>98.609644168799306</v>
      </c>
      <c r="Q511" s="242">
        <v>63.8629955887709</v>
      </c>
      <c r="R511" s="242">
        <v>93.568575233022599</v>
      </c>
      <c r="S511" s="242">
        <v>58.285714285714299</v>
      </c>
      <c r="T511" s="242">
        <v>85.598173745076906</v>
      </c>
      <c r="U511" s="241">
        <v>0</v>
      </c>
      <c r="V511" s="241">
        <v>0</v>
      </c>
      <c r="W511" s="242">
        <v>0</v>
      </c>
    </row>
    <row r="512" spans="1:23" ht="14.1" customHeight="1">
      <c r="A512" s="227" t="s">
        <v>7</v>
      </c>
      <c r="B512" s="242">
        <v>20691.248</v>
      </c>
      <c r="C512" s="242">
        <v>17168.678</v>
      </c>
      <c r="D512" s="242">
        <v>1931.5150000000001</v>
      </c>
      <c r="E512" s="242">
        <v>521.1</v>
      </c>
      <c r="F512" s="242">
        <v>810</v>
      </c>
      <c r="G512" s="242">
        <v>133.5</v>
      </c>
      <c r="H512" s="274">
        <v>126.455</v>
      </c>
      <c r="I512" s="241">
        <v>0</v>
      </c>
      <c r="J512" s="241">
        <v>0</v>
      </c>
      <c r="K512" s="242">
        <v>0</v>
      </c>
      <c r="L512" s="80"/>
      <c r="M512" s="227" t="s">
        <v>7</v>
      </c>
      <c r="N512" s="242">
        <v>94.826324637353906</v>
      </c>
      <c r="O512" s="242">
        <v>94.693313020373495</v>
      </c>
      <c r="P512" s="242">
        <v>97.443716460912796</v>
      </c>
      <c r="Q512" s="242">
        <v>76.966033390903903</v>
      </c>
      <c r="R512" s="242">
        <v>104.695061728395</v>
      </c>
      <c r="S512" s="242">
        <v>65.640449438202197</v>
      </c>
      <c r="T512" s="274">
        <v>114.103831402475</v>
      </c>
      <c r="U512" s="241">
        <v>0</v>
      </c>
      <c r="V512" s="241">
        <v>0</v>
      </c>
      <c r="W512" s="242">
        <v>0</v>
      </c>
    </row>
    <row r="513" spans="1:23" ht="14.1" customHeight="1">
      <c r="A513" s="227" t="s">
        <v>8</v>
      </c>
      <c r="B513" s="242">
        <v>19304.512999999999</v>
      </c>
      <c r="C513" s="242">
        <v>15885.781000000001</v>
      </c>
      <c r="D513" s="242">
        <v>1559.722</v>
      </c>
      <c r="E513" s="242">
        <v>745.66</v>
      </c>
      <c r="F513" s="242">
        <v>846</v>
      </c>
      <c r="G513" s="242">
        <v>104.45</v>
      </c>
      <c r="H513" s="242">
        <v>162.9</v>
      </c>
      <c r="I513" s="241">
        <v>0</v>
      </c>
      <c r="J513" s="241">
        <v>0</v>
      </c>
      <c r="K513" s="242">
        <v>0</v>
      </c>
      <c r="L513" s="80"/>
      <c r="M513" s="227" t="s">
        <v>8</v>
      </c>
      <c r="N513" s="242">
        <v>83.968759015055198</v>
      </c>
      <c r="O513" s="242">
        <v>84.824095208161296</v>
      </c>
      <c r="P513" s="242">
        <v>87.257216350093103</v>
      </c>
      <c r="Q513" s="242">
        <v>60.734114743985202</v>
      </c>
      <c r="R513" s="242">
        <v>84.770685579196197</v>
      </c>
      <c r="S513" s="242">
        <v>63.580660603159401</v>
      </c>
      <c r="T513" s="242">
        <v>84.333947206875393</v>
      </c>
      <c r="U513" s="241">
        <v>0</v>
      </c>
      <c r="V513" s="241">
        <v>0</v>
      </c>
      <c r="W513" s="242">
        <v>0</v>
      </c>
    </row>
    <row r="514" spans="1:23" ht="14.1" customHeight="1">
      <c r="A514" s="227" t="s">
        <v>9</v>
      </c>
      <c r="B514" s="242">
        <v>19235.478999999999</v>
      </c>
      <c r="C514" s="242">
        <v>15678.919</v>
      </c>
      <c r="D514" s="242">
        <v>1498.82</v>
      </c>
      <c r="E514" s="242">
        <v>1118.33</v>
      </c>
      <c r="F514" s="242">
        <v>732</v>
      </c>
      <c r="G514" s="242">
        <v>36</v>
      </c>
      <c r="H514" s="242">
        <v>171.41</v>
      </c>
      <c r="I514" s="252">
        <v>0</v>
      </c>
      <c r="J514" s="252">
        <v>0</v>
      </c>
      <c r="K514" s="251">
        <v>0</v>
      </c>
      <c r="L514" s="80"/>
      <c r="M514" s="227" t="s">
        <v>9</v>
      </c>
      <c r="N514" s="242">
        <v>85.760796494852002</v>
      </c>
      <c r="O514" s="242">
        <v>86.430001966334501</v>
      </c>
      <c r="P514" s="242">
        <v>89.174817523118193</v>
      </c>
      <c r="Q514" s="242">
        <v>67.932542272853297</v>
      </c>
      <c r="R514" s="242">
        <v>92.192622950819697</v>
      </c>
      <c r="S514" s="242">
        <v>65.6111111111111</v>
      </c>
      <c r="T514" s="242">
        <v>87.777842599614999</v>
      </c>
      <c r="U514" s="252">
        <v>0</v>
      </c>
      <c r="V514" s="252">
        <v>0</v>
      </c>
      <c r="W514" s="251">
        <v>0</v>
      </c>
    </row>
    <row r="515" spans="1:23" ht="14.1" customHeight="1">
      <c r="A515" s="227" t="s">
        <v>372</v>
      </c>
      <c r="B515" s="242">
        <v>18456.260999999999</v>
      </c>
      <c r="C515" s="242">
        <v>14799.275</v>
      </c>
      <c r="D515" s="242">
        <v>1665.1210000000001</v>
      </c>
      <c r="E515" s="242">
        <v>1140.44</v>
      </c>
      <c r="F515" s="242">
        <v>780</v>
      </c>
      <c r="G515" s="242">
        <v>36</v>
      </c>
      <c r="H515" s="242">
        <v>35.424999999999997</v>
      </c>
      <c r="I515" s="270">
        <v>0</v>
      </c>
      <c r="J515" s="270">
        <v>0</v>
      </c>
      <c r="K515" s="254">
        <v>0</v>
      </c>
      <c r="L515" s="80"/>
      <c r="M515" s="227" t="s">
        <v>372</v>
      </c>
      <c r="N515" s="242">
        <v>88.650946147759797</v>
      </c>
      <c r="O515" s="242">
        <v>89.194301747889696</v>
      </c>
      <c r="P515" s="242">
        <v>95.923959880393099</v>
      </c>
      <c r="Q515" s="242">
        <v>71.398758373960902</v>
      </c>
      <c r="R515" s="242">
        <v>89.05</v>
      </c>
      <c r="S515" s="242">
        <v>70.1388888888889</v>
      </c>
      <c r="T515" s="242">
        <v>85.222300635144705</v>
      </c>
      <c r="U515" s="270">
        <v>0</v>
      </c>
      <c r="V515" s="270">
        <v>0</v>
      </c>
      <c r="W515" s="254">
        <v>0</v>
      </c>
    </row>
    <row r="516" spans="1:23" ht="14.1" customHeight="1">
      <c r="A516" s="228" t="s">
        <v>373</v>
      </c>
      <c r="B516" s="245">
        <v>16059.447</v>
      </c>
      <c r="C516" s="245">
        <v>12301.177</v>
      </c>
      <c r="D516" s="245">
        <v>1455.7</v>
      </c>
      <c r="E516" s="245">
        <v>1140.22</v>
      </c>
      <c r="F516" s="245">
        <v>1134</v>
      </c>
      <c r="G516" s="245">
        <v>18</v>
      </c>
      <c r="H516" s="245">
        <v>10.35</v>
      </c>
      <c r="I516" s="289">
        <v>0</v>
      </c>
      <c r="J516" s="289">
        <v>0</v>
      </c>
      <c r="K516" s="288">
        <v>0</v>
      </c>
      <c r="L516" s="25"/>
      <c r="M516" s="228" t="s">
        <v>373</v>
      </c>
      <c r="N516" s="245">
        <v>88.093755656717207</v>
      </c>
      <c r="O516" s="245">
        <v>89.384454837126597</v>
      </c>
      <c r="P516" s="245">
        <v>96.205262073229406</v>
      </c>
      <c r="Q516" s="245">
        <v>67.994772938555698</v>
      </c>
      <c r="R516" s="245">
        <v>84.130511463844798</v>
      </c>
      <c r="S516" s="245">
        <v>66.3333333333333</v>
      </c>
      <c r="T516" s="245">
        <v>99.516908212560395</v>
      </c>
      <c r="U516" s="289">
        <v>0</v>
      </c>
      <c r="V516" s="289">
        <v>0</v>
      </c>
      <c r="W516" s="288">
        <v>0</v>
      </c>
    </row>
    <row r="517" spans="1:23" ht="14.1" customHeight="1">
      <c r="A517" s="39" t="s">
        <v>295</v>
      </c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5"/>
      <c r="M517" s="39" t="s">
        <v>296</v>
      </c>
      <c r="N517" s="27"/>
      <c r="O517" s="27"/>
      <c r="P517" s="27"/>
      <c r="Q517" s="27"/>
      <c r="R517" s="27"/>
      <c r="S517" s="27"/>
      <c r="T517" s="27"/>
      <c r="U517" s="27"/>
      <c r="V517" s="27"/>
    </row>
    <row r="518" spans="1:23" ht="14.1" customHeight="1">
      <c r="A518" s="39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5"/>
      <c r="M518" s="39"/>
      <c r="N518" s="27"/>
      <c r="O518" s="27"/>
      <c r="P518" s="27"/>
      <c r="Q518" s="27"/>
      <c r="R518" s="27"/>
      <c r="S518" s="27"/>
      <c r="T518" s="27"/>
      <c r="U518" s="27"/>
      <c r="V518" s="27"/>
    </row>
    <row r="519" spans="1:23" ht="14.1" customHeight="1">
      <c r="A519" s="63" t="s">
        <v>429</v>
      </c>
      <c r="B519" s="23"/>
      <c r="C519" s="23"/>
      <c r="D519" s="26"/>
      <c r="E519" s="29" t="s">
        <v>0</v>
      </c>
      <c r="F519" s="24"/>
      <c r="L519" s="25"/>
      <c r="M519" s="63" t="s">
        <v>429</v>
      </c>
      <c r="N519" s="22"/>
      <c r="O519" s="22"/>
      <c r="P519" s="26"/>
      <c r="Q519" s="26" t="s">
        <v>294</v>
      </c>
      <c r="R519" s="27"/>
      <c r="T519" s="22"/>
      <c r="U519" s="26"/>
    </row>
    <row r="520" spans="1:23" ht="14.1" customHeight="1">
      <c r="A520" s="226"/>
      <c r="B520" s="31" t="s">
        <v>191</v>
      </c>
      <c r="C520" s="31" t="s">
        <v>28</v>
      </c>
      <c r="D520" s="31" t="s">
        <v>34</v>
      </c>
      <c r="E520" s="240" t="s">
        <v>35</v>
      </c>
      <c r="F520" s="25"/>
      <c r="L520" s="25"/>
      <c r="M520" s="226"/>
      <c r="N520" s="31" t="s">
        <v>194</v>
      </c>
      <c r="O520" s="31" t="s">
        <v>28</v>
      </c>
      <c r="P520" s="31" t="s">
        <v>34</v>
      </c>
      <c r="Q520" s="64" t="s">
        <v>35</v>
      </c>
      <c r="R520" s="25"/>
    </row>
    <row r="521" spans="1:23" ht="14.1" customHeight="1">
      <c r="A521" s="227" t="s">
        <v>2</v>
      </c>
      <c r="B521" s="242">
        <v>1569.96</v>
      </c>
      <c r="C521" s="242">
        <v>1569.96</v>
      </c>
      <c r="D521" s="242">
        <v>0</v>
      </c>
      <c r="E521" s="242">
        <v>0</v>
      </c>
      <c r="F521" s="25"/>
      <c r="L521" s="25"/>
      <c r="M521" s="227" t="s">
        <v>2</v>
      </c>
      <c r="N521" s="242">
        <v>92.883895131086106</v>
      </c>
      <c r="O521" s="242">
        <v>92.883895131086106</v>
      </c>
      <c r="P521" s="242">
        <v>0</v>
      </c>
      <c r="Q521" s="242">
        <v>0</v>
      </c>
      <c r="R521" s="34"/>
    </row>
    <row r="522" spans="1:23" ht="14.1" customHeight="1">
      <c r="A522" s="227" t="s">
        <v>3</v>
      </c>
      <c r="B522" s="242">
        <v>1767.1949999999999</v>
      </c>
      <c r="C522" s="242">
        <v>1665.14</v>
      </c>
      <c r="D522" s="242">
        <v>102.05500000000001</v>
      </c>
      <c r="E522" s="242">
        <v>0</v>
      </c>
      <c r="F522" s="25"/>
      <c r="L522" s="25"/>
      <c r="M522" s="227" t="s">
        <v>3</v>
      </c>
      <c r="N522" s="242">
        <v>109.95277827291299</v>
      </c>
      <c r="O522" s="242">
        <v>99.688314496078405</v>
      </c>
      <c r="P522" s="242">
        <v>277.428837391603</v>
      </c>
      <c r="Q522" s="242">
        <v>0</v>
      </c>
      <c r="R522" s="34"/>
    </row>
    <row r="523" spans="1:23" ht="14.1" customHeight="1">
      <c r="A523" s="227" t="s">
        <v>4</v>
      </c>
      <c r="B523" s="242">
        <v>1415.3330000000001</v>
      </c>
      <c r="C523" s="242">
        <v>1311.4079999999999</v>
      </c>
      <c r="D523" s="242">
        <v>95.424999999999997</v>
      </c>
      <c r="E523" s="242">
        <v>8.5</v>
      </c>
      <c r="F523" s="25"/>
      <c r="L523" s="25"/>
      <c r="M523" s="227" t="s">
        <v>4</v>
      </c>
      <c r="N523" s="242">
        <v>136.18632505565799</v>
      </c>
      <c r="O523" s="242">
        <v>127.978478093774</v>
      </c>
      <c r="P523" s="242">
        <v>249.88210636625601</v>
      </c>
      <c r="Q523" s="242">
        <v>126.11764705882401</v>
      </c>
      <c r="R523" s="34"/>
    </row>
    <row r="524" spans="1:23" ht="14.1" customHeight="1">
      <c r="A524" s="227" t="s">
        <v>5</v>
      </c>
      <c r="B524" s="242">
        <v>1177.875</v>
      </c>
      <c r="C524" s="242">
        <v>1134.9949999999999</v>
      </c>
      <c r="D524" s="242">
        <v>28.38</v>
      </c>
      <c r="E524" s="242">
        <v>14.5</v>
      </c>
      <c r="F524" s="25"/>
      <c r="L524" s="25"/>
      <c r="M524" s="227" t="s">
        <v>5</v>
      </c>
      <c r="N524" s="242">
        <v>166.11949485301901</v>
      </c>
      <c r="O524" s="242">
        <v>161.15137071088401</v>
      </c>
      <c r="P524" s="242">
        <v>367.89992952783598</v>
      </c>
      <c r="Q524" s="242">
        <v>160.068965517241</v>
      </c>
      <c r="R524" s="34"/>
    </row>
    <row r="525" spans="1:23" ht="14.1" customHeight="1">
      <c r="A525" s="227" t="s">
        <v>6</v>
      </c>
      <c r="B525" s="242">
        <v>1425.4649999999999</v>
      </c>
      <c r="C525" s="242">
        <v>1228.963</v>
      </c>
      <c r="D525" s="242">
        <v>178.50200000000001</v>
      </c>
      <c r="E525" s="242">
        <v>18</v>
      </c>
      <c r="F525" s="25"/>
      <c r="L525" s="25"/>
      <c r="M525" s="227" t="s">
        <v>6</v>
      </c>
      <c r="N525" s="242">
        <v>219.794944105958</v>
      </c>
      <c r="O525" s="242">
        <v>194.67551097958199</v>
      </c>
      <c r="P525" s="242">
        <v>398.06276680373298</v>
      </c>
      <c r="Q525" s="242">
        <v>167</v>
      </c>
      <c r="R525" s="34"/>
    </row>
    <row r="526" spans="1:23" ht="14.1" customHeight="1">
      <c r="A526" s="227" t="s">
        <v>7</v>
      </c>
      <c r="B526" s="242">
        <v>1342.5260000000001</v>
      </c>
      <c r="C526" s="242">
        <v>1170.71</v>
      </c>
      <c r="D526" s="242">
        <v>133.816</v>
      </c>
      <c r="E526" s="242">
        <v>38</v>
      </c>
      <c r="F526" s="25"/>
      <c r="L526" s="25"/>
      <c r="M526" s="227" t="s">
        <v>7</v>
      </c>
      <c r="N526" s="242">
        <v>214.03235393579001</v>
      </c>
      <c r="O526" s="242">
        <v>206.74889596911299</v>
      </c>
      <c r="P526" s="242">
        <v>296.47426316733402</v>
      </c>
      <c r="Q526" s="242">
        <v>148.105263157895</v>
      </c>
      <c r="R526" s="34"/>
    </row>
    <row r="527" spans="1:23" ht="14.1" customHeight="1">
      <c r="A527" s="227" t="s">
        <v>8</v>
      </c>
      <c r="B527" s="242">
        <v>877.96400000000006</v>
      </c>
      <c r="C527" s="242">
        <v>796.74</v>
      </c>
      <c r="D527" s="242">
        <v>63.223999999999997</v>
      </c>
      <c r="E527" s="274">
        <v>18</v>
      </c>
      <c r="F527" s="25"/>
      <c r="L527" s="25"/>
      <c r="M527" s="227" t="s">
        <v>8</v>
      </c>
      <c r="N527" s="242">
        <v>188.78678396836301</v>
      </c>
      <c r="O527" s="242">
        <v>180.166679217813</v>
      </c>
      <c r="P527" s="242">
        <v>313.40946476021799</v>
      </c>
      <c r="Q527" s="274">
        <v>132.611111111111</v>
      </c>
      <c r="R527" s="34"/>
    </row>
    <row r="528" spans="1:23" ht="14.1" customHeight="1">
      <c r="A528" s="227" t="s">
        <v>9</v>
      </c>
      <c r="B528" s="242">
        <v>1020.4</v>
      </c>
      <c r="C528" s="242">
        <v>1020.4</v>
      </c>
      <c r="D528" s="242">
        <v>0</v>
      </c>
      <c r="E528" s="242">
        <v>0</v>
      </c>
      <c r="F528" s="25"/>
      <c r="L528" s="25"/>
      <c r="M528" s="227" t="s">
        <v>9</v>
      </c>
      <c r="N528" s="242">
        <v>179.98431987455899</v>
      </c>
      <c r="O528" s="242">
        <v>179.98431987455899</v>
      </c>
      <c r="P528" s="242">
        <v>0</v>
      </c>
      <c r="Q528" s="242">
        <v>0</v>
      </c>
      <c r="R528" s="34"/>
    </row>
    <row r="529" spans="1:19" ht="14.1" customHeight="1">
      <c r="A529" s="227" t="s">
        <v>372</v>
      </c>
      <c r="B529" s="242">
        <v>1083.0519999999999</v>
      </c>
      <c r="C529" s="242">
        <v>1009.6</v>
      </c>
      <c r="D529" s="242">
        <v>63.451999999999998</v>
      </c>
      <c r="E529" s="242">
        <v>10</v>
      </c>
      <c r="F529" s="25"/>
      <c r="L529" s="25"/>
      <c r="M529" s="227" t="s">
        <v>372</v>
      </c>
      <c r="N529" s="242">
        <v>179.83531723315201</v>
      </c>
      <c r="O529" s="242">
        <v>175.06141045958799</v>
      </c>
      <c r="P529" s="242">
        <v>259.771165605497</v>
      </c>
      <c r="Q529" s="242">
        <v>154.6</v>
      </c>
      <c r="R529" s="34"/>
    </row>
    <row r="530" spans="1:19" ht="14.1" customHeight="1">
      <c r="A530" s="228" t="s">
        <v>373</v>
      </c>
      <c r="B530" s="245">
        <v>883.03</v>
      </c>
      <c r="C530" s="245">
        <v>848.65</v>
      </c>
      <c r="D530" s="245">
        <v>34.380000000000003</v>
      </c>
      <c r="E530" s="245">
        <v>0</v>
      </c>
      <c r="F530" s="25"/>
      <c r="L530" s="25"/>
      <c r="M530" s="228" t="s">
        <v>373</v>
      </c>
      <c r="N530" s="245">
        <v>184.01866301258201</v>
      </c>
      <c r="O530" s="245">
        <v>183.44311553643999</v>
      </c>
      <c r="P530" s="245">
        <v>198.22571262361799</v>
      </c>
      <c r="Q530" s="245">
        <v>0</v>
      </c>
      <c r="R530" s="34"/>
    </row>
    <row r="531" spans="1:19" ht="14.1" customHeight="1">
      <c r="A531" s="39" t="s">
        <v>295</v>
      </c>
      <c r="B531" s="27"/>
      <c r="C531" s="27"/>
      <c r="D531" s="27"/>
      <c r="E531" s="27"/>
      <c r="F531" s="27"/>
      <c r="H531" s="27"/>
      <c r="I531" s="27"/>
      <c r="J531" s="27"/>
      <c r="K531" s="27"/>
      <c r="L531" s="25"/>
      <c r="M531" s="39" t="s">
        <v>295</v>
      </c>
      <c r="N531" s="27"/>
      <c r="O531" s="27"/>
      <c r="P531" s="27"/>
      <c r="Q531" s="27"/>
      <c r="R531" s="27"/>
      <c r="S531" s="34"/>
    </row>
    <row r="532" spans="1:19" ht="14.1" customHeight="1">
      <c r="L532" s="25"/>
      <c r="M532"/>
      <c r="N532"/>
    </row>
    <row r="533" spans="1:19" ht="14.1" customHeight="1">
      <c r="A533" s="66" t="s">
        <v>430</v>
      </c>
      <c r="C533" s="23"/>
      <c r="E533" s="29" t="s">
        <v>0</v>
      </c>
      <c r="M533" s="63" t="s">
        <v>430</v>
      </c>
      <c r="N533"/>
      <c r="R533" s="26" t="s">
        <v>294</v>
      </c>
    </row>
    <row r="534" spans="1:19" ht="14.1" customHeight="1">
      <c r="A534" s="226"/>
      <c r="B534" s="84" t="s">
        <v>191</v>
      </c>
      <c r="C534" s="31" t="s">
        <v>28</v>
      </c>
      <c r="D534" s="53" t="s">
        <v>34</v>
      </c>
      <c r="E534" s="83" t="s">
        <v>197</v>
      </c>
      <c r="F534" s="240" t="s">
        <v>35</v>
      </c>
      <c r="M534" s="226"/>
      <c r="N534" s="84" t="s">
        <v>194</v>
      </c>
      <c r="O534" s="31" t="s">
        <v>28</v>
      </c>
      <c r="P534" s="53" t="s">
        <v>34</v>
      </c>
      <c r="Q534" s="62" t="s">
        <v>197</v>
      </c>
      <c r="R534" s="64" t="s">
        <v>35</v>
      </c>
    </row>
    <row r="535" spans="1:19" ht="14.1" customHeight="1">
      <c r="A535" s="227" t="s">
        <v>2</v>
      </c>
      <c r="B535" s="290">
        <v>3514.21</v>
      </c>
      <c r="C535" s="242">
        <v>3514.21</v>
      </c>
      <c r="D535" s="241">
        <v>0</v>
      </c>
      <c r="E535" s="241">
        <v>0</v>
      </c>
      <c r="F535" s="242">
        <v>0</v>
      </c>
      <c r="M535" s="227" t="s">
        <v>2</v>
      </c>
      <c r="N535" s="290">
        <v>59.465427507177999</v>
      </c>
      <c r="O535" s="242">
        <v>59.465427507177999</v>
      </c>
      <c r="P535" s="241">
        <v>0</v>
      </c>
      <c r="Q535" s="241">
        <v>0</v>
      </c>
      <c r="R535" s="242">
        <v>0</v>
      </c>
    </row>
    <row r="536" spans="1:19" ht="14.1" customHeight="1">
      <c r="A536" s="227" t="s">
        <v>3</v>
      </c>
      <c r="B536" s="290">
        <v>3460.873</v>
      </c>
      <c r="C536" s="242">
        <v>3460.873</v>
      </c>
      <c r="D536" s="241">
        <v>0</v>
      </c>
      <c r="E536" s="241">
        <v>0</v>
      </c>
      <c r="F536" s="242">
        <v>0</v>
      </c>
      <c r="M536" s="227" t="s">
        <v>3</v>
      </c>
      <c r="N536" s="290">
        <v>61.8326647640639</v>
      </c>
      <c r="O536" s="242">
        <v>61.8326647640639</v>
      </c>
      <c r="P536" s="241">
        <v>0</v>
      </c>
      <c r="Q536" s="241">
        <v>0</v>
      </c>
      <c r="R536" s="242">
        <v>0</v>
      </c>
    </row>
    <row r="537" spans="1:19" ht="14.1" customHeight="1">
      <c r="A537" s="227" t="s">
        <v>4</v>
      </c>
      <c r="B537" s="290">
        <v>3445.866</v>
      </c>
      <c r="C537" s="242">
        <v>3445.866</v>
      </c>
      <c r="D537" s="241">
        <v>0</v>
      </c>
      <c r="E537" s="241">
        <v>0</v>
      </c>
      <c r="F537" s="242">
        <v>0</v>
      </c>
      <c r="M537" s="227" t="s">
        <v>4</v>
      </c>
      <c r="N537" s="290">
        <v>72.592491988951394</v>
      </c>
      <c r="O537" s="242">
        <v>72.592491988951394</v>
      </c>
      <c r="P537" s="241">
        <v>0</v>
      </c>
      <c r="Q537" s="241">
        <v>0</v>
      </c>
      <c r="R537" s="242">
        <v>0</v>
      </c>
    </row>
    <row r="538" spans="1:19" ht="14.1" customHeight="1">
      <c r="A538" s="227" t="s">
        <v>5</v>
      </c>
      <c r="B538" s="290">
        <v>3113.1550000000002</v>
      </c>
      <c r="C538" s="242">
        <v>3105.105</v>
      </c>
      <c r="D538" s="241">
        <v>0</v>
      </c>
      <c r="E538" s="241">
        <v>4.24</v>
      </c>
      <c r="F538" s="242">
        <v>3.81</v>
      </c>
      <c r="M538" s="227" t="s">
        <v>5</v>
      </c>
      <c r="N538" s="290">
        <v>87.325237580525197</v>
      </c>
      <c r="O538" s="242">
        <v>87.335854987190402</v>
      </c>
      <c r="P538" s="241">
        <v>0</v>
      </c>
      <c r="Q538" s="241">
        <v>95.047169811320799</v>
      </c>
      <c r="R538" s="242">
        <v>70.078740157480297</v>
      </c>
    </row>
    <row r="539" spans="1:19" ht="14.1" customHeight="1">
      <c r="A539" s="227" t="s">
        <v>6</v>
      </c>
      <c r="B539" s="290">
        <v>2345.0830000000001</v>
      </c>
      <c r="C539" s="242">
        <v>2345.0830000000001</v>
      </c>
      <c r="D539" s="241">
        <v>0</v>
      </c>
      <c r="E539" s="241">
        <v>0</v>
      </c>
      <c r="F539" s="242">
        <v>0</v>
      </c>
      <c r="M539" s="227" t="s">
        <v>6</v>
      </c>
      <c r="N539" s="290">
        <v>101.510692798506</v>
      </c>
      <c r="O539" s="242">
        <v>101.510692798506</v>
      </c>
      <c r="P539" s="241">
        <v>0</v>
      </c>
      <c r="Q539" s="241">
        <v>0</v>
      </c>
      <c r="R539" s="242">
        <v>0</v>
      </c>
    </row>
    <row r="540" spans="1:19" ht="14.1" customHeight="1">
      <c r="A540" s="227" t="s">
        <v>7</v>
      </c>
      <c r="B540" s="290">
        <v>2313.364</v>
      </c>
      <c r="C540" s="290">
        <v>2313.364</v>
      </c>
      <c r="D540" s="241">
        <v>0</v>
      </c>
      <c r="E540" s="241">
        <v>0</v>
      </c>
      <c r="F540" s="242">
        <v>0</v>
      </c>
      <c r="M540" s="227" t="s">
        <v>7</v>
      </c>
      <c r="N540" s="290">
        <v>115.652357346271</v>
      </c>
      <c r="O540" s="290">
        <v>115.652357346271</v>
      </c>
      <c r="P540" s="241">
        <v>0</v>
      </c>
      <c r="Q540" s="241">
        <v>0</v>
      </c>
      <c r="R540" s="242">
        <v>0</v>
      </c>
    </row>
    <row r="541" spans="1:19" ht="14.1" customHeight="1">
      <c r="A541" s="227" t="s">
        <v>8</v>
      </c>
      <c r="B541" s="290">
        <v>1918.2819999999999</v>
      </c>
      <c r="C541" s="242">
        <v>1918.2819999999999</v>
      </c>
      <c r="D541" s="241">
        <v>0</v>
      </c>
      <c r="E541" s="241">
        <v>0</v>
      </c>
      <c r="F541" s="242">
        <v>0</v>
      </c>
      <c r="M541" s="227" t="s">
        <v>8</v>
      </c>
      <c r="N541" s="290">
        <v>101.264047726038</v>
      </c>
      <c r="O541" s="242">
        <v>101.264047726038</v>
      </c>
      <c r="P541" s="241">
        <v>0</v>
      </c>
      <c r="Q541" s="241">
        <v>0</v>
      </c>
      <c r="R541" s="242">
        <v>0</v>
      </c>
    </row>
    <row r="542" spans="1:19" ht="14.1" customHeight="1">
      <c r="A542" s="227" t="s">
        <v>9</v>
      </c>
      <c r="B542" s="290">
        <v>1810.67</v>
      </c>
      <c r="C542" s="290">
        <v>1810.67</v>
      </c>
      <c r="D542" s="241">
        <v>0</v>
      </c>
      <c r="E542" s="241">
        <v>0</v>
      </c>
      <c r="F542" s="242">
        <v>0</v>
      </c>
      <c r="M542" s="227" t="s">
        <v>9</v>
      </c>
      <c r="N542" s="290">
        <v>100.760491972585</v>
      </c>
      <c r="O542" s="290">
        <v>100.760491972585</v>
      </c>
      <c r="P542" s="241">
        <v>0</v>
      </c>
      <c r="Q542" s="241">
        <v>0</v>
      </c>
      <c r="R542" s="242">
        <v>0</v>
      </c>
    </row>
    <row r="543" spans="1:19" ht="14.1" customHeight="1">
      <c r="A543" s="227" t="s">
        <v>372</v>
      </c>
      <c r="B543" s="290">
        <v>2091.991</v>
      </c>
      <c r="C543" s="290">
        <v>2091.991</v>
      </c>
      <c r="D543" s="241">
        <v>0</v>
      </c>
      <c r="E543" s="241">
        <v>0</v>
      </c>
      <c r="F543" s="242">
        <v>0</v>
      </c>
      <c r="M543" s="227" t="s">
        <v>372</v>
      </c>
      <c r="N543" s="290">
        <v>102.538682049779</v>
      </c>
      <c r="O543" s="290">
        <v>102.538682049779</v>
      </c>
      <c r="P543" s="241">
        <v>0</v>
      </c>
      <c r="Q543" s="241">
        <v>0</v>
      </c>
      <c r="R543" s="242">
        <v>0</v>
      </c>
    </row>
    <row r="544" spans="1:19" ht="14.1" customHeight="1">
      <c r="A544" s="228" t="s">
        <v>373</v>
      </c>
      <c r="B544" s="291">
        <v>1767.41</v>
      </c>
      <c r="C544" s="291">
        <v>1766.46</v>
      </c>
      <c r="D544" s="246">
        <v>0.95</v>
      </c>
      <c r="E544" s="246">
        <v>0</v>
      </c>
      <c r="F544" s="245">
        <v>0</v>
      </c>
      <c r="M544" s="228" t="s">
        <v>373</v>
      </c>
      <c r="N544" s="291">
        <v>104.27574812861801</v>
      </c>
      <c r="O544" s="291">
        <v>104.18860319509101</v>
      </c>
      <c r="P544" s="246">
        <v>266.31578947368399</v>
      </c>
      <c r="Q544" s="246">
        <v>0</v>
      </c>
      <c r="R544" s="245">
        <v>0</v>
      </c>
    </row>
    <row r="545" spans="1:23" ht="14.1" customHeight="1">
      <c r="A545" s="39" t="s">
        <v>295</v>
      </c>
      <c r="M545" s="39" t="s">
        <v>295</v>
      </c>
      <c r="N545"/>
    </row>
    <row r="546" spans="1:23" ht="14.1" customHeight="1">
      <c r="M546"/>
      <c r="N546"/>
    </row>
    <row r="547" spans="1:23" ht="14.1" customHeight="1">
      <c r="A547" s="63" t="s">
        <v>431</v>
      </c>
      <c r="B547" s="24"/>
      <c r="K547" s="29" t="s">
        <v>0</v>
      </c>
      <c r="M547" s="63" t="s">
        <v>431</v>
      </c>
      <c r="N547" s="22"/>
      <c r="W547" s="26" t="s">
        <v>294</v>
      </c>
    </row>
    <row r="548" spans="1:23" ht="14.1" customHeight="1">
      <c r="A548" s="226"/>
      <c r="B548" s="31" t="s">
        <v>191</v>
      </c>
      <c r="C548" s="87" t="s">
        <v>30</v>
      </c>
      <c r="D548" s="87" t="s">
        <v>29</v>
      </c>
      <c r="E548" s="96" t="s">
        <v>39</v>
      </c>
      <c r="F548" s="96" t="s">
        <v>193</v>
      </c>
      <c r="G548" s="96" t="s">
        <v>42</v>
      </c>
      <c r="H548" s="87" t="s">
        <v>315</v>
      </c>
      <c r="I548" s="96" t="s">
        <v>31</v>
      </c>
      <c r="J548" s="223" t="s">
        <v>49</v>
      </c>
      <c r="K548" s="32" t="s">
        <v>66</v>
      </c>
      <c r="M548" s="226"/>
      <c r="N548" s="31" t="s">
        <v>194</v>
      </c>
      <c r="O548" s="87" t="s">
        <v>30</v>
      </c>
      <c r="P548" s="87" t="s">
        <v>29</v>
      </c>
      <c r="Q548" s="96" t="s">
        <v>39</v>
      </c>
      <c r="R548" s="96" t="s">
        <v>193</v>
      </c>
      <c r="S548" s="96" t="s">
        <v>42</v>
      </c>
      <c r="T548" s="87" t="s">
        <v>315</v>
      </c>
      <c r="U548" s="96" t="s">
        <v>31</v>
      </c>
      <c r="V548" s="82" t="s">
        <v>49</v>
      </c>
      <c r="W548" s="32" t="s">
        <v>66</v>
      </c>
    </row>
    <row r="549" spans="1:23" ht="14.1" customHeight="1">
      <c r="A549" s="227" t="s">
        <v>2</v>
      </c>
      <c r="B549" s="242">
        <v>29475.877</v>
      </c>
      <c r="C549" s="241">
        <v>20068.815999999999</v>
      </c>
      <c r="D549" s="241">
        <v>8358.7450000000008</v>
      </c>
      <c r="E549" s="241">
        <v>0</v>
      </c>
      <c r="F549" s="241">
        <v>0</v>
      </c>
      <c r="G549" s="241">
        <v>0</v>
      </c>
      <c r="H549" s="241">
        <v>0</v>
      </c>
      <c r="I549" s="241">
        <v>968.04200000000003</v>
      </c>
      <c r="J549" s="241">
        <v>0</v>
      </c>
      <c r="K549" s="242">
        <v>80.274000000000001</v>
      </c>
      <c r="M549" s="227" t="s">
        <v>2</v>
      </c>
      <c r="N549" s="242">
        <v>93.366992948165702</v>
      </c>
      <c r="O549" s="241">
        <v>92.6959517691527</v>
      </c>
      <c r="P549" s="241">
        <v>73.224509181701293</v>
      </c>
      <c r="Q549" s="241">
        <v>0</v>
      </c>
      <c r="R549" s="241">
        <v>0</v>
      </c>
      <c r="S549" s="241">
        <v>0</v>
      </c>
      <c r="T549" s="241">
        <v>0</v>
      </c>
      <c r="U549" s="241">
        <v>254.10777631549001</v>
      </c>
      <c r="V549" s="241">
        <v>0</v>
      </c>
      <c r="W549" s="242">
        <v>420.11111941600001</v>
      </c>
    </row>
    <row r="550" spans="1:23" ht="14.1" customHeight="1">
      <c r="A550" s="227" t="s">
        <v>3</v>
      </c>
      <c r="B550" s="242">
        <v>32948.267</v>
      </c>
      <c r="C550" s="241">
        <v>23494.359</v>
      </c>
      <c r="D550" s="241">
        <v>8165.7979999999998</v>
      </c>
      <c r="E550" s="241">
        <v>0</v>
      </c>
      <c r="F550" s="241">
        <v>0</v>
      </c>
      <c r="G550" s="241">
        <v>0</v>
      </c>
      <c r="H550" s="241">
        <v>0</v>
      </c>
      <c r="I550" s="241">
        <v>856.23800000000006</v>
      </c>
      <c r="J550" s="241">
        <v>0</v>
      </c>
      <c r="K550" s="242">
        <v>431.87200000000001</v>
      </c>
      <c r="M550" s="227" t="s">
        <v>3</v>
      </c>
      <c r="N550" s="242">
        <v>92.457032717380898</v>
      </c>
      <c r="O550" s="241">
        <v>91.056963929086095</v>
      </c>
      <c r="P550" s="241">
        <v>71.8403761640932</v>
      </c>
      <c r="Q550" s="241">
        <v>0</v>
      </c>
      <c r="R550" s="241">
        <v>0</v>
      </c>
      <c r="S550" s="241">
        <v>0</v>
      </c>
      <c r="T550" s="241">
        <v>0</v>
      </c>
      <c r="U550" s="241">
        <v>291.171379920069</v>
      </c>
      <c r="V550" s="241">
        <v>0</v>
      </c>
      <c r="W550" s="242">
        <v>164.465397154713</v>
      </c>
    </row>
    <row r="551" spans="1:23" ht="14.1" customHeight="1">
      <c r="A551" s="227" t="s">
        <v>4</v>
      </c>
      <c r="B551" s="242">
        <v>29641.827000000001</v>
      </c>
      <c r="C551" s="241">
        <v>19742.099999999999</v>
      </c>
      <c r="D551" s="241">
        <v>8871.7530000000006</v>
      </c>
      <c r="E551" s="241">
        <v>0</v>
      </c>
      <c r="F551" s="241">
        <v>0</v>
      </c>
      <c r="G551" s="241">
        <v>0</v>
      </c>
      <c r="H551" s="241">
        <v>0</v>
      </c>
      <c r="I551" s="241">
        <v>771.31</v>
      </c>
      <c r="J551" s="241">
        <v>0</v>
      </c>
      <c r="K551" s="242">
        <v>256.66399999999999</v>
      </c>
      <c r="M551" s="227" t="s">
        <v>4</v>
      </c>
      <c r="N551" s="242">
        <v>97.483532307236004</v>
      </c>
      <c r="O551" s="241">
        <v>99.097715035381199</v>
      </c>
      <c r="P551" s="241">
        <v>72.700175489556599</v>
      </c>
      <c r="Q551" s="241">
        <v>0</v>
      </c>
      <c r="R551" s="241">
        <v>0</v>
      </c>
      <c r="S551" s="241">
        <v>0</v>
      </c>
      <c r="T551" s="241">
        <v>0</v>
      </c>
      <c r="U551" s="241">
        <v>310.71553590644498</v>
      </c>
      <c r="V551" s="241">
        <v>0</v>
      </c>
      <c r="W551" s="242">
        <v>189.18508244241499</v>
      </c>
    </row>
    <row r="552" spans="1:23" ht="14.1" customHeight="1">
      <c r="A552" s="227" t="s">
        <v>5</v>
      </c>
      <c r="B552" s="242">
        <v>32720.518</v>
      </c>
      <c r="C552" s="241">
        <v>24712.999</v>
      </c>
      <c r="D552" s="241">
        <v>7320.683</v>
      </c>
      <c r="E552" s="241">
        <v>0</v>
      </c>
      <c r="F552" s="241">
        <v>0</v>
      </c>
      <c r="G552" s="241">
        <v>0</v>
      </c>
      <c r="H552" s="241">
        <v>0</v>
      </c>
      <c r="I552" s="241">
        <v>653.25199999999995</v>
      </c>
      <c r="J552" s="241">
        <v>0</v>
      </c>
      <c r="K552" s="242">
        <v>33.584000000000003</v>
      </c>
      <c r="M552" s="227" t="s">
        <v>5</v>
      </c>
      <c r="N552" s="242">
        <v>99.822411124420398</v>
      </c>
      <c r="O552" s="241">
        <v>95.453975456398496</v>
      </c>
      <c r="P552" s="241">
        <v>86.768816516163895</v>
      </c>
      <c r="Q552" s="241">
        <v>0</v>
      </c>
      <c r="R552" s="241">
        <v>0</v>
      </c>
      <c r="S552" s="241">
        <v>0</v>
      </c>
      <c r="T552" s="241">
        <v>0</v>
      </c>
      <c r="U552" s="241">
        <v>398.284276205813</v>
      </c>
      <c r="V552" s="241">
        <v>0</v>
      </c>
      <c r="W552" s="242">
        <v>354.33539780848002</v>
      </c>
    </row>
    <row r="553" spans="1:23" ht="14.1" customHeight="1">
      <c r="A553" s="227" t="s">
        <v>6</v>
      </c>
      <c r="B553" s="242">
        <v>28920.827000000001</v>
      </c>
      <c r="C553" s="241">
        <v>22460.316999999999</v>
      </c>
      <c r="D553" s="241">
        <v>5981.2309999999998</v>
      </c>
      <c r="E553" s="241">
        <v>0</v>
      </c>
      <c r="F553" s="241">
        <v>0</v>
      </c>
      <c r="G553" s="241">
        <v>0</v>
      </c>
      <c r="H553" s="241">
        <v>0</v>
      </c>
      <c r="I553" s="241">
        <v>473.34100000000001</v>
      </c>
      <c r="J553" s="241">
        <v>0</v>
      </c>
      <c r="K553" s="242">
        <v>5.9379999999999997</v>
      </c>
      <c r="M553" s="227" t="s">
        <v>6</v>
      </c>
      <c r="N553" s="242">
        <v>108.19144279657</v>
      </c>
      <c r="O553" s="241">
        <v>101.939701029153</v>
      </c>
      <c r="P553" s="241">
        <v>107.805399925199</v>
      </c>
      <c r="Q553" s="241">
        <v>0</v>
      </c>
      <c r="R553" s="241">
        <v>0</v>
      </c>
      <c r="S553" s="241">
        <v>0</v>
      </c>
      <c r="T553" s="241">
        <v>0</v>
      </c>
      <c r="U553" s="241">
        <v>404.22232597640999</v>
      </c>
      <c r="V553" s="241">
        <v>0</v>
      </c>
      <c r="W553" s="242">
        <v>546.31188952509297</v>
      </c>
    </row>
    <row r="554" spans="1:23" ht="14.1" customHeight="1">
      <c r="A554" s="227" t="s">
        <v>7</v>
      </c>
      <c r="B554" s="242">
        <v>23766.863000000001</v>
      </c>
      <c r="C554" s="241">
        <v>18500.112000000001</v>
      </c>
      <c r="D554" s="241">
        <v>4987.0209999999997</v>
      </c>
      <c r="E554" s="241">
        <v>0</v>
      </c>
      <c r="F554" s="241">
        <v>0</v>
      </c>
      <c r="G554" s="241">
        <v>0</v>
      </c>
      <c r="H554" s="241">
        <v>0</v>
      </c>
      <c r="I554" s="241">
        <v>271.726</v>
      </c>
      <c r="J554" s="241">
        <v>0</v>
      </c>
      <c r="K554" s="242">
        <v>8.0039999999999996</v>
      </c>
      <c r="M554" s="227" t="s">
        <v>7</v>
      </c>
      <c r="N554" s="242">
        <v>117.30542646709399</v>
      </c>
      <c r="O554" s="241">
        <v>110.625654590632</v>
      </c>
      <c r="P554" s="241">
        <v>124.858507714325</v>
      </c>
      <c r="Q554" s="241">
        <v>0</v>
      </c>
      <c r="R554" s="241">
        <v>0</v>
      </c>
      <c r="S554" s="241">
        <v>0</v>
      </c>
      <c r="T554" s="241">
        <v>0</v>
      </c>
      <c r="U554" s="241">
        <v>421.88086528341</v>
      </c>
      <c r="V554" s="241">
        <v>0</v>
      </c>
      <c r="W554" s="242">
        <v>510.61969015492201</v>
      </c>
    </row>
    <row r="555" spans="1:23" ht="14.1" customHeight="1">
      <c r="A555" s="227" t="s">
        <v>8</v>
      </c>
      <c r="B555" s="242">
        <v>28594.213</v>
      </c>
      <c r="C555" s="241">
        <v>22689.401000000002</v>
      </c>
      <c r="D555" s="241">
        <v>5540.6289999999999</v>
      </c>
      <c r="E555" s="241">
        <v>19.55</v>
      </c>
      <c r="F555" s="241">
        <v>12.462999999999999</v>
      </c>
      <c r="G555" s="241">
        <v>0</v>
      </c>
      <c r="H555" s="241">
        <v>0</v>
      </c>
      <c r="I555" s="241">
        <v>331.27600000000001</v>
      </c>
      <c r="J555" s="241">
        <v>0</v>
      </c>
      <c r="K555" s="242">
        <v>0.89400000000000002</v>
      </c>
      <c r="M555" s="227" t="s">
        <v>8</v>
      </c>
      <c r="N555" s="242">
        <v>108.815864244979</v>
      </c>
      <c r="O555" s="241">
        <v>107.452858715838</v>
      </c>
      <c r="P555" s="241">
        <v>100.531365662635</v>
      </c>
      <c r="Q555" s="241">
        <v>183.375959079284</v>
      </c>
      <c r="R555" s="241">
        <v>230.76305865361499</v>
      </c>
      <c r="S555" s="241">
        <v>0</v>
      </c>
      <c r="T555" s="241">
        <v>0</v>
      </c>
      <c r="U555" s="241">
        <v>330.624615124549</v>
      </c>
      <c r="V555" s="241">
        <v>0</v>
      </c>
      <c r="W555" s="242">
        <v>522.37136465324397</v>
      </c>
    </row>
    <row r="556" spans="1:23" ht="14.1" customHeight="1">
      <c r="A556" s="237" t="s">
        <v>9</v>
      </c>
      <c r="B556" s="242">
        <v>25893.350999999999</v>
      </c>
      <c r="C556" s="241">
        <v>18949.083999999999</v>
      </c>
      <c r="D556" s="241">
        <v>4718.5349999999999</v>
      </c>
      <c r="E556" s="241">
        <v>1127.952</v>
      </c>
      <c r="F556" s="241">
        <v>349.38400000000001</v>
      </c>
      <c r="G556" s="241">
        <v>365.77800000000002</v>
      </c>
      <c r="H556" s="241">
        <v>58.189</v>
      </c>
      <c r="I556" s="241">
        <v>322.86900000000003</v>
      </c>
      <c r="J556" s="241">
        <v>1.56</v>
      </c>
      <c r="K556" s="242">
        <v>0</v>
      </c>
      <c r="M556" s="237" t="s">
        <v>9</v>
      </c>
      <c r="N556" s="242">
        <v>106.514718778578</v>
      </c>
      <c r="O556" s="241">
        <v>92.047035096788804</v>
      </c>
      <c r="P556" s="241">
        <v>117.41356162453</v>
      </c>
      <c r="Q556" s="241">
        <v>178.54394513241701</v>
      </c>
      <c r="R556" s="241">
        <v>229.855975087583</v>
      </c>
      <c r="S556" s="241">
        <v>194.92150976822001</v>
      </c>
      <c r="T556" s="241">
        <v>77.677911632782795</v>
      </c>
      <c r="U556" s="241">
        <v>314.51145820750799</v>
      </c>
      <c r="V556" s="241">
        <v>471.15384615384602</v>
      </c>
      <c r="W556" s="242">
        <v>0</v>
      </c>
    </row>
    <row r="557" spans="1:23" ht="14.1" customHeight="1">
      <c r="A557" s="227" t="s">
        <v>372</v>
      </c>
      <c r="B557" s="242">
        <v>27205.985000000001</v>
      </c>
      <c r="C557" s="241">
        <v>17565.862000000001</v>
      </c>
      <c r="D557" s="241">
        <v>4418.451</v>
      </c>
      <c r="E557" s="241">
        <v>1415.607</v>
      </c>
      <c r="F557" s="241">
        <v>791.60299999999995</v>
      </c>
      <c r="G557" s="241">
        <v>1882.819</v>
      </c>
      <c r="H557" s="241">
        <v>951.90800000000002</v>
      </c>
      <c r="I557" s="241">
        <v>177.55199999999999</v>
      </c>
      <c r="J557" s="241">
        <v>2.1829999999999998</v>
      </c>
      <c r="K557" s="242">
        <v>0</v>
      </c>
      <c r="M557" s="227" t="s">
        <v>372</v>
      </c>
      <c r="N557" s="242">
        <v>96.273301628299805</v>
      </c>
      <c r="O557" s="241">
        <v>71.684441105139001</v>
      </c>
      <c r="P557" s="241">
        <v>119.861689085157</v>
      </c>
      <c r="Q557" s="241">
        <v>170.42795069535501</v>
      </c>
      <c r="R557" s="241">
        <v>213.58938760969801</v>
      </c>
      <c r="S557" s="241">
        <v>150.393638475074</v>
      </c>
      <c r="T557" s="241">
        <v>73.240271118637494</v>
      </c>
      <c r="U557" s="241">
        <v>370.77588537442603</v>
      </c>
      <c r="V557" s="241">
        <v>621.62162162162201</v>
      </c>
      <c r="W557" s="242">
        <v>0</v>
      </c>
    </row>
    <row r="558" spans="1:23" ht="14.1" customHeight="1">
      <c r="A558" s="228" t="s">
        <v>373</v>
      </c>
      <c r="B558" s="245">
        <v>21640.691999999999</v>
      </c>
      <c r="C558" s="246">
        <v>10934.19</v>
      </c>
      <c r="D558" s="246">
        <v>3504.5819999999999</v>
      </c>
      <c r="E558" s="246">
        <v>2321.54</v>
      </c>
      <c r="F558" s="246">
        <v>2084.616</v>
      </c>
      <c r="G558" s="246">
        <v>1924.1279999999999</v>
      </c>
      <c r="H558" s="246">
        <v>635.35500000000002</v>
      </c>
      <c r="I558" s="246">
        <v>236.28100000000001</v>
      </c>
      <c r="J558" s="246">
        <v>0</v>
      </c>
      <c r="K558" s="245">
        <v>0</v>
      </c>
      <c r="M558" s="228" t="s">
        <v>373</v>
      </c>
      <c r="N558" s="245">
        <v>115.50707343369599</v>
      </c>
      <c r="O558" s="246">
        <v>82.025920530007198</v>
      </c>
      <c r="P558" s="246">
        <v>115.313609440441</v>
      </c>
      <c r="Q558" s="246">
        <v>179.679006176934</v>
      </c>
      <c r="R558" s="246">
        <v>185.183266366563</v>
      </c>
      <c r="S558" s="246">
        <v>132.706867734371</v>
      </c>
      <c r="T558" s="246">
        <v>80.669861730843394</v>
      </c>
      <c r="U558" s="246">
        <v>376.13265560921099</v>
      </c>
      <c r="V558" s="246">
        <v>0</v>
      </c>
      <c r="W558" s="245">
        <v>0</v>
      </c>
    </row>
    <row r="559" spans="1:23" ht="14.1" customHeight="1">
      <c r="A559" s="39" t="s">
        <v>295</v>
      </c>
      <c r="M559" s="39" t="s">
        <v>295</v>
      </c>
      <c r="N559"/>
    </row>
    <row r="560" spans="1:23" ht="14.1" customHeight="1">
      <c r="A560" s="39"/>
      <c r="M560" s="39"/>
      <c r="N560"/>
    </row>
    <row r="561" spans="1:24" ht="14.1" customHeight="1">
      <c r="A561" s="63" t="s">
        <v>432</v>
      </c>
      <c r="B561" s="24"/>
      <c r="K561" s="29" t="s">
        <v>0</v>
      </c>
      <c r="M561" s="63" t="s">
        <v>432</v>
      </c>
      <c r="N561" s="22"/>
      <c r="W561" s="26" t="s">
        <v>294</v>
      </c>
    </row>
    <row r="562" spans="1:24" ht="14.1" customHeight="1">
      <c r="A562" s="226"/>
      <c r="B562" s="31" t="s">
        <v>191</v>
      </c>
      <c r="C562" s="2" t="s">
        <v>28</v>
      </c>
      <c r="D562" s="2" t="s">
        <v>40</v>
      </c>
      <c r="E562" s="2" t="s">
        <v>29</v>
      </c>
      <c r="F562" s="2" t="s">
        <v>61</v>
      </c>
      <c r="G562" s="2" t="s">
        <v>30</v>
      </c>
      <c r="H562" s="2" t="s">
        <v>316</v>
      </c>
      <c r="I562" s="2" t="s">
        <v>31</v>
      </c>
      <c r="J562" s="197" t="s">
        <v>406</v>
      </c>
      <c r="K562" s="32" t="s">
        <v>66</v>
      </c>
      <c r="M562" s="226"/>
      <c r="N562" s="31" t="s">
        <v>194</v>
      </c>
      <c r="O562" s="2" t="s">
        <v>28</v>
      </c>
      <c r="P562" s="2" t="s">
        <v>40</v>
      </c>
      <c r="Q562" s="2" t="s">
        <v>29</v>
      </c>
      <c r="R562" s="2" t="s">
        <v>61</v>
      </c>
      <c r="S562" s="2" t="s">
        <v>30</v>
      </c>
      <c r="T562" s="2" t="s">
        <v>316</v>
      </c>
      <c r="U562" s="2" t="s">
        <v>31</v>
      </c>
      <c r="V562" s="197" t="s">
        <v>406</v>
      </c>
      <c r="W562" s="2" t="s">
        <v>66</v>
      </c>
    </row>
    <row r="563" spans="1:24" ht="14.1" customHeight="1">
      <c r="A563" s="227" t="s">
        <v>2</v>
      </c>
      <c r="B563" s="242">
        <v>2044.175</v>
      </c>
      <c r="C563" s="241">
        <v>1560.55</v>
      </c>
      <c r="D563" s="241">
        <v>120.82899999999999</v>
      </c>
      <c r="E563" s="241">
        <v>217.51499999999999</v>
      </c>
      <c r="F563" s="241">
        <v>46.354999999999997</v>
      </c>
      <c r="G563" s="241">
        <v>13.462</v>
      </c>
      <c r="H563" s="241">
        <v>0.35799999999999998</v>
      </c>
      <c r="I563" s="241">
        <v>55.003</v>
      </c>
      <c r="J563" s="241">
        <v>0</v>
      </c>
      <c r="K563" s="242">
        <v>30.103000000000002</v>
      </c>
      <c r="M563" s="227" t="s">
        <v>2</v>
      </c>
      <c r="N563" s="242">
        <v>3090.0045250528901</v>
      </c>
      <c r="O563" s="241">
        <v>3034.4820736278898</v>
      </c>
      <c r="P563" s="241">
        <v>2628.0611442617201</v>
      </c>
      <c r="Q563" s="241">
        <v>2808.2614992069498</v>
      </c>
      <c r="R563" s="241">
        <v>1811.8433825908701</v>
      </c>
      <c r="S563" s="241">
        <v>4480.0178279601796</v>
      </c>
      <c r="T563" s="241">
        <v>4572.62569832402</v>
      </c>
      <c r="U563" s="241">
        <v>8483.6099849099101</v>
      </c>
      <c r="V563" s="241">
        <v>0</v>
      </c>
      <c r="W563" s="242">
        <v>1332.25924326479</v>
      </c>
    </row>
    <row r="564" spans="1:24" ht="14.1" customHeight="1">
      <c r="A564" s="227" t="s">
        <v>3</v>
      </c>
      <c r="B564" s="242">
        <v>1214.973</v>
      </c>
      <c r="C564" s="241">
        <v>875.14599999999996</v>
      </c>
      <c r="D564" s="241">
        <v>147.43100000000001</v>
      </c>
      <c r="E564" s="241">
        <v>99.125</v>
      </c>
      <c r="F564" s="241">
        <v>63.825000000000003</v>
      </c>
      <c r="G564" s="241">
        <v>17.367000000000001</v>
      </c>
      <c r="H564" s="241">
        <v>0.75</v>
      </c>
      <c r="I564" s="241">
        <v>11.157999999999999</v>
      </c>
      <c r="J564" s="241">
        <v>0</v>
      </c>
      <c r="K564" s="242">
        <v>0.17100000000000001</v>
      </c>
      <c r="M564" s="227" t="s">
        <v>3</v>
      </c>
      <c r="N564" s="242">
        <v>4703.5357987379102</v>
      </c>
      <c r="O564" s="241">
        <v>4819.6335240062799</v>
      </c>
      <c r="P564" s="241">
        <v>4146.5499114840204</v>
      </c>
      <c r="Q564" s="241">
        <v>4640.8171500630497</v>
      </c>
      <c r="R564" s="241">
        <v>2068.1707794751301</v>
      </c>
      <c r="S564" s="241">
        <v>4015.9497898312902</v>
      </c>
      <c r="T564" s="241">
        <v>3618.6666666666702</v>
      </c>
      <c r="U564" s="241">
        <v>19742.875067216301</v>
      </c>
      <c r="V564" s="241">
        <v>0</v>
      </c>
      <c r="W564" s="242">
        <v>4000</v>
      </c>
    </row>
    <row r="565" spans="1:24" ht="14.1" customHeight="1">
      <c r="A565" s="227" t="s">
        <v>4</v>
      </c>
      <c r="B565" s="242">
        <v>1436.452</v>
      </c>
      <c r="C565" s="241">
        <v>1131.979</v>
      </c>
      <c r="D565" s="241">
        <v>54.418999999999997</v>
      </c>
      <c r="E565" s="241">
        <v>79.268000000000001</v>
      </c>
      <c r="F565" s="241">
        <v>111.33199999999999</v>
      </c>
      <c r="G565" s="241">
        <v>7.0380000000000003</v>
      </c>
      <c r="H565" s="241">
        <v>0.66400000000000003</v>
      </c>
      <c r="I565" s="241">
        <v>19.129000000000001</v>
      </c>
      <c r="J565" s="241">
        <v>0</v>
      </c>
      <c r="K565" s="242">
        <v>32.622999999999998</v>
      </c>
      <c r="M565" s="227" t="s">
        <v>4</v>
      </c>
      <c r="N565" s="242">
        <v>3918.3926786276202</v>
      </c>
      <c r="O565" s="241">
        <v>3898.4919331542401</v>
      </c>
      <c r="P565" s="241">
        <v>4896.2678476267502</v>
      </c>
      <c r="Q565" s="241">
        <v>4661.8181359438904</v>
      </c>
      <c r="R565" s="241">
        <v>2339.95616713973</v>
      </c>
      <c r="S565" s="241">
        <v>4279.1986359761304</v>
      </c>
      <c r="T565" s="241">
        <v>3847.8915662650602</v>
      </c>
      <c r="U565" s="241">
        <v>12501.071671284401</v>
      </c>
      <c r="V565" s="241">
        <v>0</v>
      </c>
      <c r="W565" s="242">
        <v>1449.03902154921</v>
      </c>
    </row>
    <row r="566" spans="1:24" ht="14.1" customHeight="1">
      <c r="A566" s="227" t="s">
        <v>5</v>
      </c>
      <c r="B566" s="242">
        <v>1221.7329999999999</v>
      </c>
      <c r="C566" s="241">
        <v>775.11</v>
      </c>
      <c r="D566" s="241">
        <v>172.64500000000001</v>
      </c>
      <c r="E566" s="241">
        <v>213.67400000000001</v>
      </c>
      <c r="F566" s="241">
        <v>27.167000000000002</v>
      </c>
      <c r="G566" s="241">
        <v>17.271999999999998</v>
      </c>
      <c r="H566" s="241">
        <v>1.405</v>
      </c>
      <c r="I566" s="241">
        <v>11.763999999999999</v>
      </c>
      <c r="J566" s="241">
        <v>0</v>
      </c>
      <c r="K566" s="242">
        <v>2.6960000000000002</v>
      </c>
      <c r="M566" s="227" t="s">
        <v>5</v>
      </c>
      <c r="N566" s="242">
        <v>4780.9627799199998</v>
      </c>
      <c r="O566" s="241">
        <v>5117.1046690147195</v>
      </c>
      <c r="P566" s="241">
        <v>3619.6820064293802</v>
      </c>
      <c r="Q566" s="241">
        <v>3713.0956503832899</v>
      </c>
      <c r="R566" s="241">
        <v>2736.84985460301</v>
      </c>
      <c r="S566" s="241">
        <v>5289.4858730893902</v>
      </c>
      <c r="T566" s="241">
        <v>5370.8185053380803</v>
      </c>
      <c r="U566" s="241">
        <v>23198.8269296158</v>
      </c>
      <c r="V566" s="241">
        <v>0</v>
      </c>
      <c r="W566" s="242">
        <v>3805.6379821958499</v>
      </c>
    </row>
    <row r="567" spans="1:24" ht="14.1" customHeight="1">
      <c r="A567" s="227" t="s">
        <v>6</v>
      </c>
      <c r="B567" s="242">
        <v>1073.383</v>
      </c>
      <c r="C567" s="241">
        <v>669.39400000000001</v>
      </c>
      <c r="D567" s="241">
        <v>86.882999999999996</v>
      </c>
      <c r="E567" s="241">
        <v>211.999</v>
      </c>
      <c r="F567" s="241">
        <v>87.93</v>
      </c>
      <c r="G567" s="241">
        <v>6.8540000000000001</v>
      </c>
      <c r="H567" s="241">
        <v>2.2789999999999999</v>
      </c>
      <c r="I567" s="241">
        <v>8.0440000000000005</v>
      </c>
      <c r="J567" s="241">
        <v>0</v>
      </c>
      <c r="K567" s="242">
        <v>0</v>
      </c>
      <c r="M567" s="227" t="s">
        <v>6</v>
      </c>
      <c r="N567" s="242">
        <v>5062.6346793269504</v>
      </c>
      <c r="O567" s="241">
        <v>5279.0822744153702</v>
      </c>
      <c r="P567" s="241">
        <v>4821.0236755176502</v>
      </c>
      <c r="Q567" s="241">
        <v>4553.4648748343097</v>
      </c>
      <c r="R567" s="241">
        <v>2380.4958489707701</v>
      </c>
      <c r="S567" s="241">
        <v>5664.2836299970804</v>
      </c>
      <c r="T567" s="241">
        <v>6323.3874506362399</v>
      </c>
      <c r="U567" s="241">
        <v>31528.344107409201</v>
      </c>
      <c r="V567" s="241">
        <v>0</v>
      </c>
      <c r="W567" s="242">
        <v>0</v>
      </c>
    </row>
    <row r="568" spans="1:24" ht="14.1" customHeight="1">
      <c r="A568" s="227" t="s">
        <v>7</v>
      </c>
      <c r="B568" s="242">
        <v>897.279</v>
      </c>
      <c r="C568" s="241">
        <v>497.26</v>
      </c>
      <c r="D568" s="241">
        <v>252.58699999999999</v>
      </c>
      <c r="E568" s="241">
        <v>71.938000000000002</v>
      </c>
      <c r="F568" s="241">
        <v>58.264000000000003</v>
      </c>
      <c r="G568" s="241">
        <v>4.6390000000000002</v>
      </c>
      <c r="H568" s="241">
        <v>2.0270000000000001</v>
      </c>
      <c r="I568" s="241">
        <v>3.6040000000000001</v>
      </c>
      <c r="J568" s="241">
        <v>0</v>
      </c>
      <c r="K568" s="242">
        <v>6.96</v>
      </c>
      <c r="M568" s="227" t="s">
        <v>7</v>
      </c>
      <c r="N568" s="242">
        <v>5600.9424047592802</v>
      </c>
      <c r="O568" s="241">
        <v>6639.34360294413</v>
      </c>
      <c r="P568" s="241">
        <v>3942.15062532909</v>
      </c>
      <c r="Q568" s="241">
        <v>5101.7681892741002</v>
      </c>
      <c r="R568" s="241">
        <v>2963.3907730330902</v>
      </c>
      <c r="S568" s="241">
        <v>6685.2769993533102</v>
      </c>
      <c r="T568" s="241">
        <v>7617.1682289097198</v>
      </c>
      <c r="U568" s="241">
        <v>32066.870144284101</v>
      </c>
      <c r="V568" s="241">
        <v>0</v>
      </c>
      <c r="W568" s="242">
        <v>3836.2068965517201</v>
      </c>
    </row>
    <row r="569" spans="1:24" ht="14.1" customHeight="1">
      <c r="A569" s="227" t="s">
        <v>8</v>
      </c>
      <c r="B569" s="242">
        <v>980.8</v>
      </c>
      <c r="C569" s="241">
        <v>646.79999999999995</v>
      </c>
      <c r="D569" s="241">
        <v>184.6</v>
      </c>
      <c r="E569" s="241">
        <v>125.785</v>
      </c>
      <c r="F569" s="241">
        <v>3.2189999999999999</v>
      </c>
      <c r="G569" s="241">
        <v>8.6029999999999998</v>
      </c>
      <c r="H569" s="241">
        <v>2.7250000000000001</v>
      </c>
      <c r="I569" s="241">
        <v>9.0679999999999996</v>
      </c>
      <c r="J569" s="241">
        <v>0</v>
      </c>
      <c r="K569" s="242">
        <v>0</v>
      </c>
      <c r="M569" s="227" t="s">
        <v>8</v>
      </c>
      <c r="N569" s="242">
        <v>4793.6674143556302</v>
      </c>
      <c r="O569" s="241">
        <v>5184.5439084724803</v>
      </c>
      <c r="P569" s="241">
        <v>3644.0953412784402</v>
      </c>
      <c r="Q569" s="241">
        <v>3580.6495210080702</v>
      </c>
      <c r="R569" s="241">
        <v>2426.21932277105</v>
      </c>
      <c r="S569" s="241">
        <v>5219.92328257585</v>
      </c>
      <c r="T569" s="241">
        <v>7790.8256880733898</v>
      </c>
      <c r="U569" s="241">
        <v>16676.9960299956</v>
      </c>
      <c r="V569" s="241">
        <v>0</v>
      </c>
      <c r="W569" s="242">
        <v>0</v>
      </c>
    </row>
    <row r="570" spans="1:24" ht="14.1" customHeight="1">
      <c r="A570" s="237" t="s">
        <v>9</v>
      </c>
      <c r="B570" s="242">
        <v>786.75199999999995</v>
      </c>
      <c r="C570" s="241">
        <v>635.21900000000005</v>
      </c>
      <c r="D570" s="241">
        <v>40.54</v>
      </c>
      <c r="E570" s="241">
        <v>42.268000000000001</v>
      </c>
      <c r="F570" s="241">
        <v>49.368000000000002</v>
      </c>
      <c r="G570" s="241">
        <v>10.746</v>
      </c>
      <c r="H570" s="241">
        <v>3.238</v>
      </c>
      <c r="I570" s="241">
        <v>5.3159999999999998</v>
      </c>
      <c r="J570" s="241">
        <v>5.7000000000000002E-2</v>
      </c>
      <c r="K570" s="242">
        <v>0</v>
      </c>
      <c r="M570" s="237" t="s">
        <v>9</v>
      </c>
      <c r="N570" s="242">
        <v>6303.5823232734101</v>
      </c>
      <c r="O570" s="241">
        <v>6314.6080328201797</v>
      </c>
      <c r="P570" s="241">
        <v>6461.4208189442497</v>
      </c>
      <c r="Q570" s="241">
        <v>6682.6440806283699</v>
      </c>
      <c r="R570" s="241">
        <v>2684.1476259925498</v>
      </c>
      <c r="S570" s="241">
        <v>5585.52019356039</v>
      </c>
      <c r="T570" s="241">
        <v>8222.6683137739401</v>
      </c>
      <c r="U570" s="241">
        <v>34637.133182844198</v>
      </c>
      <c r="V570" s="241">
        <v>8771.9298245614009</v>
      </c>
      <c r="W570" s="242">
        <v>0</v>
      </c>
    </row>
    <row r="571" spans="1:24" ht="14.1" customHeight="1">
      <c r="A571" s="227" t="s">
        <v>372</v>
      </c>
      <c r="B571" s="242">
        <v>797.81</v>
      </c>
      <c r="C571" s="241">
        <v>600.53700000000003</v>
      </c>
      <c r="D571" s="241">
        <v>53.197000000000003</v>
      </c>
      <c r="E571" s="241">
        <v>62.79</v>
      </c>
      <c r="F571" s="241">
        <v>71.867999999999995</v>
      </c>
      <c r="G571" s="241">
        <v>2.4689999999999999</v>
      </c>
      <c r="H571" s="241">
        <v>4.5199999999999996</v>
      </c>
      <c r="I571" s="241">
        <v>2.4289999999999998</v>
      </c>
      <c r="J571" s="241">
        <v>0</v>
      </c>
      <c r="K571" s="242">
        <v>0</v>
      </c>
      <c r="M571" s="227" t="s">
        <v>372</v>
      </c>
      <c r="N571" s="242">
        <v>5536.1163685589299</v>
      </c>
      <c r="O571" s="241">
        <v>5884.8397351037502</v>
      </c>
      <c r="P571" s="241">
        <v>5151.1551403274598</v>
      </c>
      <c r="Q571" s="241">
        <v>5406.9597069597103</v>
      </c>
      <c r="R571" s="241">
        <v>2159.38943618857</v>
      </c>
      <c r="S571" s="241">
        <v>6053.0579181855001</v>
      </c>
      <c r="T571" s="241">
        <v>8515.4867256637208</v>
      </c>
      <c r="U571" s="241">
        <v>24927.953890489898</v>
      </c>
      <c r="V571" s="241">
        <v>0</v>
      </c>
      <c r="W571" s="242">
        <v>0</v>
      </c>
    </row>
    <row r="572" spans="1:24" ht="14.1" customHeight="1">
      <c r="A572" s="228" t="s">
        <v>373</v>
      </c>
      <c r="B572" s="245">
        <v>848.84500000000003</v>
      </c>
      <c r="C572" s="246">
        <v>510.00099999999998</v>
      </c>
      <c r="D572" s="246">
        <v>152.71799999999999</v>
      </c>
      <c r="E572" s="246">
        <v>149.00299999999999</v>
      </c>
      <c r="F572" s="246">
        <v>21.375</v>
      </c>
      <c r="G572" s="246">
        <v>8.3580000000000005</v>
      </c>
      <c r="H572" s="246">
        <v>4.4870000000000001</v>
      </c>
      <c r="I572" s="246">
        <v>2.903</v>
      </c>
      <c r="J572" s="246">
        <v>0</v>
      </c>
      <c r="K572" s="245">
        <v>0</v>
      </c>
      <c r="M572" s="228" t="s">
        <v>373</v>
      </c>
      <c r="N572" s="245">
        <v>5029.1902526374097</v>
      </c>
      <c r="O572" s="246">
        <v>5907.1433193268203</v>
      </c>
      <c r="P572" s="246">
        <v>3260.6176089262599</v>
      </c>
      <c r="Q572" s="246">
        <v>3453.8566337590501</v>
      </c>
      <c r="R572" s="246">
        <v>2632.9356725146199</v>
      </c>
      <c r="S572" s="246">
        <v>5491.6247906197596</v>
      </c>
      <c r="T572" s="246">
        <v>8215.7343436594601</v>
      </c>
      <c r="U572" s="246">
        <v>36073.716844643503</v>
      </c>
      <c r="V572" s="246">
        <v>0</v>
      </c>
      <c r="W572" s="245">
        <v>0</v>
      </c>
    </row>
    <row r="573" spans="1:24" ht="14.1" customHeight="1">
      <c r="A573" s="39" t="s">
        <v>295</v>
      </c>
      <c r="M573" s="39" t="s">
        <v>295</v>
      </c>
      <c r="N573"/>
    </row>
    <row r="574" spans="1:24" ht="14.1" customHeight="1"/>
    <row r="575" spans="1:24" ht="14.1" customHeight="1">
      <c r="A575" s="63" t="s">
        <v>433</v>
      </c>
      <c r="I575" s="29" t="s">
        <v>0</v>
      </c>
      <c r="J575" s="29"/>
      <c r="M575" s="63" t="s">
        <v>433</v>
      </c>
      <c r="N575"/>
      <c r="U575" s="26" t="s">
        <v>317</v>
      </c>
      <c r="X575" s="34"/>
    </row>
    <row r="576" spans="1:24" ht="14.1" customHeight="1">
      <c r="A576" s="226"/>
      <c r="B576" s="31" t="s">
        <v>191</v>
      </c>
      <c r="C576" s="2" t="s">
        <v>28</v>
      </c>
      <c r="D576" s="2" t="s">
        <v>57</v>
      </c>
      <c r="E576" s="2" t="s">
        <v>197</v>
      </c>
      <c r="F576" s="2" t="s">
        <v>32</v>
      </c>
      <c r="G576" s="2" t="s">
        <v>34</v>
      </c>
      <c r="H576" s="2" t="s">
        <v>35</v>
      </c>
      <c r="I576" s="2" t="s">
        <v>31</v>
      </c>
      <c r="J576" s="196"/>
      <c r="K576" s="34"/>
      <c r="M576" s="226"/>
      <c r="N576" s="31" t="s">
        <v>194</v>
      </c>
      <c r="O576" s="2" t="s">
        <v>28</v>
      </c>
      <c r="P576" s="2" t="s">
        <v>57</v>
      </c>
      <c r="Q576" s="2" t="s">
        <v>197</v>
      </c>
      <c r="R576" s="2" t="s">
        <v>32</v>
      </c>
      <c r="S576" s="2" t="s">
        <v>34</v>
      </c>
      <c r="T576" s="2" t="s">
        <v>35</v>
      </c>
      <c r="U576" s="2" t="s">
        <v>31</v>
      </c>
      <c r="X576" s="34"/>
    </row>
    <row r="577" spans="1:24" ht="14.1" customHeight="1">
      <c r="A577" s="227" t="s">
        <v>2</v>
      </c>
      <c r="B577" s="242">
        <v>3101.03</v>
      </c>
      <c r="C577" s="241">
        <v>3099.5740000000001</v>
      </c>
      <c r="D577" s="241">
        <v>0</v>
      </c>
      <c r="E577" s="241">
        <v>0</v>
      </c>
      <c r="F577" s="241">
        <v>0.48</v>
      </c>
      <c r="G577" s="241">
        <v>0.97599999999999998</v>
      </c>
      <c r="H577" s="241">
        <v>0</v>
      </c>
      <c r="I577" s="242">
        <v>0</v>
      </c>
      <c r="J577" s="221"/>
      <c r="K577" s="34"/>
      <c r="M577" s="227" t="s">
        <v>2</v>
      </c>
      <c r="N577" s="242">
        <v>308.35141872216599</v>
      </c>
      <c r="O577" s="241">
        <v>308.06297897711102</v>
      </c>
      <c r="P577" s="241">
        <v>0</v>
      </c>
      <c r="Q577" s="241">
        <v>0</v>
      </c>
      <c r="R577" s="241">
        <v>1210.4166666666699</v>
      </c>
      <c r="S577" s="241">
        <v>780.73770491803305</v>
      </c>
      <c r="T577" s="241">
        <v>0</v>
      </c>
      <c r="U577" s="242">
        <v>0</v>
      </c>
      <c r="X577" s="34"/>
    </row>
    <row r="578" spans="1:24" ht="14.1" customHeight="1">
      <c r="A578" s="227" t="s">
        <v>3</v>
      </c>
      <c r="B578" s="242">
        <v>3717.9090000000001</v>
      </c>
      <c r="C578" s="241">
        <v>3717.4810000000002</v>
      </c>
      <c r="D578" s="241">
        <v>0</v>
      </c>
      <c r="E578" s="241">
        <v>0</v>
      </c>
      <c r="F578" s="241">
        <v>0</v>
      </c>
      <c r="G578" s="241">
        <v>0.42799999999999999</v>
      </c>
      <c r="H578" s="241">
        <v>0</v>
      </c>
      <c r="I578" s="242">
        <v>0</v>
      </c>
      <c r="J578" s="221"/>
      <c r="K578" s="34"/>
      <c r="M578" s="227" t="s">
        <v>3</v>
      </c>
      <c r="N578" s="242">
        <v>233.72465544476799</v>
      </c>
      <c r="O578" s="241">
        <v>233.613836896544</v>
      </c>
      <c r="P578" s="241">
        <v>0</v>
      </c>
      <c r="Q578" s="241">
        <v>0</v>
      </c>
      <c r="R578" s="241">
        <v>0</v>
      </c>
      <c r="S578" s="241">
        <v>1196.26168224299</v>
      </c>
      <c r="T578" s="241">
        <v>0</v>
      </c>
      <c r="U578" s="242">
        <v>0</v>
      </c>
      <c r="X578" s="34"/>
    </row>
    <row r="579" spans="1:24" ht="14.1" customHeight="1">
      <c r="A579" s="227" t="s">
        <v>4</v>
      </c>
      <c r="B579" s="242">
        <v>3686.0279999999998</v>
      </c>
      <c r="C579" s="241">
        <v>3681.098</v>
      </c>
      <c r="D579" s="241">
        <v>0</v>
      </c>
      <c r="E579" s="241">
        <v>0</v>
      </c>
      <c r="F579" s="241">
        <v>0</v>
      </c>
      <c r="G579" s="241">
        <v>0</v>
      </c>
      <c r="H579" s="241">
        <v>0</v>
      </c>
      <c r="I579" s="242">
        <v>4.93</v>
      </c>
      <c r="J579" s="221"/>
      <c r="K579" s="34"/>
      <c r="M579" s="227" t="s">
        <v>4</v>
      </c>
      <c r="N579" s="242">
        <v>258.58322291637501</v>
      </c>
      <c r="O579" s="241">
        <v>257.98063512571503</v>
      </c>
      <c r="P579" s="241">
        <v>0</v>
      </c>
      <c r="Q579" s="241">
        <v>0</v>
      </c>
      <c r="R579" s="241">
        <v>0</v>
      </c>
      <c r="S579" s="241">
        <v>0</v>
      </c>
      <c r="T579" s="241">
        <v>0</v>
      </c>
      <c r="U579" s="242">
        <v>708.51926977687594</v>
      </c>
      <c r="X579" s="34"/>
    </row>
    <row r="580" spans="1:24" ht="14.1" customHeight="1">
      <c r="A580" s="227" t="s">
        <v>5</v>
      </c>
      <c r="B580" s="242">
        <v>3354.84</v>
      </c>
      <c r="C580" s="241">
        <v>3350.9830000000002</v>
      </c>
      <c r="D580" s="241">
        <v>0</v>
      </c>
      <c r="E580" s="241">
        <v>0</v>
      </c>
      <c r="F580" s="241">
        <v>0</v>
      </c>
      <c r="G580" s="241">
        <v>2.0299999999999998</v>
      </c>
      <c r="H580" s="241">
        <v>0</v>
      </c>
      <c r="I580" s="242">
        <v>1.827</v>
      </c>
      <c r="J580" s="221"/>
      <c r="K580" s="34"/>
      <c r="M580" s="227" t="s">
        <v>5</v>
      </c>
      <c r="N580" s="242">
        <v>356.12219956838499</v>
      </c>
      <c r="O580" s="241">
        <v>355.31812605435499</v>
      </c>
      <c r="P580" s="241">
        <v>0</v>
      </c>
      <c r="Q580" s="241">
        <v>0</v>
      </c>
      <c r="R580" s="241">
        <v>0</v>
      </c>
      <c r="S580" s="241">
        <v>1419.2118226601001</v>
      </c>
      <c r="T580" s="241">
        <v>0</v>
      </c>
      <c r="U580" s="242">
        <v>649.69896004378802</v>
      </c>
      <c r="X580" s="34"/>
    </row>
    <row r="581" spans="1:24" ht="14.1" customHeight="1">
      <c r="A581" s="227" t="s">
        <v>6</v>
      </c>
      <c r="B581" s="242">
        <v>3238.942</v>
      </c>
      <c r="C581" s="241">
        <v>3231.1750000000002</v>
      </c>
      <c r="D581" s="241">
        <v>0</v>
      </c>
      <c r="E581" s="241">
        <v>0</v>
      </c>
      <c r="F581" s="241">
        <v>0</v>
      </c>
      <c r="G581" s="241">
        <v>0.1</v>
      </c>
      <c r="H581" s="241">
        <v>4.26</v>
      </c>
      <c r="I581" s="242">
        <v>3.407</v>
      </c>
      <c r="J581" s="221"/>
      <c r="K581" s="34"/>
      <c r="M581" s="227" t="s">
        <v>6</v>
      </c>
      <c r="N581" s="242">
        <v>325.21699987218</v>
      </c>
      <c r="O581" s="241">
        <v>325.00746632417003</v>
      </c>
      <c r="P581" s="241">
        <v>0</v>
      </c>
      <c r="Q581" s="241">
        <v>0</v>
      </c>
      <c r="R581" s="241">
        <v>0</v>
      </c>
      <c r="S581" s="241">
        <v>2400</v>
      </c>
      <c r="T581" s="241">
        <v>466.90140845070403</v>
      </c>
      <c r="U581" s="242">
        <v>285.88200763134699</v>
      </c>
      <c r="X581" s="34"/>
    </row>
    <row r="582" spans="1:24" ht="14.1" customHeight="1">
      <c r="A582" s="227" t="s">
        <v>7</v>
      </c>
      <c r="B582" s="242">
        <v>3397.8229999999999</v>
      </c>
      <c r="C582" s="241">
        <v>3394.3130000000001</v>
      </c>
      <c r="D582" s="241">
        <v>0</v>
      </c>
      <c r="E582" s="241">
        <v>3</v>
      </c>
      <c r="F582" s="241">
        <v>0</v>
      </c>
      <c r="G582" s="241">
        <v>0.13</v>
      </c>
      <c r="H582" s="241">
        <v>0.38</v>
      </c>
      <c r="I582" s="242">
        <v>0</v>
      </c>
      <c r="J582" s="221"/>
      <c r="K582" s="34"/>
      <c r="M582" s="227" t="s">
        <v>7</v>
      </c>
      <c r="N582" s="242">
        <v>389.134160313824</v>
      </c>
      <c r="O582" s="241">
        <v>389.06046672772999</v>
      </c>
      <c r="P582" s="241">
        <v>0</v>
      </c>
      <c r="Q582" s="241">
        <v>235.666666666667</v>
      </c>
      <c r="R582" s="241">
        <v>0</v>
      </c>
      <c r="S582" s="241">
        <v>2792.3076923076901</v>
      </c>
      <c r="T582" s="241">
        <v>1436.84210526316</v>
      </c>
      <c r="U582" s="242">
        <v>0</v>
      </c>
      <c r="X582" s="34"/>
    </row>
    <row r="583" spans="1:24" ht="14.1" customHeight="1">
      <c r="A583" s="227" t="s">
        <v>8</v>
      </c>
      <c r="B583" s="242">
        <v>3527.8820000000001</v>
      </c>
      <c r="C583" s="241">
        <v>3527.7719999999999</v>
      </c>
      <c r="D583" s="241">
        <v>0</v>
      </c>
      <c r="E583" s="241">
        <v>0</v>
      </c>
      <c r="F583" s="241">
        <v>0</v>
      </c>
      <c r="G583" s="241">
        <v>0.11</v>
      </c>
      <c r="H583" s="241">
        <v>0</v>
      </c>
      <c r="I583" s="242">
        <v>0</v>
      </c>
      <c r="J583" s="221"/>
      <c r="K583" s="34"/>
      <c r="M583" s="227" t="s">
        <v>8</v>
      </c>
      <c r="N583" s="242">
        <v>320.483508235253</v>
      </c>
      <c r="O583" s="241">
        <v>320.419800372586</v>
      </c>
      <c r="P583" s="241">
        <v>0</v>
      </c>
      <c r="Q583" s="241">
        <v>0</v>
      </c>
      <c r="R583" s="241">
        <v>0</v>
      </c>
      <c r="S583" s="241">
        <v>2363.6363636363599</v>
      </c>
      <c r="T583" s="241">
        <v>0</v>
      </c>
      <c r="U583" s="242">
        <v>0</v>
      </c>
      <c r="X583" s="34"/>
    </row>
    <row r="584" spans="1:24" ht="14.1" customHeight="1">
      <c r="A584" s="237" t="s">
        <v>9</v>
      </c>
      <c r="B584" s="242">
        <v>3565.7510000000002</v>
      </c>
      <c r="C584" s="241">
        <v>3563.181</v>
      </c>
      <c r="D584" s="241">
        <v>1.0049999999999999</v>
      </c>
      <c r="E584" s="241">
        <v>0</v>
      </c>
      <c r="F584" s="241">
        <v>1.5649999999999999</v>
      </c>
      <c r="G584" s="241">
        <v>0</v>
      </c>
      <c r="H584" s="241">
        <v>0</v>
      </c>
      <c r="I584" s="242">
        <v>0</v>
      </c>
      <c r="J584" s="221"/>
      <c r="K584" s="34"/>
      <c r="M584" s="237" t="s">
        <v>9</v>
      </c>
      <c r="N584" s="242">
        <v>334.909532381818</v>
      </c>
      <c r="O584" s="241">
        <v>333.82839659282001</v>
      </c>
      <c r="P584" s="241">
        <v>335.32338308457702</v>
      </c>
      <c r="Q584" s="241">
        <v>0</v>
      </c>
      <c r="R584" s="241">
        <v>2796.1661341853001</v>
      </c>
      <c r="S584" s="241">
        <v>0</v>
      </c>
      <c r="T584" s="241">
        <v>0</v>
      </c>
      <c r="U584" s="242">
        <v>0</v>
      </c>
      <c r="X584" s="34"/>
    </row>
    <row r="585" spans="1:24" ht="14.1" customHeight="1">
      <c r="A585" s="227" t="s">
        <v>372</v>
      </c>
      <c r="B585" s="242">
        <v>4046.1759999999999</v>
      </c>
      <c r="C585" s="241">
        <v>4039.7310000000002</v>
      </c>
      <c r="D585" s="241">
        <v>3.75</v>
      </c>
      <c r="E585" s="241">
        <v>1.885</v>
      </c>
      <c r="F585" s="241">
        <v>0.81</v>
      </c>
      <c r="G585" s="241">
        <v>0</v>
      </c>
      <c r="H585" s="241">
        <v>0</v>
      </c>
      <c r="I585" s="242">
        <v>0</v>
      </c>
      <c r="J585" s="221"/>
      <c r="K585" s="34"/>
      <c r="M585" s="227" t="s">
        <v>372</v>
      </c>
      <c r="N585" s="242">
        <v>360.79844277658702</v>
      </c>
      <c r="O585" s="241">
        <v>359.93337180124098</v>
      </c>
      <c r="P585" s="241">
        <v>430.4</v>
      </c>
      <c r="Q585" s="241">
        <v>1028.11671087533</v>
      </c>
      <c r="R585" s="241">
        <v>2800</v>
      </c>
      <c r="S585" s="241">
        <v>0</v>
      </c>
      <c r="T585" s="241">
        <v>0</v>
      </c>
      <c r="U585" s="242">
        <v>0</v>
      </c>
      <c r="X585" s="34"/>
    </row>
    <row r="586" spans="1:24" ht="14.1" customHeight="1">
      <c r="A586" s="228" t="s">
        <v>373</v>
      </c>
      <c r="B586" s="245">
        <v>3509.4569999999999</v>
      </c>
      <c r="C586" s="246">
        <v>3505.4360000000001</v>
      </c>
      <c r="D586" s="246">
        <v>2.4500000000000002</v>
      </c>
      <c r="E586" s="246">
        <v>1.071</v>
      </c>
      <c r="F586" s="246">
        <v>0.5</v>
      </c>
      <c r="G586" s="246">
        <v>0</v>
      </c>
      <c r="H586" s="246">
        <v>0</v>
      </c>
      <c r="I586" s="245">
        <v>0</v>
      </c>
      <c r="J586" s="221"/>
      <c r="K586" s="34"/>
      <c r="M586" s="228" t="s">
        <v>373</v>
      </c>
      <c r="N586" s="245">
        <v>361.60465849845099</v>
      </c>
      <c r="O586" s="246">
        <v>360.59936624146002</v>
      </c>
      <c r="P586" s="246">
        <v>687.34693877551001</v>
      </c>
      <c r="Q586" s="246">
        <v>1768.4407096171799</v>
      </c>
      <c r="R586" s="246">
        <v>2800</v>
      </c>
      <c r="S586" s="246">
        <v>0</v>
      </c>
      <c r="T586" s="246">
        <v>0</v>
      </c>
      <c r="U586" s="245">
        <v>0</v>
      </c>
      <c r="X586" s="34"/>
    </row>
    <row r="587" spans="1:24" ht="14.1" customHeight="1">
      <c r="A587" s="39" t="s">
        <v>318</v>
      </c>
      <c r="K587" s="34"/>
      <c r="M587" s="39" t="s">
        <v>318</v>
      </c>
      <c r="N587"/>
      <c r="X587" s="34"/>
    </row>
  </sheetData>
  <phoneticPr fontId="4"/>
  <pageMargins left="0.70866141732283472" right="0.70866141732283472" top="0.74803149606299213" bottom="0.74803149606299213" header="0.31496062992125984" footer="0.31496062992125984"/>
  <pageSetup paperSize="9" scale="61" pageOrder="overThenDown" orientation="portrait" r:id="rId1"/>
  <rowBreaks count="6" manualBreakCount="6">
    <brk id="86" max="16383" man="1"/>
    <brk id="172" max="16383" man="1"/>
    <brk id="247" max="16383" man="1"/>
    <brk id="331" max="16383" man="1"/>
    <brk id="415" max="16383" man="1"/>
    <brk id="501" max="16383" man="1"/>
  </rowBreaks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M60"/>
  <sheetViews>
    <sheetView view="pageBreakPreview" topLeftCell="A40" zoomScale="60" zoomScaleNormal="100" workbookViewId="0">
      <selection activeCell="J26" sqref="J26"/>
    </sheetView>
  </sheetViews>
  <sheetFormatPr defaultColWidth="10.25" defaultRowHeight="18.75" customHeight="1"/>
  <cols>
    <col min="1" max="1" width="23.25" style="141" customWidth="1"/>
    <col min="2" max="2" width="13.25" style="141" customWidth="1"/>
    <col min="3" max="3" width="11.875" style="141" bestFit="1" customWidth="1"/>
    <col min="4" max="4" width="11.125" style="141" customWidth="1"/>
    <col min="5" max="5" width="11.875" style="141" bestFit="1" customWidth="1"/>
    <col min="6" max="6" width="11.125" style="141" customWidth="1"/>
    <col min="7" max="7" width="14" style="141" bestFit="1" customWidth="1"/>
    <col min="8" max="8" width="11.125" style="141" customWidth="1"/>
    <col min="9" max="9" width="14" style="141" bestFit="1" customWidth="1"/>
    <col min="10" max="10" width="11.125" style="141" customWidth="1"/>
    <col min="11" max="11" width="14" style="141" bestFit="1" customWidth="1"/>
    <col min="12" max="12" width="11.125" style="141" customWidth="1"/>
    <col min="13" max="13" width="4.125" style="141" customWidth="1"/>
    <col min="14" max="14" width="23.25" style="141" customWidth="1"/>
    <col min="15" max="15" width="11.125" style="141" customWidth="1"/>
    <col min="16" max="16" width="11.875" style="141" bestFit="1" customWidth="1"/>
    <col min="17" max="17" width="11.125" style="141" customWidth="1"/>
    <col min="18" max="18" width="11.875" style="141" bestFit="1" customWidth="1"/>
    <col min="19" max="19" width="11.125" style="141" customWidth="1"/>
    <col min="20" max="20" width="14" style="141" bestFit="1" customWidth="1"/>
    <col min="21" max="21" width="11.125" style="141" customWidth="1"/>
    <col min="22" max="22" width="14" style="141" bestFit="1" customWidth="1"/>
    <col min="23" max="23" width="11.125" style="141" customWidth="1"/>
    <col min="24" max="24" width="14" style="141" bestFit="1" customWidth="1"/>
    <col min="25" max="25" width="11.125" style="141" customWidth="1"/>
    <col min="26" max="26" width="10.25" style="141" hidden="1" customWidth="1"/>
    <col min="27" max="27" width="23.25" style="141" hidden="1" customWidth="1"/>
    <col min="28" max="39" width="10.25" style="141" hidden="1" customWidth="1"/>
    <col min="40" max="40" width="0" style="141" hidden="1" customWidth="1"/>
    <col min="41" max="16384" width="10.25" style="141"/>
  </cols>
  <sheetData>
    <row r="2" spans="1:38" ht="18.75" customHeight="1">
      <c r="A2" s="171" t="s">
        <v>450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38" ht="18.7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</row>
    <row r="4" spans="1:38" ht="18.75" customHeight="1">
      <c r="A4" s="294" t="s">
        <v>451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</row>
    <row r="5" spans="1:38" ht="18.75" customHeight="1">
      <c r="A5" s="295" t="s">
        <v>244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301" t="s">
        <v>0</v>
      </c>
      <c r="N5" s="193" t="s">
        <v>460</v>
      </c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301" t="s">
        <v>23</v>
      </c>
      <c r="AA5" s="193" t="s">
        <v>436</v>
      </c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301" t="s">
        <v>170</v>
      </c>
    </row>
    <row r="6" spans="1:38" ht="18.75" customHeight="1">
      <c r="A6" s="380" t="s">
        <v>203</v>
      </c>
      <c r="B6" s="296" t="s">
        <v>373</v>
      </c>
      <c r="C6" s="383" t="s">
        <v>204</v>
      </c>
      <c r="D6" s="384"/>
      <c r="E6" s="383" t="s">
        <v>205</v>
      </c>
      <c r="F6" s="384"/>
      <c r="G6" s="383" t="s">
        <v>206</v>
      </c>
      <c r="H6" s="384"/>
      <c r="I6" s="383" t="s">
        <v>207</v>
      </c>
      <c r="J6" s="384"/>
      <c r="K6" s="383" t="s">
        <v>208</v>
      </c>
      <c r="L6" s="384"/>
      <c r="N6" s="380" t="s">
        <v>203</v>
      </c>
      <c r="O6" s="296" t="s">
        <v>373</v>
      </c>
      <c r="P6" s="383" t="s">
        <v>204</v>
      </c>
      <c r="Q6" s="384"/>
      <c r="R6" s="383" t="s">
        <v>205</v>
      </c>
      <c r="S6" s="384"/>
      <c r="T6" s="383" t="s">
        <v>206</v>
      </c>
      <c r="U6" s="384"/>
      <c r="V6" s="383" t="s">
        <v>207</v>
      </c>
      <c r="W6" s="384"/>
      <c r="X6" s="383" t="s">
        <v>208</v>
      </c>
      <c r="Y6" s="384"/>
      <c r="AA6" s="380" t="s">
        <v>203</v>
      </c>
      <c r="AB6" s="296" t="s">
        <v>373</v>
      </c>
      <c r="AC6" s="383" t="s">
        <v>204</v>
      </c>
      <c r="AD6" s="384"/>
      <c r="AE6" s="383" t="s">
        <v>205</v>
      </c>
      <c r="AF6" s="384"/>
      <c r="AG6" s="383" t="s">
        <v>206</v>
      </c>
      <c r="AH6" s="384"/>
      <c r="AI6" s="383" t="s">
        <v>207</v>
      </c>
      <c r="AJ6" s="384"/>
      <c r="AK6" s="383" t="s">
        <v>208</v>
      </c>
      <c r="AL6" s="384"/>
    </row>
    <row r="7" spans="1:38" ht="18.75" customHeight="1">
      <c r="A7" s="382"/>
      <c r="B7" s="297" t="s">
        <v>437</v>
      </c>
      <c r="C7" s="150" t="s">
        <v>438</v>
      </c>
      <c r="D7" s="150" t="s">
        <v>434</v>
      </c>
      <c r="E7" s="150" t="s">
        <v>438</v>
      </c>
      <c r="F7" s="150" t="s">
        <v>434</v>
      </c>
      <c r="G7" s="150" t="s">
        <v>438</v>
      </c>
      <c r="H7" s="150" t="s">
        <v>434</v>
      </c>
      <c r="I7" s="150" t="s">
        <v>438</v>
      </c>
      <c r="J7" s="150" t="s">
        <v>434</v>
      </c>
      <c r="K7" s="150" t="s">
        <v>438</v>
      </c>
      <c r="L7" s="150" t="s">
        <v>434</v>
      </c>
      <c r="N7" s="382"/>
      <c r="O7" s="297" t="s">
        <v>439</v>
      </c>
      <c r="P7" s="150" t="s">
        <v>438</v>
      </c>
      <c r="Q7" s="150" t="s">
        <v>435</v>
      </c>
      <c r="R7" s="150" t="s">
        <v>438</v>
      </c>
      <c r="S7" s="150" t="s">
        <v>435</v>
      </c>
      <c r="T7" s="150" t="s">
        <v>438</v>
      </c>
      <c r="U7" s="150" t="s">
        <v>435</v>
      </c>
      <c r="V7" s="150" t="s">
        <v>438</v>
      </c>
      <c r="W7" s="150" t="s">
        <v>435</v>
      </c>
      <c r="X7" s="150" t="s">
        <v>438</v>
      </c>
      <c r="Y7" s="150" t="s">
        <v>435</v>
      </c>
      <c r="AA7" s="382"/>
      <c r="AB7" s="297" t="s">
        <v>440</v>
      </c>
      <c r="AC7" s="150" t="s">
        <v>438</v>
      </c>
      <c r="AD7" s="150" t="s">
        <v>436</v>
      </c>
      <c r="AE7" s="150" t="s">
        <v>438</v>
      </c>
      <c r="AF7" s="150" t="s">
        <v>436</v>
      </c>
      <c r="AG7" s="150" t="s">
        <v>438</v>
      </c>
      <c r="AH7" s="150" t="s">
        <v>436</v>
      </c>
      <c r="AI7" s="150" t="s">
        <v>438</v>
      </c>
      <c r="AJ7" s="150" t="s">
        <v>436</v>
      </c>
      <c r="AK7" s="150" t="s">
        <v>438</v>
      </c>
      <c r="AL7" s="150" t="s">
        <v>436</v>
      </c>
    </row>
    <row r="8" spans="1:38" ht="18.75" customHeight="1">
      <c r="A8" s="233" t="s">
        <v>27</v>
      </c>
      <c r="B8" s="298">
        <v>822040.30799999996</v>
      </c>
      <c r="C8" s="148" t="s">
        <v>214</v>
      </c>
      <c r="D8" s="298">
        <v>275883.21299999999</v>
      </c>
      <c r="E8" s="148" t="s">
        <v>215</v>
      </c>
      <c r="F8" s="298">
        <v>198671.75200000001</v>
      </c>
      <c r="G8" s="148" t="s">
        <v>216</v>
      </c>
      <c r="H8" s="298">
        <v>65549.159</v>
      </c>
      <c r="I8" s="148" t="s">
        <v>217</v>
      </c>
      <c r="J8" s="298">
        <v>59660.322</v>
      </c>
      <c r="K8" s="148" t="s">
        <v>218</v>
      </c>
      <c r="L8" s="298">
        <v>46941.267999999996</v>
      </c>
      <c r="N8" s="233" t="s">
        <v>27</v>
      </c>
      <c r="O8" s="298">
        <v>98844.066000000006</v>
      </c>
      <c r="P8" s="148" t="s">
        <v>214</v>
      </c>
      <c r="Q8" s="298">
        <v>22494.87</v>
      </c>
      <c r="R8" s="148" t="s">
        <v>220</v>
      </c>
      <c r="S8" s="298">
        <v>17452.525000000001</v>
      </c>
      <c r="T8" s="148" t="s">
        <v>215</v>
      </c>
      <c r="U8" s="298">
        <v>15250.799000000001</v>
      </c>
      <c r="V8" s="148" t="s">
        <v>221</v>
      </c>
      <c r="W8" s="298">
        <v>8359.3130000000001</v>
      </c>
      <c r="X8" s="148" t="s">
        <v>216</v>
      </c>
      <c r="Y8" s="298">
        <v>6601.8</v>
      </c>
      <c r="AA8" s="148" t="s">
        <v>27</v>
      </c>
      <c r="AB8" s="298">
        <v>120.24235921044399</v>
      </c>
      <c r="AC8" s="148" t="s">
        <v>249</v>
      </c>
      <c r="AD8" s="298">
        <v>2957.10996517801</v>
      </c>
      <c r="AE8" s="148" t="s">
        <v>240</v>
      </c>
      <c r="AF8" s="298">
        <v>1093.05117353639</v>
      </c>
      <c r="AG8" s="148" t="s">
        <v>242</v>
      </c>
      <c r="AH8" s="298">
        <v>744.97681607418895</v>
      </c>
      <c r="AI8" s="148" t="s">
        <v>220</v>
      </c>
      <c r="AJ8" s="298">
        <v>677.80818217096498</v>
      </c>
      <c r="AK8" s="148" t="s">
        <v>241</v>
      </c>
      <c r="AL8" s="298">
        <v>662.254476530018</v>
      </c>
    </row>
    <row r="9" spans="1:38" ht="18.75" customHeight="1">
      <c r="A9" s="233" t="s">
        <v>44</v>
      </c>
      <c r="B9" s="298">
        <v>1112368.872</v>
      </c>
      <c r="C9" s="148" t="s">
        <v>214</v>
      </c>
      <c r="D9" s="298">
        <v>260832.02299999999</v>
      </c>
      <c r="E9" s="148" t="s">
        <v>224</v>
      </c>
      <c r="F9" s="298">
        <v>167078.21100000001</v>
      </c>
      <c r="G9" s="148" t="s">
        <v>219</v>
      </c>
      <c r="H9" s="298">
        <v>154320.503</v>
      </c>
      <c r="I9" s="148" t="s">
        <v>215</v>
      </c>
      <c r="J9" s="298">
        <v>122878.857</v>
      </c>
      <c r="K9" s="148" t="s">
        <v>216</v>
      </c>
      <c r="L9" s="298">
        <v>103083.36500000001</v>
      </c>
      <c r="N9" s="233" t="s">
        <v>44</v>
      </c>
      <c r="O9" s="298">
        <v>207378.432</v>
      </c>
      <c r="P9" s="148" t="s">
        <v>214</v>
      </c>
      <c r="Q9" s="298">
        <v>47598.65</v>
      </c>
      <c r="R9" s="148" t="s">
        <v>224</v>
      </c>
      <c r="S9" s="298">
        <v>35974.720999999998</v>
      </c>
      <c r="T9" s="148" t="s">
        <v>219</v>
      </c>
      <c r="U9" s="298">
        <v>30704.905999999999</v>
      </c>
      <c r="V9" s="148" t="s">
        <v>215</v>
      </c>
      <c r="W9" s="298">
        <v>19935.259999999998</v>
      </c>
      <c r="X9" s="148" t="s">
        <v>216</v>
      </c>
      <c r="Y9" s="298">
        <v>18413.257000000001</v>
      </c>
      <c r="AA9" s="148" t="s">
        <v>44</v>
      </c>
      <c r="AB9" s="298">
        <v>186.429553379304</v>
      </c>
      <c r="AC9" s="148" t="s">
        <v>247</v>
      </c>
      <c r="AD9" s="298">
        <v>1380.92613009923</v>
      </c>
      <c r="AE9" s="148" t="s">
        <v>241</v>
      </c>
      <c r="AF9" s="298">
        <v>1369.20165478391</v>
      </c>
      <c r="AG9" s="148" t="s">
        <v>441</v>
      </c>
      <c r="AH9" s="298">
        <v>1110</v>
      </c>
      <c r="AI9" s="148" t="s">
        <v>249</v>
      </c>
      <c r="AJ9" s="298">
        <v>760.21798365122595</v>
      </c>
      <c r="AK9" s="148" t="s">
        <v>220</v>
      </c>
      <c r="AL9" s="298">
        <v>759.41877396993402</v>
      </c>
    </row>
    <row r="10" spans="1:38" ht="18.75" customHeight="1">
      <c r="A10" s="233" t="s">
        <v>53</v>
      </c>
      <c r="B10" s="298">
        <v>79894.399000000005</v>
      </c>
      <c r="C10" s="148" t="s">
        <v>216</v>
      </c>
      <c r="D10" s="298">
        <v>23032.686000000002</v>
      </c>
      <c r="E10" s="148" t="s">
        <v>214</v>
      </c>
      <c r="F10" s="298">
        <v>16140.348</v>
      </c>
      <c r="G10" s="148" t="s">
        <v>228</v>
      </c>
      <c r="H10" s="298">
        <v>7362.357</v>
      </c>
      <c r="I10" s="148" t="s">
        <v>215</v>
      </c>
      <c r="J10" s="298">
        <v>6076.3630000000003</v>
      </c>
      <c r="K10" s="148" t="s">
        <v>217</v>
      </c>
      <c r="L10" s="298">
        <v>5602.6779999999999</v>
      </c>
      <c r="N10" s="233" t="s">
        <v>53</v>
      </c>
      <c r="O10" s="298">
        <v>9504.7950000000001</v>
      </c>
      <c r="P10" s="148" t="s">
        <v>216</v>
      </c>
      <c r="Q10" s="298">
        <v>3145.9169999999999</v>
      </c>
      <c r="R10" s="148" t="s">
        <v>214</v>
      </c>
      <c r="S10" s="298">
        <v>1860.2339999999999</v>
      </c>
      <c r="T10" s="148" t="s">
        <v>228</v>
      </c>
      <c r="U10" s="298">
        <v>850.81799999999998</v>
      </c>
      <c r="V10" s="148" t="s">
        <v>215</v>
      </c>
      <c r="W10" s="298">
        <v>775.78200000000004</v>
      </c>
      <c r="X10" s="148" t="s">
        <v>218</v>
      </c>
      <c r="Y10" s="298">
        <v>546.04100000000005</v>
      </c>
      <c r="AA10" s="148" t="s">
        <v>53</v>
      </c>
      <c r="AB10" s="298">
        <v>118.966975394608</v>
      </c>
      <c r="AC10" s="148" t="s">
        <v>241</v>
      </c>
      <c r="AD10" s="298">
        <v>48473.684210526299</v>
      </c>
      <c r="AE10" s="148" t="s">
        <v>220</v>
      </c>
      <c r="AF10" s="298">
        <v>581.58319870759306</v>
      </c>
      <c r="AG10" s="148" t="s">
        <v>269</v>
      </c>
      <c r="AH10" s="298">
        <v>343.75</v>
      </c>
      <c r="AI10" s="148" t="s">
        <v>442</v>
      </c>
      <c r="AJ10" s="298">
        <v>258.33333333333297</v>
      </c>
      <c r="AK10" s="148" t="s">
        <v>248</v>
      </c>
      <c r="AL10" s="298">
        <v>235.9</v>
      </c>
    </row>
    <row r="11" spans="1:38" ht="18.75" customHeight="1">
      <c r="A11" s="233" t="s">
        <v>58</v>
      </c>
      <c r="B11" s="298">
        <v>46124.491999999998</v>
      </c>
      <c r="C11" s="148" t="s">
        <v>216</v>
      </c>
      <c r="D11" s="298">
        <v>10551.446</v>
      </c>
      <c r="E11" s="148" t="s">
        <v>215</v>
      </c>
      <c r="F11" s="298">
        <v>8826.3889999999992</v>
      </c>
      <c r="G11" s="148" t="s">
        <v>214</v>
      </c>
      <c r="H11" s="298">
        <v>7528.8019999999997</v>
      </c>
      <c r="I11" s="148" t="s">
        <v>218</v>
      </c>
      <c r="J11" s="298">
        <v>4254.7359999999999</v>
      </c>
      <c r="K11" s="148" t="s">
        <v>227</v>
      </c>
      <c r="L11" s="298">
        <v>3984.8679999999999</v>
      </c>
      <c r="N11" s="233" t="s">
        <v>58</v>
      </c>
      <c r="O11" s="298">
        <v>35567.11</v>
      </c>
      <c r="P11" s="148" t="s">
        <v>216</v>
      </c>
      <c r="Q11" s="298">
        <v>9346.9130000000005</v>
      </c>
      <c r="R11" s="148" t="s">
        <v>215</v>
      </c>
      <c r="S11" s="298">
        <v>5804.4759999999997</v>
      </c>
      <c r="T11" s="148" t="s">
        <v>214</v>
      </c>
      <c r="U11" s="298">
        <v>5798.4660000000003</v>
      </c>
      <c r="V11" s="148" t="s">
        <v>218</v>
      </c>
      <c r="W11" s="298">
        <v>2995.8110000000001</v>
      </c>
      <c r="X11" s="148" t="s">
        <v>232</v>
      </c>
      <c r="Y11" s="298">
        <v>2554.7020000000002</v>
      </c>
      <c r="AA11" s="148" t="s">
        <v>58</v>
      </c>
      <c r="AB11" s="298">
        <v>771.11114849785201</v>
      </c>
      <c r="AC11" s="148" t="s">
        <v>250</v>
      </c>
      <c r="AD11" s="298">
        <v>17498.9154013015</v>
      </c>
      <c r="AE11" s="148" t="s">
        <v>251</v>
      </c>
      <c r="AF11" s="298">
        <v>17342.857142857101</v>
      </c>
      <c r="AG11" s="148" t="s">
        <v>241</v>
      </c>
      <c r="AH11" s="298">
        <v>15412.932501417999</v>
      </c>
      <c r="AI11" s="148" t="s">
        <v>249</v>
      </c>
      <c r="AJ11" s="298">
        <v>10823.582358235801</v>
      </c>
      <c r="AK11" s="148" t="s">
        <v>247</v>
      </c>
      <c r="AL11" s="298">
        <v>9307.6923076923104</v>
      </c>
    </row>
    <row r="12" spans="1:38" ht="18.75" customHeight="1">
      <c r="A12" s="233" t="s">
        <v>60</v>
      </c>
      <c r="B12" s="298">
        <v>32563.146000000001</v>
      </c>
      <c r="C12" s="148" t="s">
        <v>216</v>
      </c>
      <c r="D12" s="298">
        <v>8247.7610000000004</v>
      </c>
      <c r="E12" s="148" t="s">
        <v>214</v>
      </c>
      <c r="F12" s="298">
        <v>6702.5069999999996</v>
      </c>
      <c r="G12" s="148" t="s">
        <v>219</v>
      </c>
      <c r="H12" s="298">
        <v>5378.0129999999999</v>
      </c>
      <c r="I12" s="148" t="s">
        <v>215</v>
      </c>
      <c r="J12" s="298">
        <v>3759.3380000000002</v>
      </c>
      <c r="K12" s="148" t="s">
        <v>218</v>
      </c>
      <c r="L12" s="298">
        <v>3506.6779999999999</v>
      </c>
      <c r="N12" s="233" t="s">
        <v>60</v>
      </c>
      <c r="O12" s="298">
        <v>7820.7740000000003</v>
      </c>
      <c r="P12" s="148" t="s">
        <v>216</v>
      </c>
      <c r="Q12" s="298">
        <v>1785.69</v>
      </c>
      <c r="R12" s="148" t="s">
        <v>214</v>
      </c>
      <c r="S12" s="298">
        <v>1572.221</v>
      </c>
      <c r="T12" s="148" t="s">
        <v>219</v>
      </c>
      <c r="U12" s="298">
        <v>1346.8219999999999</v>
      </c>
      <c r="V12" s="148" t="s">
        <v>215</v>
      </c>
      <c r="W12" s="298">
        <v>1022.0839999999999</v>
      </c>
      <c r="X12" s="148" t="s">
        <v>218</v>
      </c>
      <c r="Y12" s="298">
        <v>889.61400000000003</v>
      </c>
      <c r="AA12" s="148" t="s">
        <v>60</v>
      </c>
      <c r="AB12" s="298">
        <v>240.17255580894999</v>
      </c>
      <c r="AC12" s="148" t="s">
        <v>250</v>
      </c>
      <c r="AD12" s="298">
        <v>1102</v>
      </c>
      <c r="AE12" s="148" t="s">
        <v>241</v>
      </c>
      <c r="AF12" s="298">
        <v>891.04938271604897</v>
      </c>
      <c r="AG12" s="148" t="s">
        <v>254</v>
      </c>
      <c r="AH12" s="298">
        <v>528.09845727162406</v>
      </c>
      <c r="AI12" s="148" t="s">
        <v>242</v>
      </c>
      <c r="AJ12" s="298">
        <v>504</v>
      </c>
      <c r="AK12" s="148" t="s">
        <v>220</v>
      </c>
      <c r="AL12" s="298">
        <v>472.095070422535</v>
      </c>
    </row>
    <row r="13" spans="1:38" ht="18.75" customHeight="1">
      <c r="A13" s="233" t="s">
        <v>63</v>
      </c>
      <c r="B13" s="298">
        <v>262911.75099999999</v>
      </c>
      <c r="C13" s="148" t="s">
        <v>214</v>
      </c>
      <c r="D13" s="298">
        <v>91852.971000000005</v>
      </c>
      <c r="E13" s="148" t="s">
        <v>216</v>
      </c>
      <c r="F13" s="298">
        <v>69002.388999999996</v>
      </c>
      <c r="G13" s="148" t="s">
        <v>218</v>
      </c>
      <c r="H13" s="298">
        <v>35686.226000000002</v>
      </c>
      <c r="I13" s="148" t="s">
        <v>215</v>
      </c>
      <c r="J13" s="298">
        <v>27396.616000000002</v>
      </c>
      <c r="K13" s="148" t="s">
        <v>219</v>
      </c>
      <c r="L13" s="298">
        <v>16648.742999999999</v>
      </c>
      <c r="N13" s="233" t="s">
        <v>63</v>
      </c>
      <c r="O13" s="298">
        <v>31557.491999999998</v>
      </c>
      <c r="P13" s="148" t="s">
        <v>214</v>
      </c>
      <c r="Q13" s="298">
        <v>10410.485000000001</v>
      </c>
      <c r="R13" s="148" t="s">
        <v>216</v>
      </c>
      <c r="S13" s="298">
        <v>9903.5499999999993</v>
      </c>
      <c r="T13" s="148" t="s">
        <v>218</v>
      </c>
      <c r="U13" s="298">
        <v>3753.5309999999999</v>
      </c>
      <c r="V13" s="148" t="s">
        <v>215</v>
      </c>
      <c r="W13" s="298">
        <v>3215.3980000000001</v>
      </c>
      <c r="X13" s="148" t="s">
        <v>219</v>
      </c>
      <c r="Y13" s="298">
        <v>1703.758</v>
      </c>
      <c r="AA13" s="148" t="s">
        <v>63</v>
      </c>
      <c r="AB13" s="298">
        <v>120.030739896445</v>
      </c>
      <c r="AC13" s="148" t="s">
        <v>220</v>
      </c>
      <c r="AD13" s="298">
        <v>707.07321177127005</v>
      </c>
      <c r="AE13" s="148" t="s">
        <v>263</v>
      </c>
      <c r="AF13" s="298">
        <v>702.89855072463797</v>
      </c>
      <c r="AG13" s="148" t="s">
        <v>241</v>
      </c>
      <c r="AH13" s="298">
        <v>414.596273291925</v>
      </c>
      <c r="AI13" s="148" t="s">
        <v>251</v>
      </c>
      <c r="AJ13" s="298">
        <v>382.403233328152</v>
      </c>
      <c r="AK13" s="148" t="s">
        <v>240</v>
      </c>
      <c r="AL13" s="298">
        <v>382.250781521362</v>
      </c>
    </row>
    <row r="14" spans="1:38" ht="18.75" customHeight="1">
      <c r="A14" s="233" t="s">
        <v>64</v>
      </c>
      <c r="B14" s="298">
        <v>403957.826</v>
      </c>
      <c r="C14" s="148" t="s">
        <v>214</v>
      </c>
      <c r="D14" s="298">
        <v>104058.25199999999</v>
      </c>
      <c r="E14" s="148" t="s">
        <v>216</v>
      </c>
      <c r="F14" s="298">
        <v>97734.06</v>
      </c>
      <c r="G14" s="148" t="s">
        <v>219</v>
      </c>
      <c r="H14" s="298">
        <v>40405.298999999999</v>
      </c>
      <c r="I14" s="148" t="s">
        <v>215</v>
      </c>
      <c r="J14" s="298">
        <v>32458.73</v>
      </c>
      <c r="K14" s="148" t="s">
        <v>218</v>
      </c>
      <c r="L14" s="298">
        <v>29913.637999999999</v>
      </c>
      <c r="N14" s="233" t="s">
        <v>64</v>
      </c>
      <c r="O14" s="298">
        <v>95944.945000000007</v>
      </c>
      <c r="P14" s="148" t="s">
        <v>214</v>
      </c>
      <c r="Q14" s="298">
        <v>28277.532999999999</v>
      </c>
      <c r="R14" s="148" t="s">
        <v>216</v>
      </c>
      <c r="S14" s="298">
        <v>21342.859</v>
      </c>
      <c r="T14" s="148" t="s">
        <v>219</v>
      </c>
      <c r="U14" s="298">
        <v>8374.482</v>
      </c>
      <c r="V14" s="148" t="s">
        <v>215</v>
      </c>
      <c r="W14" s="298">
        <v>7905.1329999999998</v>
      </c>
      <c r="X14" s="148" t="s">
        <v>218</v>
      </c>
      <c r="Y14" s="298">
        <v>7109.3620000000001</v>
      </c>
      <c r="AA14" s="148" t="s">
        <v>64</v>
      </c>
      <c r="AB14" s="298">
        <v>237.512281789535</v>
      </c>
      <c r="AC14" s="148" t="s">
        <v>267</v>
      </c>
      <c r="AD14" s="298">
        <v>4335.0418410041802</v>
      </c>
      <c r="AE14" s="148" t="s">
        <v>240</v>
      </c>
      <c r="AF14" s="298">
        <v>2880.88376560999</v>
      </c>
      <c r="AG14" s="148" t="s">
        <v>443</v>
      </c>
      <c r="AH14" s="298">
        <v>2408.83129953453</v>
      </c>
      <c r="AI14" s="148" t="s">
        <v>441</v>
      </c>
      <c r="AJ14" s="298">
        <v>2373.9565943238699</v>
      </c>
      <c r="AK14" s="148" t="s">
        <v>251</v>
      </c>
      <c r="AL14" s="298">
        <v>1851.70250896057</v>
      </c>
    </row>
    <row r="15" spans="1:38" ht="18.75" customHeight="1">
      <c r="A15" s="233" t="s">
        <v>66</v>
      </c>
      <c r="B15" s="298">
        <v>17110.948</v>
      </c>
      <c r="C15" s="148" t="s">
        <v>214</v>
      </c>
      <c r="D15" s="298">
        <v>3430.5050000000001</v>
      </c>
      <c r="E15" s="148" t="s">
        <v>215</v>
      </c>
      <c r="F15" s="298">
        <v>3212.194</v>
      </c>
      <c r="G15" s="148" t="s">
        <v>237</v>
      </c>
      <c r="H15" s="298">
        <v>2856.5949999999998</v>
      </c>
      <c r="I15" s="148" t="s">
        <v>219</v>
      </c>
      <c r="J15" s="298">
        <v>1728.96</v>
      </c>
      <c r="K15" s="148" t="s">
        <v>216</v>
      </c>
      <c r="L15" s="298">
        <v>1073.3789999999999</v>
      </c>
      <c r="N15" s="233" t="s">
        <v>66</v>
      </c>
      <c r="O15" s="298">
        <v>3307.6239999999998</v>
      </c>
      <c r="P15" s="148" t="s">
        <v>214</v>
      </c>
      <c r="Q15" s="298">
        <v>919.35900000000004</v>
      </c>
      <c r="R15" s="148" t="s">
        <v>215</v>
      </c>
      <c r="S15" s="298">
        <v>799.81700000000001</v>
      </c>
      <c r="T15" s="148" t="s">
        <v>219</v>
      </c>
      <c r="U15" s="298">
        <v>336.73700000000002</v>
      </c>
      <c r="V15" s="148" t="s">
        <v>216</v>
      </c>
      <c r="W15" s="298">
        <v>269.00400000000002</v>
      </c>
      <c r="X15" s="148" t="s">
        <v>218</v>
      </c>
      <c r="Y15" s="298">
        <v>258.15899999999999</v>
      </c>
      <c r="AA15" s="148" t="s">
        <v>66</v>
      </c>
      <c r="AB15" s="298">
        <v>193.30454396799101</v>
      </c>
      <c r="AC15" s="148" t="s">
        <v>220</v>
      </c>
      <c r="AD15" s="298">
        <v>1100</v>
      </c>
      <c r="AE15" s="148" t="s">
        <v>270</v>
      </c>
      <c r="AF15" s="298">
        <v>599.91165241535998</v>
      </c>
      <c r="AG15" s="148" t="s">
        <v>260</v>
      </c>
      <c r="AH15" s="298">
        <v>448.33333333333297</v>
      </c>
      <c r="AI15" s="148" t="s">
        <v>218</v>
      </c>
      <c r="AJ15" s="298">
        <v>298.27453934567899</v>
      </c>
      <c r="AK15" s="148" t="s">
        <v>222</v>
      </c>
      <c r="AL15" s="298">
        <v>268.69884278859701</v>
      </c>
    </row>
    <row r="16" spans="1:38" ht="18.75" customHeight="1">
      <c r="A16" s="299" t="s">
        <v>191</v>
      </c>
      <c r="B16" s="300">
        <v>2776971.7420000001</v>
      </c>
      <c r="C16" s="299" t="s">
        <v>214</v>
      </c>
      <c r="D16" s="300">
        <v>766428.62100000004</v>
      </c>
      <c r="E16" s="299" t="s">
        <v>215</v>
      </c>
      <c r="F16" s="300">
        <v>403280.239</v>
      </c>
      <c r="G16" s="299" t="s">
        <v>216</v>
      </c>
      <c r="H16" s="300">
        <v>378274.245</v>
      </c>
      <c r="I16" s="299" t="s">
        <v>219</v>
      </c>
      <c r="J16" s="300">
        <v>255073.864</v>
      </c>
      <c r="K16" s="299" t="s">
        <v>218</v>
      </c>
      <c r="L16" s="300">
        <v>203073.29199999999</v>
      </c>
      <c r="N16" s="299" t="s">
        <v>191</v>
      </c>
      <c r="O16" s="300">
        <v>489925.23800000001</v>
      </c>
      <c r="P16" s="299" t="s">
        <v>214</v>
      </c>
      <c r="Q16" s="300">
        <v>118931.818</v>
      </c>
      <c r="R16" s="299" t="s">
        <v>216</v>
      </c>
      <c r="S16" s="300">
        <v>70808.990000000005</v>
      </c>
      <c r="T16" s="299" t="s">
        <v>215</v>
      </c>
      <c r="U16" s="300">
        <v>54708.749000000003</v>
      </c>
      <c r="V16" s="299" t="s">
        <v>219</v>
      </c>
      <c r="W16" s="300">
        <v>48137.163999999997</v>
      </c>
      <c r="X16" s="299" t="s">
        <v>224</v>
      </c>
      <c r="Y16" s="300">
        <v>41128.072999999997</v>
      </c>
      <c r="AA16" s="299" t="s">
        <v>191</v>
      </c>
      <c r="AB16" s="300">
        <v>176.42427922120399</v>
      </c>
      <c r="AC16" s="299" t="s">
        <v>249</v>
      </c>
      <c r="AD16" s="300">
        <v>2895.0039164935502</v>
      </c>
      <c r="AE16" s="299" t="s">
        <v>443</v>
      </c>
      <c r="AF16" s="300">
        <v>2408.83129953453</v>
      </c>
      <c r="AG16" s="299" t="s">
        <v>441</v>
      </c>
      <c r="AH16" s="300">
        <v>1851.68334849864</v>
      </c>
      <c r="AI16" s="299" t="s">
        <v>240</v>
      </c>
      <c r="AJ16" s="300">
        <v>1092.82870998465</v>
      </c>
      <c r="AK16" s="299" t="s">
        <v>266</v>
      </c>
      <c r="AL16" s="300">
        <v>995.27101549263398</v>
      </c>
    </row>
    <row r="17" spans="1:38" ht="18.75" customHeight="1">
      <c r="A17" s="193" t="s">
        <v>453</v>
      </c>
      <c r="B17" s="304"/>
      <c r="C17" s="193"/>
      <c r="D17" s="304"/>
      <c r="E17" s="193"/>
      <c r="F17" s="304"/>
      <c r="G17" s="193"/>
      <c r="H17" s="304"/>
      <c r="I17" s="193"/>
      <c r="J17" s="304"/>
      <c r="K17" s="193"/>
      <c r="L17" s="304"/>
      <c r="N17" s="193" t="s">
        <v>453</v>
      </c>
      <c r="O17" s="304"/>
      <c r="P17" s="193"/>
      <c r="Q17" s="304"/>
      <c r="R17" s="193"/>
      <c r="S17" s="304"/>
      <c r="T17" s="193"/>
      <c r="U17" s="304"/>
      <c r="V17" s="193"/>
      <c r="W17" s="304"/>
      <c r="X17" s="193"/>
      <c r="Y17" s="304"/>
      <c r="AA17" s="193" t="s">
        <v>444</v>
      </c>
      <c r="AB17" s="304"/>
      <c r="AC17" s="193"/>
      <c r="AD17" s="304"/>
      <c r="AE17" s="193"/>
      <c r="AF17" s="304"/>
      <c r="AG17" s="193"/>
      <c r="AH17" s="304"/>
      <c r="AI17" s="193"/>
      <c r="AJ17" s="304"/>
      <c r="AK17" s="193"/>
      <c r="AL17" s="304"/>
    </row>
    <row r="18" spans="1:38" ht="18.75" customHeight="1">
      <c r="A18" s="193" t="s">
        <v>445</v>
      </c>
      <c r="B18" s="304"/>
      <c r="C18" s="193"/>
      <c r="D18" s="304"/>
      <c r="E18" s="193"/>
      <c r="F18" s="304"/>
      <c r="G18" s="193"/>
      <c r="H18" s="304"/>
      <c r="I18" s="193"/>
      <c r="J18" s="304"/>
      <c r="K18" s="193"/>
      <c r="L18" s="304"/>
      <c r="N18" s="193" t="s">
        <v>445</v>
      </c>
      <c r="O18" s="304"/>
      <c r="P18" s="193"/>
      <c r="Q18" s="304"/>
      <c r="R18" s="193"/>
      <c r="S18" s="304"/>
      <c r="T18" s="193"/>
      <c r="U18" s="304"/>
      <c r="V18" s="193"/>
      <c r="W18" s="304"/>
      <c r="X18" s="193"/>
      <c r="Y18" s="304"/>
      <c r="AA18" s="193" t="s">
        <v>445</v>
      </c>
      <c r="AB18" s="304"/>
      <c r="AC18" s="193"/>
      <c r="AD18" s="304"/>
      <c r="AE18" s="193"/>
      <c r="AF18" s="304"/>
      <c r="AG18" s="193"/>
      <c r="AH18" s="304"/>
      <c r="AI18" s="193"/>
      <c r="AJ18" s="304"/>
      <c r="AK18" s="193"/>
      <c r="AL18" s="304"/>
    </row>
    <row r="19" spans="1:38" ht="18.75" customHeight="1">
      <c r="A19" s="193" t="s">
        <v>452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N19" s="193" t="s">
        <v>452</v>
      </c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</row>
    <row r="20" spans="1:38" ht="18.75" customHeight="1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301" t="s">
        <v>0</v>
      </c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301" t="s">
        <v>23</v>
      </c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301" t="s">
        <v>170</v>
      </c>
    </row>
    <row r="21" spans="1:38" ht="18.75" customHeight="1">
      <c r="A21" s="380" t="s">
        <v>203</v>
      </c>
      <c r="B21" s="383" t="s">
        <v>209</v>
      </c>
      <c r="C21" s="384"/>
      <c r="D21" s="383" t="s">
        <v>210</v>
      </c>
      <c r="E21" s="384"/>
      <c r="F21" s="383" t="s">
        <v>211</v>
      </c>
      <c r="G21" s="384"/>
      <c r="H21" s="383" t="s">
        <v>212</v>
      </c>
      <c r="I21" s="384"/>
      <c r="J21" s="383" t="s">
        <v>213</v>
      </c>
      <c r="K21" s="384"/>
      <c r="L21" s="150" t="s">
        <v>66</v>
      </c>
      <c r="N21" s="380" t="s">
        <v>203</v>
      </c>
      <c r="O21" s="383" t="s">
        <v>209</v>
      </c>
      <c r="P21" s="384"/>
      <c r="Q21" s="383" t="s">
        <v>210</v>
      </c>
      <c r="R21" s="384"/>
      <c r="S21" s="383" t="s">
        <v>211</v>
      </c>
      <c r="T21" s="384"/>
      <c r="U21" s="383" t="s">
        <v>212</v>
      </c>
      <c r="V21" s="384"/>
      <c r="W21" s="383" t="s">
        <v>213</v>
      </c>
      <c r="X21" s="384"/>
      <c r="Y21" s="150" t="s">
        <v>66</v>
      </c>
      <c r="AA21" s="380" t="s">
        <v>203</v>
      </c>
      <c r="AB21" s="383" t="s">
        <v>209</v>
      </c>
      <c r="AC21" s="384"/>
      <c r="AD21" s="383" t="s">
        <v>210</v>
      </c>
      <c r="AE21" s="384"/>
      <c r="AF21" s="383" t="s">
        <v>211</v>
      </c>
      <c r="AG21" s="384"/>
      <c r="AH21" s="383" t="s">
        <v>212</v>
      </c>
      <c r="AI21" s="384"/>
      <c r="AJ21" s="383" t="s">
        <v>213</v>
      </c>
      <c r="AK21" s="384"/>
      <c r="AL21" s="150" t="s">
        <v>66</v>
      </c>
    </row>
    <row r="22" spans="1:38" ht="18.75" customHeight="1">
      <c r="A22" s="382"/>
      <c r="B22" s="150" t="s">
        <v>438</v>
      </c>
      <c r="C22" s="150" t="s">
        <v>434</v>
      </c>
      <c r="D22" s="150" t="s">
        <v>438</v>
      </c>
      <c r="E22" s="150" t="s">
        <v>434</v>
      </c>
      <c r="F22" s="150" t="s">
        <v>438</v>
      </c>
      <c r="G22" s="150" t="s">
        <v>434</v>
      </c>
      <c r="H22" s="150" t="s">
        <v>438</v>
      </c>
      <c r="I22" s="150" t="s">
        <v>434</v>
      </c>
      <c r="J22" s="150" t="s">
        <v>438</v>
      </c>
      <c r="K22" s="150" t="s">
        <v>434</v>
      </c>
      <c r="L22" s="150" t="s">
        <v>434</v>
      </c>
      <c r="N22" s="382"/>
      <c r="O22" s="150" t="s">
        <v>438</v>
      </c>
      <c r="P22" s="150" t="s">
        <v>435</v>
      </c>
      <c r="Q22" s="150" t="s">
        <v>438</v>
      </c>
      <c r="R22" s="150" t="s">
        <v>435</v>
      </c>
      <c r="S22" s="150" t="s">
        <v>438</v>
      </c>
      <c r="T22" s="150" t="s">
        <v>435</v>
      </c>
      <c r="U22" s="150" t="s">
        <v>438</v>
      </c>
      <c r="V22" s="150" t="s">
        <v>435</v>
      </c>
      <c r="W22" s="150" t="s">
        <v>438</v>
      </c>
      <c r="X22" s="150" t="s">
        <v>435</v>
      </c>
      <c r="Y22" s="150" t="s">
        <v>435</v>
      </c>
      <c r="AA22" s="382"/>
      <c r="AB22" s="150" t="s">
        <v>438</v>
      </c>
      <c r="AC22" s="150" t="s">
        <v>436</v>
      </c>
      <c r="AD22" s="150" t="s">
        <v>438</v>
      </c>
      <c r="AE22" s="150" t="s">
        <v>436</v>
      </c>
      <c r="AF22" s="150" t="s">
        <v>438</v>
      </c>
      <c r="AG22" s="150" t="s">
        <v>436</v>
      </c>
      <c r="AH22" s="150" t="s">
        <v>438</v>
      </c>
      <c r="AI22" s="150" t="s">
        <v>436</v>
      </c>
      <c r="AJ22" s="150" t="s">
        <v>438</v>
      </c>
      <c r="AK22" s="150" t="s">
        <v>436</v>
      </c>
      <c r="AL22" s="150" t="s">
        <v>436</v>
      </c>
    </row>
    <row r="23" spans="1:38" ht="18.75" customHeight="1">
      <c r="A23" s="233" t="s">
        <v>27</v>
      </c>
      <c r="B23" s="148" t="s">
        <v>219</v>
      </c>
      <c r="C23" s="298">
        <v>34467.699000000001</v>
      </c>
      <c r="D23" s="148" t="s">
        <v>221</v>
      </c>
      <c r="E23" s="298">
        <v>28156.234</v>
      </c>
      <c r="F23" s="148" t="s">
        <v>220</v>
      </c>
      <c r="G23" s="298">
        <v>25748.472000000002</v>
      </c>
      <c r="H23" s="148" t="s">
        <v>223</v>
      </c>
      <c r="I23" s="298">
        <v>17045.8</v>
      </c>
      <c r="J23" s="148" t="s">
        <v>222</v>
      </c>
      <c r="K23" s="298">
        <v>13741.37</v>
      </c>
      <c r="L23" s="298">
        <v>56175.019</v>
      </c>
      <c r="N23" s="233" t="s">
        <v>27</v>
      </c>
      <c r="O23" s="148" t="s">
        <v>240</v>
      </c>
      <c r="P23" s="298">
        <v>6225.2619999999997</v>
      </c>
      <c r="Q23" s="148" t="s">
        <v>219</v>
      </c>
      <c r="R23" s="298">
        <v>4789.4690000000001</v>
      </c>
      <c r="S23" s="148" t="s">
        <v>217</v>
      </c>
      <c r="T23" s="298">
        <v>4501.6279999999997</v>
      </c>
      <c r="U23" s="148" t="s">
        <v>241</v>
      </c>
      <c r="V23" s="298">
        <v>3732.951</v>
      </c>
      <c r="W23" s="148" t="s">
        <v>218</v>
      </c>
      <c r="X23" s="298">
        <v>2834.9459999999999</v>
      </c>
      <c r="Y23" s="298">
        <v>6600.5029999999997</v>
      </c>
      <c r="AA23" s="148" t="s">
        <v>27</v>
      </c>
      <c r="AB23" s="148" t="s">
        <v>247</v>
      </c>
      <c r="AC23" s="298">
        <v>612.30580942588301</v>
      </c>
      <c r="AD23" s="148" t="s">
        <v>225</v>
      </c>
      <c r="AE23" s="298">
        <v>468.65414110429401</v>
      </c>
      <c r="AF23" s="148" t="s">
        <v>251</v>
      </c>
      <c r="AG23" s="298">
        <v>449.14004914004897</v>
      </c>
      <c r="AH23" s="148" t="s">
        <v>221</v>
      </c>
      <c r="AI23" s="298">
        <v>296.89030855475897</v>
      </c>
      <c r="AJ23" s="148" t="s">
        <v>253</v>
      </c>
      <c r="AK23" s="298">
        <v>263.54664425501301</v>
      </c>
      <c r="AL23" s="298">
        <v>117.498901068462</v>
      </c>
    </row>
    <row r="24" spans="1:38" ht="18.75" customHeight="1">
      <c r="A24" s="233" t="s">
        <v>44</v>
      </c>
      <c r="B24" s="148" t="s">
        <v>217</v>
      </c>
      <c r="C24" s="298">
        <v>80039.031000000003</v>
      </c>
      <c r="D24" s="148" t="s">
        <v>218</v>
      </c>
      <c r="E24" s="298">
        <v>76608.187999999995</v>
      </c>
      <c r="F24" s="148" t="s">
        <v>225</v>
      </c>
      <c r="G24" s="298">
        <v>51983.904000000002</v>
      </c>
      <c r="H24" s="148" t="s">
        <v>226</v>
      </c>
      <c r="I24" s="298">
        <v>22103.556</v>
      </c>
      <c r="J24" s="148" t="s">
        <v>227</v>
      </c>
      <c r="K24" s="298">
        <v>14088.26</v>
      </c>
      <c r="L24" s="298">
        <v>59352.974000000002</v>
      </c>
      <c r="N24" s="233" t="s">
        <v>44</v>
      </c>
      <c r="O24" s="148" t="s">
        <v>217</v>
      </c>
      <c r="P24" s="298">
        <v>13501.325000000001</v>
      </c>
      <c r="Q24" s="148" t="s">
        <v>218</v>
      </c>
      <c r="R24" s="298">
        <v>12657.647000000001</v>
      </c>
      <c r="S24" s="148" t="s">
        <v>225</v>
      </c>
      <c r="T24" s="298">
        <v>11536.739</v>
      </c>
      <c r="U24" s="148" t="s">
        <v>226</v>
      </c>
      <c r="V24" s="298">
        <v>3456.4949999999999</v>
      </c>
      <c r="W24" s="148" t="s">
        <v>227</v>
      </c>
      <c r="X24" s="298">
        <v>2420.3870000000002</v>
      </c>
      <c r="Y24" s="298">
        <v>11179.045</v>
      </c>
      <c r="AA24" s="148" t="s">
        <v>44</v>
      </c>
      <c r="AB24" s="148" t="s">
        <v>240</v>
      </c>
      <c r="AC24" s="298">
        <v>571.27053302044897</v>
      </c>
      <c r="AD24" s="148" t="s">
        <v>446</v>
      </c>
      <c r="AE24" s="298">
        <v>479.778028592927</v>
      </c>
      <c r="AF24" s="148" t="s">
        <v>270</v>
      </c>
      <c r="AG24" s="298">
        <v>379.73875554065802</v>
      </c>
      <c r="AH24" s="148" t="s">
        <v>258</v>
      </c>
      <c r="AI24" s="298">
        <v>342.40343436839299</v>
      </c>
      <c r="AJ24" s="148" t="s">
        <v>260</v>
      </c>
      <c r="AK24" s="298">
        <v>329.77354606278999</v>
      </c>
      <c r="AL24" s="298">
        <v>188.348523192789</v>
      </c>
    </row>
    <row r="25" spans="1:38" ht="18.75" customHeight="1">
      <c r="A25" s="233" t="s">
        <v>53</v>
      </c>
      <c r="B25" s="148" t="s">
        <v>218</v>
      </c>
      <c r="C25" s="298">
        <v>5297.05</v>
      </c>
      <c r="D25" s="148" t="s">
        <v>229</v>
      </c>
      <c r="E25" s="298">
        <v>4282.0649999999996</v>
      </c>
      <c r="F25" s="148" t="s">
        <v>230</v>
      </c>
      <c r="G25" s="298">
        <v>1993.6279999999999</v>
      </c>
      <c r="H25" s="148" t="s">
        <v>259</v>
      </c>
      <c r="I25" s="298">
        <v>1575.635</v>
      </c>
      <c r="J25" s="148" t="s">
        <v>231</v>
      </c>
      <c r="K25" s="298">
        <v>1445.9</v>
      </c>
      <c r="L25" s="298">
        <v>7085.6890000000003</v>
      </c>
      <c r="N25" s="233" t="s">
        <v>53</v>
      </c>
      <c r="O25" s="148" t="s">
        <v>217</v>
      </c>
      <c r="P25" s="298">
        <v>411.50900000000001</v>
      </c>
      <c r="Q25" s="148" t="s">
        <v>229</v>
      </c>
      <c r="R25" s="298">
        <v>383.04500000000002</v>
      </c>
      <c r="S25" s="148" t="s">
        <v>242</v>
      </c>
      <c r="T25" s="298">
        <v>217.18100000000001</v>
      </c>
      <c r="U25" s="148" t="s">
        <v>243</v>
      </c>
      <c r="V25" s="298">
        <v>182.80600000000001</v>
      </c>
      <c r="W25" s="148" t="s">
        <v>259</v>
      </c>
      <c r="X25" s="298">
        <v>176.41800000000001</v>
      </c>
      <c r="Y25" s="298">
        <v>955.04399999999998</v>
      </c>
      <c r="AA25" s="148" t="s">
        <v>53</v>
      </c>
      <c r="AB25" s="148" t="s">
        <v>260</v>
      </c>
      <c r="AC25" s="298">
        <v>231.777777777778</v>
      </c>
      <c r="AD25" s="148" t="s">
        <v>242</v>
      </c>
      <c r="AE25" s="298">
        <v>228.468485527485</v>
      </c>
      <c r="AF25" s="148" t="s">
        <v>225</v>
      </c>
      <c r="AG25" s="298">
        <v>207.45239658568599</v>
      </c>
      <c r="AH25" s="148" t="s">
        <v>238</v>
      </c>
      <c r="AI25" s="298">
        <v>200</v>
      </c>
      <c r="AJ25" s="148" t="s">
        <v>243</v>
      </c>
      <c r="AK25" s="298">
        <v>183.268753602847</v>
      </c>
      <c r="AL25" s="298">
        <v>134.78491647036699</v>
      </c>
    </row>
    <row r="26" spans="1:38" ht="18.75" customHeight="1">
      <c r="A26" s="233" t="s">
        <v>58</v>
      </c>
      <c r="B26" s="148" t="s">
        <v>232</v>
      </c>
      <c r="C26" s="298">
        <v>3029.88</v>
      </c>
      <c r="D26" s="148" t="s">
        <v>217</v>
      </c>
      <c r="E26" s="298">
        <v>1644.155</v>
      </c>
      <c r="F26" s="148" t="s">
        <v>233</v>
      </c>
      <c r="G26" s="298">
        <v>1508</v>
      </c>
      <c r="H26" s="148" t="s">
        <v>219</v>
      </c>
      <c r="I26" s="298">
        <v>1027.116</v>
      </c>
      <c r="J26" s="148" t="s">
        <v>231</v>
      </c>
      <c r="K26" s="298">
        <v>662</v>
      </c>
      <c r="L26" s="298">
        <v>3107.1</v>
      </c>
      <c r="N26" s="233" t="s">
        <v>58</v>
      </c>
      <c r="O26" s="148" t="s">
        <v>227</v>
      </c>
      <c r="P26" s="298">
        <v>2198.627</v>
      </c>
      <c r="Q26" s="148" t="s">
        <v>217</v>
      </c>
      <c r="R26" s="298">
        <v>1352.0350000000001</v>
      </c>
      <c r="S26" s="148" t="s">
        <v>233</v>
      </c>
      <c r="T26" s="298">
        <v>775.65200000000004</v>
      </c>
      <c r="U26" s="148" t="s">
        <v>243</v>
      </c>
      <c r="V26" s="298">
        <v>765.10900000000004</v>
      </c>
      <c r="W26" s="148" t="s">
        <v>219</v>
      </c>
      <c r="X26" s="298">
        <v>724.28</v>
      </c>
      <c r="Y26" s="298">
        <v>3251.0390000000002</v>
      </c>
      <c r="AA26" s="148" t="s">
        <v>58</v>
      </c>
      <c r="AB26" s="148" t="s">
        <v>220</v>
      </c>
      <c r="AC26" s="298">
        <v>4368.7318648085302</v>
      </c>
      <c r="AD26" s="148" t="s">
        <v>267</v>
      </c>
      <c r="AE26" s="298">
        <v>3464.9122807017502</v>
      </c>
      <c r="AF26" s="148" t="s">
        <v>221</v>
      </c>
      <c r="AG26" s="298">
        <v>3076.7567567567598</v>
      </c>
      <c r="AH26" s="148" t="s">
        <v>265</v>
      </c>
      <c r="AI26" s="298">
        <v>2135.13513513514</v>
      </c>
      <c r="AJ26" s="148" t="s">
        <v>226</v>
      </c>
      <c r="AK26" s="298">
        <v>1584.6931570921199</v>
      </c>
      <c r="AL26" s="298">
        <v>1046.32583437932</v>
      </c>
    </row>
    <row r="27" spans="1:38" ht="18.75" customHeight="1">
      <c r="A27" s="233" t="s">
        <v>60</v>
      </c>
      <c r="B27" s="148" t="s">
        <v>224</v>
      </c>
      <c r="C27" s="298">
        <v>1684.848</v>
      </c>
      <c r="D27" s="148" t="s">
        <v>227</v>
      </c>
      <c r="E27" s="298">
        <v>631.33500000000004</v>
      </c>
      <c r="F27" s="148" t="s">
        <v>217</v>
      </c>
      <c r="G27" s="298">
        <v>560.20799999999997</v>
      </c>
      <c r="H27" s="148" t="s">
        <v>226</v>
      </c>
      <c r="I27" s="298">
        <v>388.92599999999999</v>
      </c>
      <c r="J27" s="148" t="s">
        <v>235</v>
      </c>
      <c r="K27" s="298">
        <v>364.94</v>
      </c>
      <c r="L27" s="298">
        <v>1338.5920000000001</v>
      </c>
      <c r="N27" s="233" t="s">
        <v>60</v>
      </c>
      <c r="O27" s="148" t="s">
        <v>224</v>
      </c>
      <c r="P27" s="298">
        <v>509.10700000000003</v>
      </c>
      <c r="Q27" s="148" t="s">
        <v>217</v>
      </c>
      <c r="R27" s="298">
        <v>149.16999999999999</v>
      </c>
      <c r="S27" s="148" t="s">
        <v>227</v>
      </c>
      <c r="T27" s="298">
        <v>119.998</v>
      </c>
      <c r="U27" s="148" t="s">
        <v>235</v>
      </c>
      <c r="V27" s="298">
        <v>81.224000000000004</v>
      </c>
      <c r="W27" s="148" t="s">
        <v>226</v>
      </c>
      <c r="X27" s="298">
        <v>58.426000000000002</v>
      </c>
      <c r="Y27" s="298">
        <v>286.41800000000001</v>
      </c>
      <c r="AA27" s="148" t="s">
        <v>60</v>
      </c>
      <c r="AB27" s="148" t="s">
        <v>225</v>
      </c>
      <c r="AC27" s="298">
        <v>420.50333969465601</v>
      </c>
      <c r="AD27" s="148" t="s">
        <v>223</v>
      </c>
      <c r="AE27" s="298">
        <v>418.27321724709799</v>
      </c>
      <c r="AF27" s="148" t="s">
        <v>237</v>
      </c>
      <c r="AG27" s="298">
        <v>360.32610145971802</v>
      </c>
      <c r="AH27" s="148" t="s">
        <v>234</v>
      </c>
      <c r="AI27" s="298">
        <v>353.15501058000098</v>
      </c>
      <c r="AJ27" s="148" t="s">
        <v>240</v>
      </c>
      <c r="AK27" s="298">
        <v>335.9375</v>
      </c>
      <c r="AL27" s="298">
        <v>213.969603882288</v>
      </c>
    </row>
    <row r="28" spans="1:38" ht="18.75" customHeight="1">
      <c r="A28" s="233" t="s">
        <v>63</v>
      </c>
      <c r="B28" s="148" t="s">
        <v>217</v>
      </c>
      <c r="C28" s="298">
        <v>5729.4129999999996</v>
      </c>
      <c r="D28" s="148" t="s">
        <v>224</v>
      </c>
      <c r="E28" s="298">
        <v>5316.0540000000001</v>
      </c>
      <c r="F28" s="148" t="s">
        <v>227</v>
      </c>
      <c r="G28" s="298">
        <v>4100.0770000000002</v>
      </c>
      <c r="H28" s="148" t="s">
        <v>234</v>
      </c>
      <c r="I28" s="298">
        <v>1665.441</v>
      </c>
      <c r="J28" s="148" t="s">
        <v>226</v>
      </c>
      <c r="K28" s="298">
        <v>1410.9690000000001</v>
      </c>
      <c r="L28" s="298">
        <v>4102.8519999999999</v>
      </c>
      <c r="N28" s="233" t="s">
        <v>63</v>
      </c>
      <c r="O28" s="148" t="s">
        <v>224</v>
      </c>
      <c r="P28" s="298">
        <v>711.94799999999998</v>
      </c>
      <c r="Q28" s="148" t="s">
        <v>217</v>
      </c>
      <c r="R28" s="298">
        <v>528.21</v>
      </c>
      <c r="S28" s="148" t="s">
        <v>227</v>
      </c>
      <c r="T28" s="298">
        <v>474.46600000000001</v>
      </c>
      <c r="U28" s="148" t="s">
        <v>234</v>
      </c>
      <c r="V28" s="298">
        <v>181.52099999999999</v>
      </c>
      <c r="W28" s="148" t="s">
        <v>226</v>
      </c>
      <c r="X28" s="298">
        <v>150.52699999999999</v>
      </c>
      <c r="Y28" s="298">
        <v>524.09799999999996</v>
      </c>
      <c r="AA28" s="148" t="s">
        <v>63</v>
      </c>
      <c r="AB28" s="148" t="s">
        <v>249</v>
      </c>
      <c r="AC28" s="298">
        <v>313.385269121813</v>
      </c>
      <c r="AD28" s="148" t="s">
        <v>259</v>
      </c>
      <c r="AE28" s="298">
        <v>269.32419432419402</v>
      </c>
      <c r="AF28" s="148" t="s">
        <v>447</v>
      </c>
      <c r="AG28" s="298">
        <v>246.4</v>
      </c>
      <c r="AH28" s="148" t="s">
        <v>221</v>
      </c>
      <c r="AI28" s="298">
        <v>224.888888888889</v>
      </c>
      <c r="AJ28" s="148" t="s">
        <v>225</v>
      </c>
      <c r="AK28" s="298">
        <v>219.59927200121601</v>
      </c>
      <c r="AL28" s="298">
        <v>127.739923350879</v>
      </c>
    </row>
    <row r="29" spans="1:38" ht="18.75" customHeight="1">
      <c r="A29" s="233" t="s">
        <v>64</v>
      </c>
      <c r="B29" s="148" t="s">
        <v>217</v>
      </c>
      <c r="C29" s="298">
        <v>22505.458999999999</v>
      </c>
      <c r="D29" s="148" t="s">
        <v>227</v>
      </c>
      <c r="E29" s="298">
        <v>18170.053</v>
      </c>
      <c r="F29" s="148" t="s">
        <v>224</v>
      </c>
      <c r="G29" s="298">
        <v>14515.358</v>
      </c>
      <c r="H29" s="148" t="s">
        <v>228</v>
      </c>
      <c r="I29" s="298">
        <v>5816.3969999999999</v>
      </c>
      <c r="J29" s="148" t="s">
        <v>232</v>
      </c>
      <c r="K29" s="298">
        <v>5427.9889999999996</v>
      </c>
      <c r="L29" s="298">
        <v>32952.591</v>
      </c>
      <c r="N29" s="233" t="s">
        <v>64</v>
      </c>
      <c r="O29" s="148" t="s">
        <v>217</v>
      </c>
      <c r="P29" s="298">
        <v>4517.8850000000002</v>
      </c>
      <c r="Q29" s="148" t="s">
        <v>227</v>
      </c>
      <c r="R29" s="298">
        <v>3538.8249999999998</v>
      </c>
      <c r="S29" s="148" t="s">
        <v>224</v>
      </c>
      <c r="T29" s="298">
        <v>3321.5459999999998</v>
      </c>
      <c r="U29" s="148" t="s">
        <v>223</v>
      </c>
      <c r="V29" s="298">
        <v>1679.373</v>
      </c>
      <c r="W29" s="148" t="s">
        <v>232</v>
      </c>
      <c r="X29" s="298">
        <v>1476.857</v>
      </c>
      <c r="Y29" s="298">
        <v>8401.09</v>
      </c>
      <c r="AA29" s="148" t="s">
        <v>64</v>
      </c>
      <c r="AB29" s="148" t="s">
        <v>266</v>
      </c>
      <c r="AC29" s="298">
        <v>1074.6443478564399</v>
      </c>
      <c r="AD29" s="148" t="s">
        <v>220</v>
      </c>
      <c r="AE29" s="298">
        <v>868.21435876457394</v>
      </c>
      <c r="AF29" s="148" t="s">
        <v>249</v>
      </c>
      <c r="AG29" s="298">
        <v>757.313829787234</v>
      </c>
      <c r="AH29" s="148" t="s">
        <v>229</v>
      </c>
      <c r="AI29" s="298">
        <v>641.59489989934002</v>
      </c>
      <c r="AJ29" s="148" t="s">
        <v>241</v>
      </c>
      <c r="AK29" s="298">
        <v>574.52775696446804</v>
      </c>
      <c r="AL29" s="298">
        <v>254.944747743812</v>
      </c>
    </row>
    <row r="30" spans="1:38" ht="18.75" customHeight="1">
      <c r="A30" s="233" t="s">
        <v>66</v>
      </c>
      <c r="B30" s="148" t="s">
        <v>218</v>
      </c>
      <c r="C30" s="298">
        <v>865.50800000000004</v>
      </c>
      <c r="D30" s="148" t="s">
        <v>224</v>
      </c>
      <c r="E30" s="298">
        <v>781.596</v>
      </c>
      <c r="F30" s="148" t="s">
        <v>225</v>
      </c>
      <c r="G30" s="298">
        <v>519.51199999999994</v>
      </c>
      <c r="H30" s="148" t="s">
        <v>239</v>
      </c>
      <c r="I30" s="298">
        <v>518.9</v>
      </c>
      <c r="J30" s="148" t="s">
        <v>238</v>
      </c>
      <c r="K30" s="298">
        <v>475</v>
      </c>
      <c r="L30" s="298">
        <v>1648.799</v>
      </c>
      <c r="N30" s="233" t="s">
        <v>66</v>
      </c>
      <c r="O30" s="148" t="s">
        <v>224</v>
      </c>
      <c r="P30" s="298">
        <v>177.167</v>
      </c>
      <c r="Q30" s="148" t="s">
        <v>237</v>
      </c>
      <c r="R30" s="298">
        <v>131.30600000000001</v>
      </c>
      <c r="S30" s="148" t="s">
        <v>225</v>
      </c>
      <c r="T30" s="298">
        <v>125.096</v>
      </c>
      <c r="U30" s="148" t="s">
        <v>217</v>
      </c>
      <c r="V30" s="298">
        <v>82.058000000000007</v>
      </c>
      <c r="W30" s="148" t="s">
        <v>234</v>
      </c>
      <c r="X30" s="298">
        <v>50.002000000000002</v>
      </c>
      <c r="Y30" s="298">
        <v>158.91900000000001</v>
      </c>
      <c r="AA30" s="148" t="s">
        <v>66</v>
      </c>
      <c r="AB30" s="148" t="s">
        <v>214</v>
      </c>
      <c r="AC30" s="298">
        <v>267.99523685288301</v>
      </c>
      <c r="AD30" s="148" t="s">
        <v>216</v>
      </c>
      <c r="AE30" s="298">
        <v>250.614181943191</v>
      </c>
      <c r="AF30" s="148" t="s">
        <v>215</v>
      </c>
      <c r="AG30" s="298">
        <v>248.99398977770301</v>
      </c>
      <c r="AH30" s="148" t="s">
        <v>232</v>
      </c>
      <c r="AI30" s="298">
        <v>245.55</v>
      </c>
      <c r="AJ30" s="148" t="s">
        <v>225</v>
      </c>
      <c r="AK30" s="298">
        <v>240.79520781040699</v>
      </c>
      <c r="AL30" s="298">
        <v>96.384701834486805</v>
      </c>
    </row>
    <row r="31" spans="1:38" ht="18.75" customHeight="1">
      <c r="A31" s="299" t="s">
        <v>191</v>
      </c>
      <c r="B31" s="299" t="s">
        <v>224</v>
      </c>
      <c r="C31" s="300">
        <v>195372.22200000001</v>
      </c>
      <c r="D31" s="299" t="s">
        <v>217</v>
      </c>
      <c r="E31" s="300">
        <v>176156.774</v>
      </c>
      <c r="F31" s="299" t="s">
        <v>225</v>
      </c>
      <c r="G31" s="300">
        <v>55551.714</v>
      </c>
      <c r="H31" s="299" t="s">
        <v>227</v>
      </c>
      <c r="I31" s="300">
        <v>43641.178</v>
      </c>
      <c r="J31" s="299" t="s">
        <v>221</v>
      </c>
      <c r="K31" s="300">
        <v>30429.824000000001</v>
      </c>
      <c r="L31" s="300">
        <v>269689.76899999997</v>
      </c>
      <c r="N31" s="299" t="s">
        <v>191</v>
      </c>
      <c r="O31" s="299" t="s">
        <v>218</v>
      </c>
      <c r="P31" s="300">
        <v>31045.111000000001</v>
      </c>
      <c r="Q31" s="299" t="s">
        <v>217</v>
      </c>
      <c r="R31" s="300">
        <v>25043.82</v>
      </c>
      <c r="S31" s="299" t="s">
        <v>220</v>
      </c>
      <c r="T31" s="300">
        <v>18548.599999999999</v>
      </c>
      <c r="U31" s="299" t="s">
        <v>225</v>
      </c>
      <c r="V31" s="300">
        <v>12521.018</v>
      </c>
      <c r="W31" s="299" t="s">
        <v>227</v>
      </c>
      <c r="X31" s="300">
        <v>9015.48</v>
      </c>
      <c r="Y31" s="300">
        <v>60036.415000000001</v>
      </c>
      <c r="AA31" s="299" t="s">
        <v>191</v>
      </c>
      <c r="AB31" s="299" t="s">
        <v>220</v>
      </c>
      <c r="AC31" s="300">
        <v>694.60926796288402</v>
      </c>
      <c r="AD31" s="299" t="s">
        <v>241</v>
      </c>
      <c r="AE31" s="300">
        <v>663.19630865189595</v>
      </c>
      <c r="AF31" s="299" t="s">
        <v>448</v>
      </c>
      <c r="AG31" s="300">
        <v>638.09071479458601</v>
      </c>
      <c r="AH31" s="299" t="s">
        <v>251</v>
      </c>
      <c r="AI31" s="300">
        <v>627.78443113772403</v>
      </c>
      <c r="AJ31" s="299" t="s">
        <v>247</v>
      </c>
      <c r="AK31" s="300">
        <v>624.99839715505698</v>
      </c>
      <c r="AL31" s="300">
        <v>222.612875611162</v>
      </c>
    </row>
    <row r="35" spans="1:25" ht="18.75" customHeight="1">
      <c r="A35" s="193" t="s">
        <v>449</v>
      </c>
      <c r="L35" s="301" t="s">
        <v>22</v>
      </c>
      <c r="N35" s="193" t="s">
        <v>449</v>
      </c>
      <c r="Y35" s="301" t="s">
        <v>22</v>
      </c>
    </row>
    <row r="36" spans="1:25" ht="18.75" customHeight="1">
      <c r="A36" s="380" t="s">
        <v>203</v>
      </c>
      <c r="B36" s="296" t="s">
        <v>373</v>
      </c>
      <c r="C36" s="383" t="s">
        <v>204</v>
      </c>
      <c r="D36" s="384"/>
      <c r="E36" s="383" t="s">
        <v>205</v>
      </c>
      <c r="F36" s="384"/>
      <c r="G36" s="383" t="s">
        <v>206</v>
      </c>
      <c r="H36" s="384"/>
      <c r="I36" s="383" t="s">
        <v>207</v>
      </c>
      <c r="J36" s="384"/>
      <c r="K36" s="383" t="s">
        <v>208</v>
      </c>
      <c r="L36" s="384"/>
      <c r="N36" s="380" t="s">
        <v>203</v>
      </c>
      <c r="O36" s="296" t="s">
        <v>373</v>
      </c>
      <c r="P36" s="383" t="s">
        <v>204</v>
      </c>
      <c r="Q36" s="384"/>
      <c r="R36" s="383" t="s">
        <v>205</v>
      </c>
      <c r="S36" s="384"/>
      <c r="T36" s="383" t="s">
        <v>206</v>
      </c>
      <c r="U36" s="384"/>
      <c r="V36" s="383" t="s">
        <v>207</v>
      </c>
      <c r="W36" s="384"/>
      <c r="X36" s="383" t="s">
        <v>208</v>
      </c>
      <c r="Y36" s="384"/>
    </row>
    <row r="37" spans="1:25" ht="18.75" customHeight="1">
      <c r="A37" s="382"/>
      <c r="B37" s="297" t="s">
        <v>437</v>
      </c>
      <c r="C37" s="150" t="s">
        <v>438</v>
      </c>
      <c r="D37" s="150" t="s">
        <v>434</v>
      </c>
      <c r="E37" s="150" t="s">
        <v>438</v>
      </c>
      <c r="F37" s="150" t="s">
        <v>434</v>
      </c>
      <c r="G37" s="150" t="s">
        <v>438</v>
      </c>
      <c r="H37" s="150" t="s">
        <v>434</v>
      </c>
      <c r="I37" s="150" t="s">
        <v>438</v>
      </c>
      <c r="J37" s="150" t="s">
        <v>434</v>
      </c>
      <c r="K37" s="150" t="s">
        <v>438</v>
      </c>
      <c r="L37" s="150" t="s">
        <v>434</v>
      </c>
      <c r="N37" s="382"/>
      <c r="O37" s="297" t="s">
        <v>439</v>
      </c>
      <c r="P37" s="150" t="s">
        <v>438</v>
      </c>
      <c r="Q37" s="150" t="s">
        <v>435</v>
      </c>
      <c r="R37" s="150" t="s">
        <v>438</v>
      </c>
      <c r="S37" s="150" t="s">
        <v>435</v>
      </c>
      <c r="T37" s="150" t="s">
        <v>438</v>
      </c>
      <c r="U37" s="150" t="s">
        <v>435</v>
      </c>
      <c r="V37" s="150" t="s">
        <v>438</v>
      </c>
      <c r="W37" s="150" t="s">
        <v>435</v>
      </c>
      <c r="X37" s="150" t="s">
        <v>438</v>
      </c>
      <c r="Y37" s="150" t="s">
        <v>435</v>
      </c>
    </row>
    <row r="38" spans="1:25" ht="18.75" customHeight="1">
      <c r="A38" s="233" t="s">
        <v>27</v>
      </c>
      <c r="B38" s="302">
        <v>100</v>
      </c>
      <c r="C38" s="148" t="s">
        <v>214</v>
      </c>
      <c r="D38" s="302">
        <v>33.560788968027097</v>
      </c>
      <c r="E38" s="148" t="s">
        <v>215</v>
      </c>
      <c r="F38" s="302">
        <v>24.168127775067699</v>
      </c>
      <c r="G38" s="148" t="s">
        <v>216</v>
      </c>
      <c r="H38" s="302">
        <v>7.97395922828641</v>
      </c>
      <c r="I38" s="148" t="s">
        <v>217</v>
      </c>
      <c r="J38" s="302">
        <v>7.2575908285022903</v>
      </c>
      <c r="K38" s="148" t="s">
        <v>218</v>
      </c>
      <c r="L38" s="302">
        <v>5.7103365301157503</v>
      </c>
      <c r="N38" s="233" t="s">
        <v>27</v>
      </c>
      <c r="O38" s="302">
        <v>100</v>
      </c>
      <c r="P38" s="148" t="s">
        <v>214</v>
      </c>
      <c r="Q38" s="302">
        <v>22.757936728341399</v>
      </c>
      <c r="R38" s="148" t="s">
        <v>220</v>
      </c>
      <c r="S38" s="302">
        <v>17.656623919133398</v>
      </c>
      <c r="T38" s="148" t="s">
        <v>215</v>
      </c>
      <c r="U38" s="302">
        <v>15.429149788314</v>
      </c>
      <c r="V38" s="148" t="s">
        <v>221</v>
      </c>
      <c r="W38" s="302">
        <v>8.4570711609536602</v>
      </c>
      <c r="X38" s="148" t="s">
        <v>216</v>
      </c>
      <c r="Y38" s="302">
        <v>6.6790048883662898</v>
      </c>
    </row>
    <row r="39" spans="1:25" ht="18.75" customHeight="1">
      <c r="A39" s="233" t="s">
        <v>44</v>
      </c>
      <c r="B39" s="302">
        <v>100</v>
      </c>
      <c r="C39" s="148" t="s">
        <v>214</v>
      </c>
      <c r="D39" s="302">
        <v>23.4483389067723</v>
      </c>
      <c r="E39" s="148" t="s">
        <v>224</v>
      </c>
      <c r="F39" s="302">
        <v>15.0200365369447</v>
      </c>
      <c r="G39" s="148" t="s">
        <v>219</v>
      </c>
      <c r="H39" s="302">
        <v>13.873141085163301</v>
      </c>
      <c r="I39" s="148" t="s">
        <v>215</v>
      </c>
      <c r="J39" s="302">
        <v>11.046592555135801</v>
      </c>
      <c r="K39" s="148" t="s">
        <v>216</v>
      </c>
      <c r="L39" s="302">
        <v>9.2670127324454601</v>
      </c>
      <c r="N39" s="233" t="s">
        <v>44</v>
      </c>
      <c r="O39" s="302">
        <v>100</v>
      </c>
      <c r="P39" s="148" t="s">
        <v>214</v>
      </c>
      <c r="Q39" s="302">
        <v>22.9525556447452</v>
      </c>
      <c r="R39" s="148" t="s">
        <v>224</v>
      </c>
      <c r="S39" s="302">
        <v>17.347378246162101</v>
      </c>
      <c r="T39" s="148" t="s">
        <v>219</v>
      </c>
      <c r="U39" s="302">
        <v>14.8062195783214</v>
      </c>
      <c r="V39" s="148" t="s">
        <v>215</v>
      </c>
      <c r="W39" s="302">
        <v>9.6129861759201596</v>
      </c>
      <c r="X39" s="148" t="s">
        <v>216</v>
      </c>
      <c r="Y39" s="302">
        <v>8.8790607694439494</v>
      </c>
    </row>
    <row r="40" spans="1:25" ht="18.75" customHeight="1">
      <c r="A40" s="233" t="s">
        <v>53</v>
      </c>
      <c r="B40" s="302">
        <v>100</v>
      </c>
      <c r="C40" s="148" t="s">
        <v>216</v>
      </c>
      <c r="D40" s="302">
        <v>28.8289120242334</v>
      </c>
      <c r="E40" s="148" t="s">
        <v>214</v>
      </c>
      <c r="F40" s="302">
        <v>20.202102027202201</v>
      </c>
      <c r="G40" s="148" t="s">
        <v>228</v>
      </c>
      <c r="H40" s="302">
        <v>9.2151103107991297</v>
      </c>
      <c r="I40" s="148" t="s">
        <v>215</v>
      </c>
      <c r="J40" s="302">
        <v>7.6054930959553202</v>
      </c>
      <c r="K40" s="148" t="s">
        <v>217</v>
      </c>
      <c r="L40" s="302">
        <v>7.0126042252348597</v>
      </c>
      <c r="N40" s="233" t="s">
        <v>53</v>
      </c>
      <c r="O40" s="302">
        <v>100</v>
      </c>
      <c r="P40" s="148" t="s">
        <v>216</v>
      </c>
      <c r="Q40" s="302">
        <v>33.098209903527597</v>
      </c>
      <c r="R40" s="148" t="s">
        <v>214</v>
      </c>
      <c r="S40" s="302">
        <v>19.5715320530322</v>
      </c>
      <c r="T40" s="148" t="s">
        <v>228</v>
      </c>
      <c r="U40" s="302">
        <v>8.9514608153042801</v>
      </c>
      <c r="V40" s="148" t="s">
        <v>215</v>
      </c>
      <c r="W40" s="302">
        <v>8.1620066503275392</v>
      </c>
      <c r="X40" s="148" t="s">
        <v>218</v>
      </c>
      <c r="Y40" s="302">
        <v>5.7449003371456202</v>
      </c>
    </row>
    <row r="41" spans="1:25" ht="18.75" customHeight="1">
      <c r="A41" s="233" t="s">
        <v>58</v>
      </c>
      <c r="B41" s="302">
        <v>100</v>
      </c>
      <c r="C41" s="148" t="s">
        <v>216</v>
      </c>
      <c r="D41" s="302">
        <v>22.8760156317819</v>
      </c>
      <c r="E41" s="148" t="s">
        <v>215</v>
      </c>
      <c r="F41" s="302">
        <v>19.1360134654708</v>
      </c>
      <c r="G41" s="148" t="s">
        <v>214</v>
      </c>
      <c r="H41" s="302">
        <v>16.3227857338786</v>
      </c>
      <c r="I41" s="148" t="s">
        <v>218</v>
      </c>
      <c r="J41" s="302">
        <v>9.2244614856679608</v>
      </c>
      <c r="K41" s="148" t="s">
        <v>227</v>
      </c>
      <c r="L41" s="302">
        <v>8.6393753669959104</v>
      </c>
      <c r="N41" s="233" t="s">
        <v>58</v>
      </c>
      <c r="O41" s="302">
        <v>100</v>
      </c>
      <c r="P41" s="148" t="s">
        <v>216</v>
      </c>
      <c r="Q41" s="302">
        <v>26.279652746596501</v>
      </c>
      <c r="R41" s="148" t="s">
        <v>215</v>
      </c>
      <c r="S41" s="302">
        <v>16.3197853297611</v>
      </c>
      <c r="T41" s="148" t="s">
        <v>214</v>
      </c>
      <c r="U41" s="302">
        <v>16.302887695964099</v>
      </c>
      <c r="V41" s="148" t="s">
        <v>218</v>
      </c>
      <c r="W41" s="302">
        <v>8.4229812318178201</v>
      </c>
      <c r="X41" s="148" t="s">
        <v>232</v>
      </c>
      <c r="Y41" s="302">
        <v>7.1827652007711604</v>
      </c>
    </row>
    <row r="42" spans="1:25" ht="18.75" customHeight="1">
      <c r="A42" s="233" t="s">
        <v>60</v>
      </c>
      <c r="B42" s="302">
        <v>100</v>
      </c>
      <c r="C42" s="148" t="s">
        <v>216</v>
      </c>
      <c r="D42" s="302">
        <v>25.328514020113399</v>
      </c>
      <c r="E42" s="148" t="s">
        <v>214</v>
      </c>
      <c r="F42" s="302">
        <v>20.583106435723401</v>
      </c>
      <c r="G42" s="148" t="s">
        <v>219</v>
      </c>
      <c r="H42" s="302">
        <v>16.5156431752632</v>
      </c>
      <c r="I42" s="148" t="s">
        <v>215</v>
      </c>
      <c r="J42" s="302">
        <v>11.5447629046653</v>
      </c>
      <c r="K42" s="148" t="s">
        <v>218</v>
      </c>
      <c r="L42" s="302">
        <v>10.7688550731554</v>
      </c>
      <c r="N42" s="233" t="s">
        <v>60</v>
      </c>
      <c r="O42" s="302">
        <v>100</v>
      </c>
      <c r="P42" s="148" t="s">
        <v>216</v>
      </c>
      <c r="Q42" s="302">
        <v>22.8326505790859</v>
      </c>
      <c r="R42" s="148" t="s">
        <v>214</v>
      </c>
      <c r="S42" s="302">
        <v>20.1031381292951</v>
      </c>
      <c r="T42" s="148" t="s">
        <v>219</v>
      </c>
      <c r="U42" s="302">
        <v>17.221083232938302</v>
      </c>
      <c r="V42" s="148" t="s">
        <v>215</v>
      </c>
      <c r="W42" s="302">
        <v>13.068834363453</v>
      </c>
      <c r="X42" s="148" t="s">
        <v>218</v>
      </c>
      <c r="Y42" s="302">
        <v>11.3750122430337</v>
      </c>
    </row>
    <row r="43" spans="1:25" ht="18.75" customHeight="1">
      <c r="A43" s="233" t="s">
        <v>63</v>
      </c>
      <c r="B43" s="302">
        <v>100</v>
      </c>
      <c r="C43" s="148" t="s">
        <v>214</v>
      </c>
      <c r="D43" s="302">
        <v>34.936806989657903</v>
      </c>
      <c r="E43" s="148" t="s">
        <v>216</v>
      </c>
      <c r="F43" s="302">
        <v>26.2454564079184</v>
      </c>
      <c r="G43" s="148" t="s">
        <v>218</v>
      </c>
      <c r="H43" s="302">
        <v>13.5734617658836</v>
      </c>
      <c r="I43" s="148" t="s">
        <v>215</v>
      </c>
      <c r="J43" s="302">
        <v>10.420460818428801</v>
      </c>
      <c r="K43" s="148" t="s">
        <v>219</v>
      </c>
      <c r="L43" s="302">
        <v>6.3324453687123299</v>
      </c>
      <c r="N43" s="233" t="s">
        <v>63</v>
      </c>
      <c r="O43" s="302">
        <v>100</v>
      </c>
      <c r="P43" s="148" t="s">
        <v>214</v>
      </c>
      <c r="Q43" s="302">
        <v>32.988949185188702</v>
      </c>
      <c r="R43" s="148" t="s">
        <v>216</v>
      </c>
      <c r="S43" s="302">
        <v>31.382563608033202</v>
      </c>
      <c r="T43" s="148" t="s">
        <v>218</v>
      </c>
      <c r="U43" s="302">
        <v>11.894262699963599</v>
      </c>
      <c r="V43" s="148" t="s">
        <v>215</v>
      </c>
      <c r="W43" s="302">
        <v>10.1890162881131</v>
      </c>
      <c r="X43" s="148" t="s">
        <v>219</v>
      </c>
      <c r="Y43" s="302">
        <v>5.3989017885198196</v>
      </c>
    </row>
    <row r="44" spans="1:25" ht="18.75" customHeight="1">
      <c r="A44" s="233" t="s">
        <v>64</v>
      </c>
      <c r="B44" s="302">
        <v>100</v>
      </c>
      <c r="C44" s="148" t="s">
        <v>214</v>
      </c>
      <c r="D44" s="302">
        <v>25.7596821505817</v>
      </c>
      <c r="E44" s="148" t="s">
        <v>216</v>
      </c>
      <c r="F44" s="302">
        <v>24.194124660924398</v>
      </c>
      <c r="G44" s="148" t="s">
        <v>219</v>
      </c>
      <c r="H44" s="302">
        <v>10.002355790477999</v>
      </c>
      <c r="I44" s="148" t="s">
        <v>215</v>
      </c>
      <c r="J44" s="302">
        <v>8.0351779098840908</v>
      </c>
      <c r="K44" s="148" t="s">
        <v>218</v>
      </c>
      <c r="L44" s="302">
        <v>7.4051388720960203</v>
      </c>
      <c r="N44" s="233" t="s">
        <v>64</v>
      </c>
      <c r="O44" s="302">
        <v>100</v>
      </c>
      <c r="P44" s="148" t="s">
        <v>214</v>
      </c>
      <c r="Q44" s="302">
        <v>29.472665808500899</v>
      </c>
      <c r="R44" s="148" t="s">
        <v>216</v>
      </c>
      <c r="S44" s="302">
        <v>22.2449020112524</v>
      </c>
      <c r="T44" s="148" t="s">
        <v>219</v>
      </c>
      <c r="U44" s="302">
        <v>8.7284244104783202</v>
      </c>
      <c r="V44" s="148" t="s">
        <v>215</v>
      </c>
      <c r="W44" s="302">
        <v>8.2392386592123206</v>
      </c>
      <c r="X44" s="148" t="s">
        <v>218</v>
      </c>
      <c r="Y44" s="302">
        <v>7.40983487978444</v>
      </c>
    </row>
    <row r="45" spans="1:25" ht="18.75" customHeight="1">
      <c r="A45" s="233" t="s">
        <v>66</v>
      </c>
      <c r="B45" s="302">
        <v>100</v>
      </c>
      <c r="C45" s="148" t="s">
        <v>214</v>
      </c>
      <c r="D45" s="302">
        <v>20.0485969567554</v>
      </c>
      <c r="E45" s="148" t="s">
        <v>215</v>
      </c>
      <c r="F45" s="302">
        <v>18.7727412882092</v>
      </c>
      <c r="G45" s="148" t="s">
        <v>237</v>
      </c>
      <c r="H45" s="302">
        <v>16.694545503849302</v>
      </c>
      <c r="I45" s="148" t="s">
        <v>219</v>
      </c>
      <c r="J45" s="302">
        <v>10.104408008252999</v>
      </c>
      <c r="K45" s="148" t="s">
        <v>216</v>
      </c>
      <c r="L45" s="302">
        <v>6.2730539535272998</v>
      </c>
      <c r="N45" s="233" t="s">
        <v>66</v>
      </c>
      <c r="O45" s="302">
        <v>100</v>
      </c>
      <c r="P45" s="148" t="s">
        <v>214</v>
      </c>
      <c r="Q45" s="302">
        <v>27.795148420739501</v>
      </c>
      <c r="R45" s="148" t="s">
        <v>215</v>
      </c>
      <c r="S45" s="302">
        <v>24.181013319530901</v>
      </c>
      <c r="T45" s="148" t="s">
        <v>219</v>
      </c>
      <c r="U45" s="302">
        <v>10.180631172104199</v>
      </c>
      <c r="V45" s="148" t="s">
        <v>216</v>
      </c>
      <c r="W45" s="302">
        <v>8.1328470225152607</v>
      </c>
      <c r="X45" s="148" t="s">
        <v>218</v>
      </c>
      <c r="Y45" s="302">
        <v>7.8049681584122004</v>
      </c>
    </row>
    <row r="46" spans="1:25" ht="18.75" customHeight="1">
      <c r="A46" s="299" t="s">
        <v>191</v>
      </c>
      <c r="B46" s="303">
        <v>100</v>
      </c>
      <c r="C46" s="299" t="s">
        <v>214</v>
      </c>
      <c r="D46" s="303">
        <v>27.599438964690801</v>
      </c>
      <c r="E46" s="299" t="s">
        <v>215</v>
      </c>
      <c r="F46" s="303">
        <v>14.522302582364601</v>
      </c>
      <c r="G46" s="299" t="s">
        <v>216</v>
      </c>
      <c r="H46" s="303">
        <v>13.621825504337499</v>
      </c>
      <c r="I46" s="299" t="s">
        <v>219</v>
      </c>
      <c r="J46" s="303">
        <v>9.1853244360453399</v>
      </c>
      <c r="K46" s="299" t="s">
        <v>218</v>
      </c>
      <c r="L46" s="303">
        <v>7.3127604767682897</v>
      </c>
      <c r="N46" s="299" t="s">
        <v>191</v>
      </c>
      <c r="O46" s="303">
        <v>100</v>
      </c>
      <c r="P46" s="299" t="s">
        <v>214</v>
      </c>
      <c r="Q46" s="303">
        <v>24.275503439159401</v>
      </c>
      <c r="R46" s="299" t="s">
        <v>216</v>
      </c>
      <c r="S46" s="303">
        <v>14.453019462532801</v>
      </c>
      <c r="T46" s="299" t="s">
        <v>215</v>
      </c>
      <c r="U46" s="303">
        <v>11.1667545896054</v>
      </c>
      <c r="V46" s="299" t="s">
        <v>219</v>
      </c>
      <c r="W46" s="303">
        <v>9.82541013737284</v>
      </c>
      <c r="X46" s="299" t="s">
        <v>224</v>
      </c>
      <c r="Y46" s="303">
        <v>8.39476512128571</v>
      </c>
    </row>
    <row r="47" spans="1:25" ht="18.75" customHeight="1">
      <c r="A47" s="193" t="s">
        <v>453</v>
      </c>
      <c r="B47" s="305"/>
      <c r="C47" s="193"/>
      <c r="D47" s="305"/>
      <c r="E47" s="193"/>
      <c r="F47" s="305"/>
      <c r="G47" s="193"/>
      <c r="H47" s="305"/>
      <c r="I47" s="193"/>
      <c r="J47" s="305"/>
      <c r="K47" s="193"/>
      <c r="L47" s="305"/>
      <c r="N47" s="193" t="s">
        <v>453</v>
      </c>
      <c r="O47" s="305"/>
      <c r="P47" s="193"/>
      <c r="Q47" s="305"/>
      <c r="R47" s="193"/>
      <c r="S47" s="305"/>
      <c r="T47" s="193"/>
      <c r="U47" s="305"/>
      <c r="V47" s="193"/>
      <c r="W47" s="305"/>
      <c r="X47" s="193"/>
      <c r="Y47" s="305"/>
    </row>
    <row r="49" spans="1:25" ht="18.75" customHeight="1">
      <c r="L49" s="301" t="s">
        <v>22</v>
      </c>
      <c r="Y49" s="301" t="s">
        <v>22</v>
      </c>
    </row>
    <row r="50" spans="1:25" ht="18.75" customHeight="1">
      <c r="A50" s="380" t="s">
        <v>203</v>
      </c>
      <c r="B50" s="383" t="s">
        <v>209</v>
      </c>
      <c r="C50" s="384"/>
      <c r="D50" s="383" t="s">
        <v>210</v>
      </c>
      <c r="E50" s="384"/>
      <c r="F50" s="383" t="s">
        <v>211</v>
      </c>
      <c r="G50" s="384"/>
      <c r="H50" s="383" t="s">
        <v>212</v>
      </c>
      <c r="I50" s="384"/>
      <c r="J50" s="383" t="s">
        <v>213</v>
      </c>
      <c r="K50" s="384"/>
      <c r="L50" s="150" t="s">
        <v>66</v>
      </c>
      <c r="N50" s="380" t="s">
        <v>203</v>
      </c>
      <c r="O50" s="383" t="s">
        <v>209</v>
      </c>
      <c r="P50" s="384"/>
      <c r="Q50" s="383" t="s">
        <v>210</v>
      </c>
      <c r="R50" s="384"/>
      <c r="S50" s="383" t="s">
        <v>211</v>
      </c>
      <c r="T50" s="384"/>
      <c r="U50" s="383" t="s">
        <v>212</v>
      </c>
      <c r="V50" s="384"/>
      <c r="W50" s="383" t="s">
        <v>213</v>
      </c>
      <c r="X50" s="384"/>
      <c r="Y50" s="150" t="s">
        <v>66</v>
      </c>
    </row>
    <row r="51" spans="1:25" ht="18.75" customHeight="1">
      <c r="A51" s="382"/>
      <c r="B51" s="150" t="s">
        <v>438</v>
      </c>
      <c r="C51" s="150" t="s">
        <v>434</v>
      </c>
      <c r="D51" s="150" t="s">
        <v>438</v>
      </c>
      <c r="E51" s="150" t="s">
        <v>434</v>
      </c>
      <c r="F51" s="150" t="s">
        <v>438</v>
      </c>
      <c r="G51" s="150" t="s">
        <v>434</v>
      </c>
      <c r="H51" s="150" t="s">
        <v>438</v>
      </c>
      <c r="I51" s="150" t="s">
        <v>434</v>
      </c>
      <c r="J51" s="150" t="s">
        <v>438</v>
      </c>
      <c r="K51" s="150" t="s">
        <v>434</v>
      </c>
      <c r="L51" s="150" t="s">
        <v>434</v>
      </c>
      <c r="N51" s="382"/>
      <c r="O51" s="150" t="s">
        <v>438</v>
      </c>
      <c r="P51" s="150" t="s">
        <v>435</v>
      </c>
      <c r="Q51" s="150" t="s">
        <v>438</v>
      </c>
      <c r="R51" s="150" t="s">
        <v>435</v>
      </c>
      <c r="S51" s="150" t="s">
        <v>438</v>
      </c>
      <c r="T51" s="150" t="s">
        <v>435</v>
      </c>
      <c r="U51" s="150" t="s">
        <v>438</v>
      </c>
      <c r="V51" s="150" t="s">
        <v>435</v>
      </c>
      <c r="W51" s="150" t="s">
        <v>438</v>
      </c>
      <c r="X51" s="150" t="s">
        <v>435</v>
      </c>
      <c r="Y51" s="150" t="s">
        <v>435</v>
      </c>
    </row>
    <row r="52" spans="1:25" ht="18.75" customHeight="1">
      <c r="A52" s="233" t="s">
        <v>27</v>
      </c>
      <c r="B52" s="148" t="s">
        <v>219</v>
      </c>
      <c r="C52" s="302">
        <v>4.1929451225888101</v>
      </c>
      <c r="D52" s="148" t="s">
        <v>221</v>
      </c>
      <c r="E52" s="302">
        <v>3.4251646453326998</v>
      </c>
      <c r="F52" s="148" t="s">
        <v>220</v>
      </c>
      <c r="G52" s="302">
        <v>3.13226392299975</v>
      </c>
      <c r="H52" s="148" t="s">
        <v>223</v>
      </c>
      <c r="I52" s="302">
        <v>2.0735966149241398</v>
      </c>
      <c r="J52" s="148" t="s">
        <v>222</v>
      </c>
      <c r="K52" s="302">
        <v>1.67161754311444</v>
      </c>
      <c r="L52" s="302">
        <v>6.8336088210409303</v>
      </c>
      <c r="N52" s="233" t="s">
        <v>27</v>
      </c>
      <c r="O52" s="148" t="s">
        <v>240</v>
      </c>
      <c r="P52" s="302">
        <v>6.2980634568391798</v>
      </c>
      <c r="Q52" s="148" t="s">
        <v>219</v>
      </c>
      <c r="R52" s="302">
        <v>4.8454795455298196</v>
      </c>
      <c r="S52" s="148" t="s">
        <v>217</v>
      </c>
      <c r="T52" s="302">
        <v>4.5542723829268601</v>
      </c>
      <c r="U52" s="148" t="s">
        <v>241</v>
      </c>
      <c r="V52" s="302">
        <v>3.7766060736514002</v>
      </c>
      <c r="W52" s="148" t="s">
        <v>218</v>
      </c>
      <c r="X52" s="302">
        <v>2.8680993353713302</v>
      </c>
      <c r="Y52" s="302">
        <v>6.6776927205726198</v>
      </c>
    </row>
    <row r="53" spans="1:25" ht="18.75" customHeight="1">
      <c r="A53" s="233" t="s">
        <v>44</v>
      </c>
      <c r="B53" s="148" t="s">
        <v>217</v>
      </c>
      <c r="C53" s="302">
        <v>7.1953677430844198</v>
      </c>
      <c r="D53" s="148" t="s">
        <v>218</v>
      </c>
      <c r="E53" s="302">
        <v>6.8869410074610604</v>
      </c>
      <c r="F53" s="148" t="s">
        <v>225</v>
      </c>
      <c r="G53" s="302">
        <v>4.6732612992428297</v>
      </c>
      <c r="H53" s="148" t="s">
        <v>226</v>
      </c>
      <c r="I53" s="302">
        <v>1.9870707061641</v>
      </c>
      <c r="J53" s="148" t="s">
        <v>227</v>
      </c>
      <c r="K53" s="302">
        <v>1.26650973023632</v>
      </c>
      <c r="L53" s="302">
        <v>5.3357276973496601</v>
      </c>
      <c r="N53" s="233" t="s">
        <v>44</v>
      </c>
      <c r="O53" s="148" t="s">
        <v>217</v>
      </c>
      <c r="P53" s="302">
        <v>6.5104769429445799</v>
      </c>
      <c r="Q53" s="148" t="s">
        <v>218</v>
      </c>
      <c r="R53" s="302">
        <v>6.1036467861807404</v>
      </c>
      <c r="S53" s="148" t="s">
        <v>225</v>
      </c>
      <c r="T53" s="302">
        <v>5.5631334892145397</v>
      </c>
      <c r="U53" s="148" t="s">
        <v>226</v>
      </c>
      <c r="V53" s="302">
        <v>1.6667572257465999</v>
      </c>
      <c r="W53" s="148" t="s">
        <v>227</v>
      </c>
      <c r="X53" s="302">
        <v>1.1671353557152899</v>
      </c>
      <c r="Y53" s="302">
        <v>5.39064978560548</v>
      </c>
    </row>
    <row r="54" spans="1:25" ht="18.75" customHeight="1">
      <c r="A54" s="233" t="s">
        <v>53</v>
      </c>
      <c r="B54" s="148" t="s">
        <v>218</v>
      </c>
      <c r="C54" s="302">
        <v>6.6300642677091801</v>
      </c>
      <c r="D54" s="148" t="s">
        <v>229</v>
      </c>
      <c r="E54" s="302">
        <v>5.3596560629988597</v>
      </c>
      <c r="F54" s="148" t="s">
        <v>230</v>
      </c>
      <c r="G54" s="302">
        <v>2.4953288652937999</v>
      </c>
      <c r="H54" s="148" t="s">
        <v>259</v>
      </c>
      <c r="I54" s="302">
        <v>1.9721470087033299</v>
      </c>
      <c r="J54" s="148" t="s">
        <v>231</v>
      </c>
      <c r="K54" s="302">
        <v>1.80976391098455</v>
      </c>
      <c r="L54" s="302">
        <v>8.8688182008854</v>
      </c>
      <c r="N54" s="233" t="s">
        <v>53</v>
      </c>
      <c r="O54" s="148" t="s">
        <v>217</v>
      </c>
      <c r="P54" s="302">
        <v>4.3294884318914804</v>
      </c>
      <c r="Q54" s="148" t="s">
        <v>229</v>
      </c>
      <c r="R54" s="302">
        <v>4.0300185327511002</v>
      </c>
      <c r="S54" s="148" t="s">
        <v>242</v>
      </c>
      <c r="T54" s="302">
        <v>2.28496248472482</v>
      </c>
      <c r="U54" s="148" t="s">
        <v>243</v>
      </c>
      <c r="V54" s="302">
        <v>1.9233029223670799</v>
      </c>
      <c r="W54" s="148" t="s">
        <v>259</v>
      </c>
      <c r="X54" s="302">
        <v>1.8560947395498799</v>
      </c>
      <c r="Y54" s="302">
        <v>10.0480231293784</v>
      </c>
    </row>
    <row r="55" spans="1:25" ht="18.75" customHeight="1">
      <c r="A55" s="233" t="s">
        <v>58</v>
      </c>
      <c r="B55" s="148" t="s">
        <v>232</v>
      </c>
      <c r="C55" s="302">
        <v>6.56891787556164</v>
      </c>
      <c r="D55" s="148" t="s">
        <v>217</v>
      </c>
      <c r="E55" s="302">
        <v>3.5646029445701002</v>
      </c>
      <c r="F55" s="148" t="s">
        <v>233</v>
      </c>
      <c r="G55" s="302">
        <v>3.26941270160764</v>
      </c>
      <c r="H55" s="148" t="s">
        <v>219</v>
      </c>
      <c r="I55" s="302">
        <v>2.2268342814485602</v>
      </c>
      <c r="J55" s="148" t="s">
        <v>231</v>
      </c>
      <c r="K55" s="302">
        <v>1.43524615945906</v>
      </c>
      <c r="L55" s="302">
        <v>6.7363343535577602</v>
      </c>
      <c r="N55" s="233" t="s">
        <v>58</v>
      </c>
      <c r="O55" s="148" t="s">
        <v>227</v>
      </c>
      <c r="P55" s="302">
        <v>6.1816296010555796</v>
      </c>
      <c r="Q55" s="148" t="s">
        <v>217</v>
      </c>
      <c r="R55" s="302">
        <v>3.8013631132807801</v>
      </c>
      <c r="S55" s="148" t="s">
        <v>233</v>
      </c>
      <c r="T55" s="302">
        <v>2.1808125540703198</v>
      </c>
      <c r="U55" s="148" t="s">
        <v>243</v>
      </c>
      <c r="V55" s="302">
        <v>2.1511699994742299</v>
      </c>
      <c r="W55" s="148" t="s">
        <v>219</v>
      </c>
      <c r="X55" s="302">
        <v>2.0363757415207502</v>
      </c>
      <c r="Y55" s="302">
        <v>9.1405767856876796</v>
      </c>
    </row>
    <row r="56" spans="1:25" ht="18.75" customHeight="1">
      <c r="A56" s="233" t="s">
        <v>60</v>
      </c>
      <c r="B56" s="148" t="s">
        <v>224</v>
      </c>
      <c r="C56" s="302">
        <v>5.1740946651776198</v>
      </c>
      <c r="D56" s="148" t="s">
        <v>227</v>
      </c>
      <c r="E56" s="302">
        <v>1.93880222752433</v>
      </c>
      <c r="F56" s="148" t="s">
        <v>217</v>
      </c>
      <c r="G56" s="302">
        <v>1.72037431518441</v>
      </c>
      <c r="H56" s="148" t="s">
        <v>226</v>
      </c>
      <c r="I56" s="302">
        <v>1.19437476956311</v>
      </c>
      <c r="J56" s="148" t="s">
        <v>235</v>
      </c>
      <c r="K56" s="302">
        <v>1.1207148105407301</v>
      </c>
      <c r="L56" s="302">
        <v>4.1107576030890902</v>
      </c>
      <c r="N56" s="233" t="s">
        <v>60</v>
      </c>
      <c r="O56" s="148" t="s">
        <v>224</v>
      </c>
      <c r="P56" s="302">
        <v>6.5096753850705804</v>
      </c>
      <c r="Q56" s="148" t="s">
        <v>217</v>
      </c>
      <c r="R56" s="302">
        <v>1.90735597269529</v>
      </c>
      <c r="S56" s="148" t="s">
        <v>227</v>
      </c>
      <c r="T56" s="302">
        <v>1.5343494134979501</v>
      </c>
      <c r="U56" s="148" t="s">
        <v>235</v>
      </c>
      <c r="V56" s="302">
        <v>1.0385672824710199</v>
      </c>
      <c r="W56" s="148" t="s">
        <v>226</v>
      </c>
      <c r="X56" s="302">
        <v>0.74706160796872501</v>
      </c>
      <c r="Y56" s="302">
        <v>3.6622717904902999</v>
      </c>
    </row>
    <row r="57" spans="1:25" ht="18.75" customHeight="1">
      <c r="A57" s="233" t="s">
        <v>63</v>
      </c>
      <c r="B57" s="148" t="s">
        <v>217</v>
      </c>
      <c r="C57" s="302">
        <v>2.1792152607130899</v>
      </c>
      <c r="D57" s="148" t="s">
        <v>224</v>
      </c>
      <c r="E57" s="302">
        <v>2.02199178233003</v>
      </c>
      <c r="F57" s="148" t="s">
        <v>227</v>
      </c>
      <c r="G57" s="302">
        <v>1.55948792110095</v>
      </c>
      <c r="H57" s="148" t="s">
        <v>234</v>
      </c>
      <c r="I57" s="302">
        <v>0.63346008448287305</v>
      </c>
      <c r="J57" s="148" t="s">
        <v>226</v>
      </c>
      <c r="K57" s="302">
        <v>0.53667019242513803</v>
      </c>
      <c r="L57" s="302">
        <v>1.5605434083469301</v>
      </c>
      <c r="N57" s="233" t="s">
        <v>63</v>
      </c>
      <c r="O57" s="148" t="s">
        <v>224</v>
      </c>
      <c r="P57" s="302">
        <v>2.25603479516053</v>
      </c>
      <c r="Q57" s="148" t="s">
        <v>217</v>
      </c>
      <c r="R57" s="302">
        <v>1.6738022147007099</v>
      </c>
      <c r="S57" s="148" t="s">
        <v>227</v>
      </c>
      <c r="T57" s="302">
        <v>1.50349717271575</v>
      </c>
      <c r="U57" s="148" t="s">
        <v>234</v>
      </c>
      <c r="V57" s="302">
        <v>0.57520730734875902</v>
      </c>
      <c r="W57" s="148" t="s">
        <v>226</v>
      </c>
      <c r="X57" s="302">
        <v>0.47699291185750797</v>
      </c>
      <c r="Y57" s="302">
        <v>1.6607720283981999</v>
      </c>
    </row>
    <row r="58" spans="1:25" ht="18.75" customHeight="1">
      <c r="A58" s="233" t="s">
        <v>64</v>
      </c>
      <c r="B58" s="148" t="s">
        <v>217</v>
      </c>
      <c r="C58" s="302">
        <v>5.5712397561026599</v>
      </c>
      <c r="D58" s="148" t="s">
        <v>227</v>
      </c>
      <c r="E58" s="302">
        <v>4.4980074231808604</v>
      </c>
      <c r="F58" s="148" t="s">
        <v>224</v>
      </c>
      <c r="G58" s="302">
        <v>3.5932855030267401</v>
      </c>
      <c r="H58" s="148" t="s">
        <v>228</v>
      </c>
      <c r="I58" s="302">
        <v>1.4398525354971099</v>
      </c>
      <c r="J58" s="148" t="s">
        <v>232</v>
      </c>
      <c r="K58" s="302">
        <v>1.34370190416858</v>
      </c>
      <c r="L58" s="302">
        <v>8.1574334940598501</v>
      </c>
      <c r="N58" s="233" t="s">
        <v>64</v>
      </c>
      <c r="O58" s="148" t="s">
        <v>217</v>
      </c>
      <c r="P58" s="302">
        <v>4.7088306736743704</v>
      </c>
      <c r="Q58" s="148" t="s">
        <v>227</v>
      </c>
      <c r="R58" s="302">
        <v>3.6883912956539802</v>
      </c>
      <c r="S58" s="148" t="s">
        <v>224</v>
      </c>
      <c r="T58" s="302">
        <v>3.4619291302944601</v>
      </c>
      <c r="U58" s="148" t="s">
        <v>223</v>
      </c>
      <c r="V58" s="302">
        <v>1.75035068288381</v>
      </c>
      <c r="W58" s="148" t="s">
        <v>232</v>
      </c>
      <c r="X58" s="302">
        <v>1.53927546677941</v>
      </c>
      <c r="Y58" s="302">
        <v>8.7561569814855797</v>
      </c>
    </row>
    <row r="59" spans="1:25" ht="18.75" customHeight="1">
      <c r="A59" s="233" t="s">
        <v>66</v>
      </c>
      <c r="B59" s="148" t="s">
        <v>218</v>
      </c>
      <c r="C59" s="302">
        <v>5.0582118536038996</v>
      </c>
      <c r="D59" s="148" t="s">
        <v>224</v>
      </c>
      <c r="E59" s="302">
        <v>4.5678123736919796</v>
      </c>
      <c r="F59" s="148" t="s">
        <v>225</v>
      </c>
      <c r="G59" s="302">
        <v>3.0361380327963099</v>
      </c>
      <c r="H59" s="148" t="s">
        <v>239</v>
      </c>
      <c r="I59" s="302">
        <v>3.03256137532532</v>
      </c>
      <c r="J59" s="148" t="s">
        <v>238</v>
      </c>
      <c r="K59" s="302">
        <v>2.7760004881085498</v>
      </c>
      <c r="L59" s="302">
        <v>9.6359301658797598</v>
      </c>
      <c r="N59" s="233" t="s">
        <v>66</v>
      </c>
      <c r="O59" s="148" t="s">
        <v>224</v>
      </c>
      <c r="P59" s="302">
        <v>5.3563222421895604</v>
      </c>
      <c r="Q59" s="148" t="s">
        <v>237</v>
      </c>
      <c r="R59" s="302">
        <v>3.9697982600198798</v>
      </c>
      <c r="S59" s="148" t="s">
        <v>225</v>
      </c>
      <c r="T59" s="302">
        <v>3.7820501967575502</v>
      </c>
      <c r="U59" s="148" t="s">
        <v>217</v>
      </c>
      <c r="V59" s="302">
        <v>2.4808744887568799</v>
      </c>
      <c r="W59" s="148" t="s">
        <v>234</v>
      </c>
      <c r="X59" s="302">
        <v>1.51171959086039</v>
      </c>
      <c r="Y59" s="302">
        <v>4.8046271281137196</v>
      </c>
    </row>
    <row r="60" spans="1:25" ht="18.75" customHeight="1">
      <c r="A60" s="299" t="s">
        <v>191</v>
      </c>
      <c r="B60" s="299" t="s">
        <v>224</v>
      </c>
      <c r="C60" s="303">
        <v>7.0354414863181596</v>
      </c>
      <c r="D60" s="299" t="s">
        <v>217</v>
      </c>
      <c r="E60" s="303">
        <v>6.3434845711872603</v>
      </c>
      <c r="F60" s="299" t="s">
        <v>225</v>
      </c>
      <c r="G60" s="303">
        <v>2.0004421780680799</v>
      </c>
      <c r="H60" s="299" t="s">
        <v>227</v>
      </c>
      <c r="I60" s="303">
        <v>1.5715384258310501</v>
      </c>
      <c r="J60" s="299" t="s">
        <v>221</v>
      </c>
      <c r="K60" s="303">
        <v>1.09579163301403</v>
      </c>
      <c r="L60" s="303">
        <v>9.711649741375</v>
      </c>
      <c r="N60" s="299" t="s">
        <v>191</v>
      </c>
      <c r="O60" s="299" t="s">
        <v>218</v>
      </c>
      <c r="P60" s="303">
        <v>6.3367037645854003</v>
      </c>
      <c r="Q60" s="299" t="s">
        <v>217</v>
      </c>
      <c r="R60" s="303">
        <v>5.1117636034092202</v>
      </c>
      <c r="S60" s="299" t="s">
        <v>220</v>
      </c>
      <c r="T60" s="303">
        <v>3.78600622325972</v>
      </c>
      <c r="U60" s="299" t="s">
        <v>225</v>
      </c>
      <c r="V60" s="303">
        <v>2.5556997331090798</v>
      </c>
      <c r="W60" s="299" t="s">
        <v>227</v>
      </c>
      <c r="X60" s="303">
        <v>1.8401746431360599</v>
      </c>
      <c r="Y60" s="303">
        <v>12.2541992825444</v>
      </c>
    </row>
  </sheetData>
  <mergeCells count="60">
    <mergeCell ref="W50:X50"/>
    <mergeCell ref="A50:A51"/>
    <mergeCell ref="B50:C50"/>
    <mergeCell ref="D50:E50"/>
    <mergeCell ref="F50:G50"/>
    <mergeCell ref="H50:I50"/>
    <mergeCell ref="J50:K50"/>
    <mergeCell ref="N50:N51"/>
    <mergeCell ref="O50:P50"/>
    <mergeCell ref="Q50:R50"/>
    <mergeCell ref="S50:T50"/>
    <mergeCell ref="U50:V50"/>
    <mergeCell ref="X36:Y36"/>
    <mergeCell ref="A36:A37"/>
    <mergeCell ref="C36:D36"/>
    <mergeCell ref="E36:F36"/>
    <mergeCell ref="G36:H36"/>
    <mergeCell ref="I36:J36"/>
    <mergeCell ref="K36:L36"/>
    <mergeCell ref="N36:N37"/>
    <mergeCell ref="P36:Q36"/>
    <mergeCell ref="R36:S36"/>
    <mergeCell ref="T36:U36"/>
    <mergeCell ref="V36:W36"/>
    <mergeCell ref="AJ21:AK21"/>
    <mergeCell ref="N21:N22"/>
    <mergeCell ref="O21:P21"/>
    <mergeCell ref="Q21:R21"/>
    <mergeCell ref="S21:T21"/>
    <mergeCell ref="U21:V21"/>
    <mergeCell ref="W21:X21"/>
    <mergeCell ref="AA21:AA22"/>
    <mergeCell ref="AB21:AC21"/>
    <mergeCell ref="AD21:AE21"/>
    <mergeCell ref="AF21:AG21"/>
    <mergeCell ref="AH21:AI21"/>
    <mergeCell ref="A21:A22"/>
    <mergeCell ref="B21:C21"/>
    <mergeCell ref="D21:E21"/>
    <mergeCell ref="F21:G21"/>
    <mergeCell ref="H21:I21"/>
    <mergeCell ref="J21:K21"/>
    <mergeCell ref="AA6:AA7"/>
    <mergeCell ref="AC6:AD6"/>
    <mergeCell ref="AE6:AF6"/>
    <mergeCell ref="AG6:AH6"/>
    <mergeCell ref="K6:L6"/>
    <mergeCell ref="AI6:AJ6"/>
    <mergeCell ref="AK6:AL6"/>
    <mergeCell ref="N6:N7"/>
    <mergeCell ref="P6:Q6"/>
    <mergeCell ref="R6:S6"/>
    <mergeCell ref="T6:U6"/>
    <mergeCell ref="V6:W6"/>
    <mergeCell ref="X6:Y6"/>
    <mergeCell ref="A6:A7"/>
    <mergeCell ref="C6:D6"/>
    <mergeCell ref="E6:F6"/>
    <mergeCell ref="G6:H6"/>
    <mergeCell ref="I6:J6"/>
  </mergeCells>
  <phoneticPr fontId="4"/>
  <pageMargins left="0.69791666666666663" right="0.69791666666666663" top="0.75" bottom="0.75" header="0.29166666666666669" footer="0.29166666666666669"/>
  <pageSetup paperSize="9" scale="55" orientation="portrait" useFirstPageNumber="1" r:id="rId1"/>
  <colBreaks count="2" manualBreakCount="2">
    <brk id="12" max="1048575" man="1"/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166"/>
  <sheetViews>
    <sheetView view="pageBreakPreview" topLeftCell="A67" zoomScale="60" zoomScaleNormal="70" workbookViewId="0">
      <selection activeCell="D24" sqref="D24"/>
    </sheetView>
  </sheetViews>
  <sheetFormatPr defaultColWidth="10.25" defaultRowHeight="18.75" customHeight="1"/>
  <cols>
    <col min="1" max="1" width="38" style="141" customWidth="1"/>
    <col min="2" max="2" width="11.25" style="141" bestFit="1" customWidth="1"/>
    <col min="3" max="3" width="10.25" style="141" customWidth="1"/>
    <col min="4" max="4" width="10.375" style="141" customWidth="1"/>
    <col min="5" max="6" width="10.25" style="141" customWidth="1"/>
    <col min="7" max="7" width="11.25" style="141" bestFit="1" customWidth="1"/>
    <col min="8" max="8" width="10.25" style="141" customWidth="1"/>
    <col min="9" max="9" width="10.375" style="141" customWidth="1"/>
    <col min="10" max="11" width="10.25" style="141" customWidth="1"/>
    <col min="12" max="12" width="11.25" style="141" bestFit="1" customWidth="1"/>
    <col min="13" max="13" width="10.25" style="141" customWidth="1"/>
    <col min="14" max="14" width="10.375" style="141" customWidth="1"/>
    <col min="15" max="17" width="10.25" style="141" customWidth="1"/>
    <col min="18" max="16384" width="10.25" style="141"/>
  </cols>
  <sheetData>
    <row r="2" spans="1:16" ht="18.75" customHeight="1">
      <c r="A2" s="85" t="s">
        <v>483</v>
      </c>
      <c r="P2" s="344" t="s">
        <v>484</v>
      </c>
    </row>
    <row r="3" spans="1:16" ht="18.75" customHeight="1">
      <c r="A3" s="380" t="s">
        <v>454</v>
      </c>
      <c r="B3" s="383" t="s">
        <v>9</v>
      </c>
      <c r="C3" s="385"/>
      <c r="D3" s="385"/>
      <c r="E3" s="385"/>
      <c r="F3" s="384"/>
      <c r="G3" s="383" t="s">
        <v>372</v>
      </c>
      <c r="H3" s="385"/>
      <c r="I3" s="385"/>
      <c r="J3" s="385"/>
      <c r="K3" s="384"/>
      <c r="L3" s="383" t="s">
        <v>373</v>
      </c>
      <c r="M3" s="385"/>
      <c r="N3" s="385"/>
      <c r="O3" s="385"/>
      <c r="P3" s="384"/>
    </row>
    <row r="4" spans="1:16" ht="18.75" customHeight="1">
      <c r="A4" s="381"/>
      <c r="B4" s="383" t="s">
        <v>303</v>
      </c>
      <c r="C4" s="384"/>
      <c r="D4" s="383" t="s">
        <v>457</v>
      </c>
      <c r="E4" s="385"/>
      <c r="F4" s="384"/>
      <c r="G4" s="383" t="s">
        <v>303</v>
      </c>
      <c r="H4" s="384"/>
      <c r="I4" s="383" t="s">
        <v>457</v>
      </c>
      <c r="J4" s="385"/>
      <c r="K4" s="384"/>
      <c r="L4" s="383" t="s">
        <v>303</v>
      </c>
      <c r="M4" s="384"/>
      <c r="N4" s="383" t="s">
        <v>457</v>
      </c>
      <c r="O4" s="385"/>
      <c r="P4" s="384"/>
    </row>
    <row r="5" spans="1:16" ht="18.75" customHeight="1">
      <c r="A5" s="382"/>
      <c r="B5" s="150" t="s">
        <v>434</v>
      </c>
      <c r="C5" s="150" t="s">
        <v>436</v>
      </c>
      <c r="D5" s="150" t="s">
        <v>434</v>
      </c>
      <c r="E5" s="150" t="s">
        <v>436</v>
      </c>
      <c r="F5" s="150" t="s">
        <v>455</v>
      </c>
      <c r="G5" s="150" t="s">
        <v>434</v>
      </c>
      <c r="H5" s="150" t="s">
        <v>436</v>
      </c>
      <c r="I5" s="150" t="s">
        <v>434</v>
      </c>
      <c r="J5" s="150" t="s">
        <v>436</v>
      </c>
      <c r="K5" s="150" t="s">
        <v>455</v>
      </c>
      <c r="L5" s="150" t="s">
        <v>434</v>
      </c>
      <c r="M5" s="150" t="s">
        <v>436</v>
      </c>
      <c r="N5" s="150" t="s">
        <v>434</v>
      </c>
      <c r="O5" s="150" t="s">
        <v>436</v>
      </c>
      <c r="P5" s="150" t="s">
        <v>455</v>
      </c>
    </row>
    <row r="6" spans="1:16" ht="18.75" customHeight="1">
      <c r="A6" s="311" t="s">
        <v>27</v>
      </c>
      <c r="B6" s="308">
        <v>862084.78300000005</v>
      </c>
      <c r="C6" s="308">
        <v>122.547989575174</v>
      </c>
      <c r="D6" s="308">
        <v>39318.769</v>
      </c>
      <c r="E6" s="308">
        <v>757.68150320270695</v>
      </c>
      <c r="F6" s="309">
        <v>4.5608935194486602</v>
      </c>
      <c r="G6" s="308">
        <v>983486.68900000001</v>
      </c>
      <c r="H6" s="308">
        <v>114.85795310037</v>
      </c>
      <c r="I6" s="308">
        <v>40635.849000000002</v>
      </c>
      <c r="J6" s="308">
        <v>744.36286540980097</v>
      </c>
      <c r="K6" s="309">
        <v>4.1318148435052198</v>
      </c>
      <c r="L6" s="308">
        <v>822040.30799999996</v>
      </c>
      <c r="M6" s="308">
        <v>120.24235921044399</v>
      </c>
      <c r="N6" s="308">
        <v>37829.152999999998</v>
      </c>
      <c r="O6" s="308">
        <v>739.897771435697</v>
      </c>
      <c r="P6" s="309">
        <v>4.60186108051529</v>
      </c>
    </row>
    <row r="7" spans="1:16" ht="18.75" customHeight="1">
      <c r="A7" s="310" t="s">
        <v>73</v>
      </c>
      <c r="B7" s="298">
        <v>40997</v>
      </c>
      <c r="C7" s="298">
        <v>64.513549771934507</v>
      </c>
      <c r="D7" s="298">
        <v>0</v>
      </c>
      <c r="E7" s="298">
        <v>0</v>
      </c>
      <c r="F7" s="302">
        <v>0</v>
      </c>
      <c r="G7" s="298">
        <v>28545</v>
      </c>
      <c r="H7" s="298">
        <v>60.911998598703804</v>
      </c>
      <c r="I7" s="298">
        <v>0</v>
      </c>
      <c r="J7" s="298">
        <v>0</v>
      </c>
      <c r="K7" s="302">
        <v>0</v>
      </c>
      <c r="L7" s="298">
        <v>31226</v>
      </c>
      <c r="M7" s="298">
        <v>62.610997245884803</v>
      </c>
      <c r="N7" s="298">
        <v>0</v>
      </c>
      <c r="O7" s="298">
        <v>0</v>
      </c>
      <c r="P7" s="302">
        <v>0</v>
      </c>
    </row>
    <row r="8" spans="1:16" ht="18.75" customHeight="1">
      <c r="A8" s="310" t="s">
        <v>74</v>
      </c>
      <c r="B8" s="298">
        <v>7690.4369999999999</v>
      </c>
      <c r="C8" s="298">
        <v>390.138947890738</v>
      </c>
      <c r="D8" s="298">
        <v>2783.3789999999999</v>
      </c>
      <c r="E8" s="298">
        <v>537.63608908452602</v>
      </c>
      <c r="F8" s="302">
        <v>36.192728709694897</v>
      </c>
      <c r="G8" s="298">
        <v>9197.7900000000009</v>
      </c>
      <c r="H8" s="298">
        <v>410.08829294863199</v>
      </c>
      <c r="I8" s="298">
        <v>3677.3679999999999</v>
      </c>
      <c r="J8" s="298">
        <v>553.256024417464</v>
      </c>
      <c r="K8" s="302">
        <v>39.9809954347729</v>
      </c>
      <c r="L8" s="298">
        <v>9377.6450000000004</v>
      </c>
      <c r="M8" s="298">
        <v>404.88278240432402</v>
      </c>
      <c r="N8" s="298">
        <v>3525.5129999999999</v>
      </c>
      <c r="O8" s="298">
        <v>549.36799268645404</v>
      </c>
      <c r="P8" s="302">
        <v>37.594865235354902</v>
      </c>
    </row>
    <row r="9" spans="1:16" ht="18.75" customHeight="1">
      <c r="A9" s="310" t="s">
        <v>75</v>
      </c>
      <c r="B9" s="298">
        <v>291054.005</v>
      </c>
      <c r="C9" s="298">
        <v>51.6886135959545</v>
      </c>
      <c r="D9" s="298">
        <v>2.6360000000000001</v>
      </c>
      <c r="E9" s="298">
        <v>761.38088012139599</v>
      </c>
      <c r="F9" s="302">
        <v>9.0567384564936701E-4</v>
      </c>
      <c r="G9" s="298">
        <v>294256.72100000002</v>
      </c>
      <c r="H9" s="298">
        <v>47.040740320082598</v>
      </c>
      <c r="I9" s="298">
        <v>8.8989999999999991</v>
      </c>
      <c r="J9" s="298">
        <v>448.25261265310701</v>
      </c>
      <c r="K9" s="302">
        <v>3.0242299886159602E-3</v>
      </c>
      <c r="L9" s="298">
        <v>280125.64899999998</v>
      </c>
      <c r="M9" s="298">
        <v>50.4683596467098</v>
      </c>
      <c r="N9" s="298">
        <v>15.157</v>
      </c>
      <c r="O9" s="298">
        <v>312.52886455103197</v>
      </c>
      <c r="P9" s="302">
        <v>5.4107862147246598E-3</v>
      </c>
    </row>
    <row r="10" spans="1:16" ht="18.75" customHeight="1">
      <c r="A10" s="310" t="s">
        <v>76</v>
      </c>
      <c r="B10" s="298">
        <v>458.70499999999998</v>
      </c>
      <c r="C10" s="298">
        <v>320.46086264592702</v>
      </c>
      <c r="D10" s="298">
        <v>147.80099999999999</v>
      </c>
      <c r="E10" s="298">
        <v>445.46383312697498</v>
      </c>
      <c r="F10" s="302">
        <v>32.221362313469399</v>
      </c>
      <c r="G10" s="298">
        <v>483.41699999999997</v>
      </c>
      <c r="H10" s="298">
        <v>326.75309308526602</v>
      </c>
      <c r="I10" s="298">
        <v>161.94900000000001</v>
      </c>
      <c r="J10" s="298">
        <v>465.52309677737998</v>
      </c>
      <c r="K10" s="302">
        <v>33.500890535500403</v>
      </c>
      <c r="L10" s="298">
        <v>513.572</v>
      </c>
      <c r="M10" s="298">
        <v>344.48723840084699</v>
      </c>
      <c r="N10" s="298">
        <v>171.941</v>
      </c>
      <c r="O10" s="298">
        <v>502.42815849622798</v>
      </c>
      <c r="P10" s="302">
        <v>33.479434237069</v>
      </c>
    </row>
    <row r="11" spans="1:16" ht="18.75" customHeight="1">
      <c r="A11" s="310" t="s">
        <v>282</v>
      </c>
      <c r="B11" s="298">
        <v>0</v>
      </c>
      <c r="C11" s="298">
        <v>0</v>
      </c>
      <c r="D11" s="298">
        <v>0</v>
      </c>
      <c r="E11" s="298">
        <v>0</v>
      </c>
      <c r="F11" s="302">
        <v>0</v>
      </c>
      <c r="G11" s="298">
        <v>0</v>
      </c>
      <c r="H11" s="298">
        <v>0</v>
      </c>
      <c r="I11" s="298">
        <v>0</v>
      </c>
      <c r="J11" s="298">
        <v>0</v>
      </c>
      <c r="K11" s="302">
        <v>0</v>
      </c>
      <c r="L11" s="298">
        <v>0</v>
      </c>
      <c r="M11" s="298">
        <v>0</v>
      </c>
      <c r="N11" s="298">
        <v>0</v>
      </c>
      <c r="O11" s="298">
        <v>0</v>
      </c>
      <c r="P11" s="302">
        <v>0</v>
      </c>
    </row>
    <row r="12" spans="1:16" ht="18.75" customHeight="1">
      <c r="A12" s="310" t="s">
        <v>77</v>
      </c>
      <c r="B12" s="298">
        <v>20916.920999999998</v>
      </c>
      <c r="C12" s="298">
        <v>301.43432678260803</v>
      </c>
      <c r="D12" s="298">
        <v>81.475999999999999</v>
      </c>
      <c r="E12" s="298">
        <v>779.08832048701402</v>
      </c>
      <c r="F12" s="302">
        <v>0.38952195688839703</v>
      </c>
      <c r="G12" s="298">
        <v>21869.303</v>
      </c>
      <c r="H12" s="298">
        <v>223.604382819151</v>
      </c>
      <c r="I12" s="298">
        <v>114.447</v>
      </c>
      <c r="J12" s="298">
        <v>700.76978863578802</v>
      </c>
      <c r="K12" s="302">
        <v>0.52332257685578698</v>
      </c>
      <c r="L12" s="298">
        <v>22318.523000000001</v>
      </c>
      <c r="M12" s="298">
        <v>235.28465570952</v>
      </c>
      <c r="N12" s="298">
        <v>23.012</v>
      </c>
      <c r="O12" s="298">
        <v>820.050408482531</v>
      </c>
      <c r="P12" s="302">
        <v>0.10310718142056299</v>
      </c>
    </row>
    <row r="13" spans="1:16" ht="18.75" customHeight="1">
      <c r="A13" s="310" t="s">
        <v>283</v>
      </c>
      <c r="B13" s="298">
        <v>0</v>
      </c>
      <c r="C13" s="298">
        <v>0</v>
      </c>
      <c r="D13" s="298">
        <v>0</v>
      </c>
      <c r="E13" s="298">
        <v>0</v>
      </c>
      <c r="F13" s="302">
        <v>0</v>
      </c>
      <c r="G13" s="298">
        <v>0</v>
      </c>
      <c r="H13" s="298">
        <v>0</v>
      </c>
      <c r="I13" s="298">
        <v>0</v>
      </c>
      <c r="J13" s="298">
        <v>0</v>
      </c>
      <c r="K13" s="302">
        <v>0</v>
      </c>
      <c r="L13" s="298">
        <v>0</v>
      </c>
      <c r="M13" s="298">
        <v>0</v>
      </c>
      <c r="N13" s="298">
        <v>0</v>
      </c>
      <c r="O13" s="298">
        <v>0</v>
      </c>
      <c r="P13" s="302">
        <v>0</v>
      </c>
    </row>
    <row r="14" spans="1:16" ht="18.75" customHeight="1">
      <c r="A14" s="310" t="s">
        <v>78</v>
      </c>
      <c r="B14" s="298">
        <v>60076.307999999997</v>
      </c>
      <c r="C14" s="298">
        <v>128.53296510830901</v>
      </c>
      <c r="D14" s="298">
        <v>0</v>
      </c>
      <c r="E14" s="298">
        <v>0</v>
      </c>
      <c r="F14" s="302">
        <v>0</v>
      </c>
      <c r="G14" s="298">
        <v>66921.225000000006</v>
      </c>
      <c r="H14" s="298">
        <v>128.97130917731999</v>
      </c>
      <c r="I14" s="298">
        <v>0</v>
      </c>
      <c r="J14" s="298">
        <v>0</v>
      </c>
      <c r="K14" s="302">
        <v>0</v>
      </c>
      <c r="L14" s="298">
        <v>62326.428</v>
      </c>
      <c r="M14" s="298">
        <v>113.841787949086</v>
      </c>
      <c r="N14" s="298">
        <v>0</v>
      </c>
      <c r="O14" s="298">
        <v>0</v>
      </c>
      <c r="P14" s="302">
        <v>0</v>
      </c>
    </row>
    <row r="15" spans="1:16" ht="18.75" customHeight="1">
      <c r="A15" s="310" t="s">
        <v>79</v>
      </c>
      <c r="B15" s="298">
        <v>3157.0309999999999</v>
      </c>
      <c r="C15" s="298">
        <v>350.294944838996</v>
      </c>
      <c r="D15" s="298">
        <v>253.89</v>
      </c>
      <c r="E15" s="298">
        <v>640.53330182362402</v>
      </c>
      <c r="F15" s="302">
        <v>8.0420496346092296</v>
      </c>
      <c r="G15" s="298">
        <v>3205.5549999999998</v>
      </c>
      <c r="H15" s="298">
        <v>337.21305670936903</v>
      </c>
      <c r="I15" s="298">
        <v>260.55700000000002</v>
      </c>
      <c r="J15" s="298">
        <v>653.51535364622703</v>
      </c>
      <c r="K15" s="302">
        <v>8.1282960360998295</v>
      </c>
      <c r="L15" s="298">
        <v>2933.777</v>
      </c>
      <c r="M15" s="298">
        <v>366.54046984484501</v>
      </c>
      <c r="N15" s="298">
        <v>243.40700000000001</v>
      </c>
      <c r="O15" s="298">
        <v>669.68493100034095</v>
      </c>
      <c r="P15" s="302">
        <v>8.2967110315473906</v>
      </c>
    </row>
    <row r="16" spans="1:16" ht="18.75" customHeight="1">
      <c r="A16" s="310" t="s">
        <v>80</v>
      </c>
      <c r="B16" s="298">
        <v>2.4319999999999999</v>
      </c>
      <c r="C16" s="298">
        <v>409.95065789473699</v>
      </c>
      <c r="D16" s="298">
        <v>0.54400000000000004</v>
      </c>
      <c r="E16" s="298">
        <v>753.67647058823502</v>
      </c>
      <c r="F16" s="302">
        <v>22.3684210526316</v>
      </c>
      <c r="G16" s="298">
        <v>3.9209999999999998</v>
      </c>
      <c r="H16" s="298">
        <v>267.78882938025998</v>
      </c>
      <c r="I16" s="298">
        <v>1.1279999999999999</v>
      </c>
      <c r="J16" s="298">
        <v>481.38297872340399</v>
      </c>
      <c r="K16" s="302">
        <v>28.768171384850799</v>
      </c>
      <c r="L16" s="298">
        <v>0.53300000000000003</v>
      </c>
      <c r="M16" s="298">
        <v>378.986866791745</v>
      </c>
      <c r="N16" s="298">
        <v>0.53300000000000003</v>
      </c>
      <c r="O16" s="298">
        <v>378.986866791745</v>
      </c>
      <c r="P16" s="302">
        <v>100</v>
      </c>
    </row>
    <row r="17" spans="1:16" ht="18.75" customHeight="1">
      <c r="A17" s="310" t="s">
        <v>284</v>
      </c>
      <c r="B17" s="298">
        <v>0</v>
      </c>
      <c r="C17" s="298">
        <v>0</v>
      </c>
      <c r="D17" s="298">
        <v>0</v>
      </c>
      <c r="E17" s="298">
        <v>0</v>
      </c>
      <c r="F17" s="302">
        <v>0</v>
      </c>
      <c r="G17" s="298">
        <v>0</v>
      </c>
      <c r="H17" s="298">
        <v>0</v>
      </c>
      <c r="I17" s="298">
        <v>0</v>
      </c>
      <c r="J17" s="298">
        <v>0</v>
      </c>
      <c r="K17" s="302">
        <v>0</v>
      </c>
      <c r="L17" s="298">
        <v>0</v>
      </c>
      <c r="M17" s="298">
        <v>0</v>
      </c>
      <c r="N17" s="298">
        <v>0</v>
      </c>
      <c r="O17" s="298">
        <v>0</v>
      </c>
      <c r="P17" s="302">
        <v>0</v>
      </c>
    </row>
    <row r="18" spans="1:16" ht="18.75" customHeight="1">
      <c r="A18" s="310" t="s">
        <v>81</v>
      </c>
      <c r="B18" s="298">
        <v>117.923</v>
      </c>
      <c r="C18" s="298">
        <v>580.72640621422397</v>
      </c>
      <c r="D18" s="298">
        <v>117.923</v>
      </c>
      <c r="E18" s="298">
        <v>580.72640621422397</v>
      </c>
      <c r="F18" s="302">
        <v>100</v>
      </c>
      <c r="G18" s="298">
        <v>153.97</v>
      </c>
      <c r="H18" s="298">
        <v>608.59258297070903</v>
      </c>
      <c r="I18" s="298">
        <v>139.274</v>
      </c>
      <c r="J18" s="298">
        <v>625.16334707124099</v>
      </c>
      <c r="K18" s="302">
        <v>90.4552834967851</v>
      </c>
      <c r="L18" s="298">
        <v>199.92</v>
      </c>
      <c r="M18" s="298">
        <v>556.632653061224</v>
      </c>
      <c r="N18" s="298">
        <v>139.244</v>
      </c>
      <c r="O18" s="298">
        <v>619.98362586538701</v>
      </c>
      <c r="P18" s="302">
        <v>69.649859943977603</v>
      </c>
    </row>
    <row r="19" spans="1:16" ht="18.75" customHeight="1">
      <c r="A19" s="310" t="s">
        <v>82</v>
      </c>
      <c r="B19" s="298">
        <v>13344.754999999999</v>
      </c>
      <c r="C19" s="298">
        <v>251.40858711905901</v>
      </c>
      <c r="D19" s="298">
        <v>649.20699999999999</v>
      </c>
      <c r="E19" s="298">
        <v>410.25589680949201</v>
      </c>
      <c r="F19" s="302">
        <v>4.8648851177859802</v>
      </c>
      <c r="G19" s="298">
        <v>17641.407999999999</v>
      </c>
      <c r="H19" s="298">
        <v>241.381470231854</v>
      </c>
      <c r="I19" s="298">
        <v>843.38900000000001</v>
      </c>
      <c r="J19" s="298">
        <v>342.282149755332</v>
      </c>
      <c r="K19" s="302">
        <v>4.7807351884838196</v>
      </c>
      <c r="L19" s="298">
        <v>9813.2549999999992</v>
      </c>
      <c r="M19" s="298">
        <v>246.24041666093501</v>
      </c>
      <c r="N19" s="298">
        <v>485.05099999999999</v>
      </c>
      <c r="O19" s="298">
        <v>381.33722020983402</v>
      </c>
      <c r="P19" s="302">
        <v>4.9428145910811399</v>
      </c>
    </row>
    <row r="20" spans="1:16" ht="18.75" customHeight="1">
      <c r="A20" s="310" t="s">
        <v>171</v>
      </c>
      <c r="B20" s="298">
        <v>38188.542000000001</v>
      </c>
      <c r="C20" s="298">
        <v>37.900347177433503</v>
      </c>
      <c r="D20" s="298">
        <v>7.41</v>
      </c>
      <c r="E20" s="298">
        <v>355.19568151147098</v>
      </c>
      <c r="F20" s="302">
        <v>1.9403725861018701E-2</v>
      </c>
      <c r="G20" s="298">
        <v>92357.63</v>
      </c>
      <c r="H20" s="298">
        <v>45.988468954866001</v>
      </c>
      <c r="I20" s="298">
        <v>6.8680000000000003</v>
      </c>
      <c r="J20" s="298">
        <v>502.32964472917899</v>
      </c>
      <c r="K20" s="302">
        <v>7.4363103514024798E-3</v>
      </c>
      <c r="L20" s="298">
        <v>35611.815000000002</v>
      </c>
      <c r="M20" s="298">
        <v>31.7714780895048</v>
      </c>
      <c r="N20" s="298">
        <v>2.1640000000000001</v>
      </c>
      <c r="O20" s="298">
        <v>564.69500924214401</v>
      </c>
      <c r="P20" s="302">
        <v>6.0766349594930796E-3</v>
      </c>
    </row>
    <row r="21" spans="1:16" ht="18.75" customHeight="1">
      <c r="A21" s="310" t="s">
        <v>83</v>
      </c>
      <c r="B21" s="298">
        <v>2562.35</v>
      </c>
      <c r="C21" s="298">
        <v>43.373075497102299</v>
      </c>
      <c r="D21" s="298">
        <v>0</v>
      </c>
      <c r="E21" s="298">
        <v>0</v>
      </c>
      <c r="F21" s="302">
        <v>0</v>
      </c>
      <c r="G21" s="298">
        <v>16451.485000000001</v>
      </c>
      <c r="H21" s="298">
        <v>53.456025398315099</v>
      </c>
      <c r="I21" s="298">
        <v>0</v>
      </c>
      <c r="J21" s="298">
        <v>0</v>
      </c>
      <c r="K21" s="302">
        <v>0</v>
      </c>
      <c r="L21" s="298">
        <v>2077.71</v>
      </c>
      <c r="M21" s="298">
        <v>38.000490925104998</v>
      </c>
      <c r="N21" s="298">
        <v>0</v>
      </c>
      <c r="O21" s="298">
        <v>0</v>
      </c>
      <c r="P21" s="302">
        <v>0</v>
      </c>
    </row>
    <row r="22" spans="1:16" ht="18.75" customHeight="1">
      <c r="A22" s="310" t="s">
        <v>245</v>
      </c>
      <c r="B22" s="298">
        <v>135.61099999999999</v>
      </c>
      <c r="C22" s="298">
        <v>786.89044399053205</v>
      </c>
      <c r="D22" s="298">
        <v>79.016999999999996</v>
      </c>
      <c r="E22" s="298">
        <v>1080.6282192439601</v>
      </c>
      <c r="F22" s="302">
        <v>58.2673971875438</v>
      </c>
      <c r="G22" s="298">
        <v>126.232</v>
      </c>
      <c r="H22" s="298">
        <v>781.98079726218396</v>
      </c>
      <c r="I22" s="298">
        <v>71.33</v>
      </c>
      <c r="J22" s="298">
        <v>1083.0506098415799</v>
      </c>
      <c r="K22" s="302">
        <v>56.507066354014803</v>
      </c>
      <c r="L22" s="298">
        <v>83.37</v>
      </c>
      <c r="M22" s="298">
        <v>954.68393906681001</v>
      </c>
      <c r="N22" s="298">
        <v>78.277000000000001</v>
      </c>
      <c r="O22" s="298">
        <v>990.18868888690201</v>
      </c>
      <c r="P22" s="302">
        <v>93.891087921314593</v>
      </c>
    </row>
    <row r="23" spans="1:16" ht="18.75" customHeight="1">
      <c r="A23" s="310" t="s">
        <v>84</v>
      </c>
      <c r="B23" s="298">
        <v>12169.912</v>
      </c>
      <c r="C23" s="298">
        <v>141.28384823160599</v>
      </c>
      <c r="D23" s="298">
        <v>1324.3889999999999</v>
      </c>
      <c r="E23" s="298">
        <v>312.40972252110203</v>
      </c>
      <c r="F23" s="302">
        <v>10.8824862496951</v>
      </c>
      <c r="G23" s="298">
        <v>16840.319</v>
      </c>
      <c r="H23" s="298">
        <v>125.61406942469399</v>
      </c>
      <c r="I23" s="298">
        <v>496.80900000000003</v>
      </c>
      <c r="J23" s="298">
        <v>318.72007149628899</v>
      </c>
      <c r="K23" s="302">
        <v>2.9501163249936102</v>
      </c>
      <c r="L23" s="298">
        <v>9153.7479999999996</v>
      </c>
      <c r="M23" s="298">
        <v>120.66652916379201</v>
      </c>
      <c r="N23" s="298">
        <v>186.035</v>
      </c>
      <c r="O23" s="298">
        <v>315.69328352191798</v>
      </c>
      <c r="P23" s="302">
        <v>2.0323369181672901</v>
      </c>
    </row>
    <row r="24" spans="1:16" ht="18.75" customHeight="1">
      <c r="A24" s="310" t="s">
        <v>85</v>
      </c>
      <c r="B24" s="298">
        <v>776.42499999999995</v>
      </c>
      <c r="C24" s="298">
        <v>370.83040860353498</v>
      </c>
      <c r="D24" s="298">
        <v>337.09300000000002</v>
      </c>
      <c r="E24" s="298">
        <v>553.94802027927005</v>
      </c>
      <c r="F24" s="302">
        <v>43.416041472131901</v>
      </c>
      <c r="G24" s="298">
        <v>542.71900000000005</v>
      </c>
      <c r="H24" s="298">
        <v>393.48355226185203</v>
      </c>
      <c r="I24" s="298">
        <v>250.56299999999999</v>
      </c>
      <c r="J24" s="298">
        <v>580.81999337492005</v>
      </c>
      <c r="K24" s="302">
        <v>46.168090669388803</v>
      </c>
      <c r="L24" s="298">
        <v>19.271999999999998</v>
      </c>
      <c r="M24" s="298">
        <v>300.59153175591501</v>
      </c>
      <c r="N24" s="298">
        <v>3.9119999999999999</v>
      </c>
      <c r="O24" s="298">
        <v>703.22085889570599</v>
      </c>
      <c r="P24" s="302">
        <v>20.2988792029888</v>
      </c>
    </row>
    <row r="25" spans="1:16" ht="18.75" customHeight="1">
      <c r="A25" s="310" t="s">
        <v>86</v>
      </c>
      <c r="B25" s="298">
        <v>375.15499999999997</v>
      </c>
      <c r="C25" s="298">
        <v>520.17699350934902</v>
      </c>
      <c r="D25" s="298">
        <v>189.422</v>
      </c>
      <c r="E25" s="298">
        <v>659.39542397398395</v>
      </c>
      <c r="F25" s="302">
        <v>50.4916634457757</v>
      </c>
      <c r="G25" s="298">
        <v>395.29199999999997</v>
      </c>
      <c r="H25" s="298">
        <v>548.18463313196298</v>
      </c>
      <c r="I25" s="298">
        <v>195.14400000000001</v>
      </c>
      <c r="J25" s="298">
        <v>723.42987742385105</v>
      </c>
      <c r="K25" s="302">
        <v>49.367050180626002</v>
      </c>
      <c r="L25" s="298">
        <v>326.25599999999997</v>
      </c>
      <c r="M25" s="298">
        <v>551.31553136187495</v>
      </c>
      <c r="N25" s="298">
        <v>190.345</v>
      </c>
      <c r="O25" s="298">
        <v>661.75628464104602</v>
      </c>
      <c r="P25" s="302">
        <v>58.342222058751403</v>
      </c>
    </row>
    <row r="26" spans="1:16" ht="18.75" customHeight="1">
      <c r="A26" s="310" t="s">
        <v>87</v>
      </c>
      <c r="B26" s="298">
        <v>3248.4670000000001</v>
      </c>
      <c r="C26" s="298">
        <v>366.10222606540299</v>
      </c>
      <c r="D26" s="298">
        <v>763.31299999999999</v>
      </c>
      <c r="E26" s="298">
        <v>466.34342661529399</v>
      </c>
      <c r="F26" s="302">
        <v>23.497637501012001</v>
      </c>
      <c r="G26" s="298">
        <v>3207.8620000000001</v>
      </c>
      <c r="H26" s="298">
        <v>357.20489223040101</v>
      </c>
      <c r="I26" s="298">
        <v>541.83000000000004</v>
      </c>
      <c r="J26" s="298">
        <v>476.01092593617898</v>
      </c>
      <c r="K26" s="302">
        <v>16.8906891880012</v>
      </c>
      <c r="L26" s="298">
        <v>3013.18</v>
      </c>
      <c r="M26" s="298">
        <v>368.823634830976</v>
      </c>
      <c r="N26" s="298">
        <v>564.36400000000003</v>
      </c>
      <c r="O26" s="298">
        <v>469.06074802786901</v>
      </c>
      <c r="P26" s="302">
        <v>18.729846872739099</v>
      </c>
    </row>
    <row r="27" spans="1:16" ht="18.75" customHeight="1">
      <c r="A27" s="310" t="s">
        <v>88</v>
      </c>
      <c r="B27" s="298">
        <v>0</v>
      </c>
      <c r="C27" s="298">
        <v>0</v>
      </c>
      <c r="D27" s="298">
        <v>0</v>
      </c>
      <c r="E27" s="298">
        <v>0</v>
      </c>
      <c r="F27" s="302">
        <v>0</v>
      </c>
      <c r="G27" s="298">
        <v>0</v>
      </c>
      <c r="H27" s="298">
        <v>0</v>
      </c>
      <c r="I27" s="298">
        <v>0</v>
      </c>
      <c r="J27" s="298">
        <v>0</v>
      </c>
      <c r="K27" s="302">
        <v>0</v>
      </c>
      <c r="L27" s="298">
        <v>0</v>
      </c>
      <c r="M27" s="298">
        <v>0</v>
      </c>
      <c r="N27" s="298">
        <v>0</v>
      </c>
      <c r="O27" s="298">
        <v>0</v>
      </c>
      <c r="P27" s="302">
        <v>0</v>
      </c>
    </row>
    <row r="28" spans="1:16" ht="18.75" customHeight="1">
      <c r="A28" s="310" t="s">
        <v>89</v>
      </c>
      <c r="B28" s="298">
        <v>87950.004000000001</v>
      </c>
      <c r="C28" s="298">
        <v>42.476723480308202</v>
      </c>
      <c r="D28" s="298">
        <v>30.181000000000001</v>
      </c>
      <c r="E28" s="298">
        <v>537.49047413935898</v>
      </c>
      <c r="F28" s="302">
        <v>3.4316087126044899E-2</v>
      </c>
      <c r="G28" s="298">
        <v>110578.746</v>
      </c>
      <c r="H28" s="298">
        <v>55.022617094970499</v>
      </c>
      <c r="I28" s="298">
        <v>166.95099999999999</v>
      </c>
      <c r="J28" s="298">
        <v>351.67803726841998</v>
      </c>
      <c r="K28" s="302">
        <v>0.15097928493419499</v>
      </c>
      <c r="L28" s="298">
        <v>82921.97</v>
      </c>
      <c r="M28" s="298">
        <v>39.1187522438263</v>
      </c>
      <c r="N28" s="298">
        <v>59.156999999999996</v>
      </c>
      <c r="O28" s="298">
        <v>433.84552969217498</v>
      </c>
      <c r="P28" s="302">
        <v>7.1340562700090204E-2</v>
      </c>
    </row>
    <row r="29" spans="1:16" ht="18.75" customHeight="1">
      <c r="A29" s="310" t="s">
        <v>90</v>
      </c>
      <c r="B29" s="298">
        <v>0</v>
      </c>
      <c r="C29" s="298">
        <v>0</v>
      </c>
      <c r="D29" s="298">
        <v>0</v>
      </c>
      <c r="E29" s="298">
        <v>0</v>
      </c>
      <c r="F29" s="302">
        <v>0</v>
      </c>
      <c r="G29" s="298">
        <v>0</v>
      </c>
      <c r="H29" s="298">
        <v>0</v>
      </c>
      <c r="I29" s="298">
        <v>0</v>
      </c>
      <c r="J29" s="298">
        <v>0</v>
      </c>
      <c r="K29" s="302">
        <v>0</v>
      </c>
      <c r="L29" s="298">
        <v>0</v>
      </c>
      <c r="M29" s="298">
        <v>0</v>
      </c>
      <c r="N29" s="298">
        <v>0</v>
      </c>
      <c r="O29" s="298">
        <v>0</v>
      </c>
      <c r="P29" s="302">
        <v>0</v>
      </c>
    </row>
    <row r="30" spans="1:16" ht="18.75" customHeight="1">
      <c r="A30" s="310" t="s">
        <v>91</v>
      </c>
      <c r="B30" s="298">
        <v>48485.968000000001</v>
      </c>
      <c r="C30" s="298">
        <v>55.397161504540897</v>
      </c>
      <c r="D30" s="298">
        <v>0</v>
      </c>
      <c r="E30" s="298">
        <v>0</v>
      </c>
      <c r="F30" s="302">
        <v>0</v>
      </c>
      <c r="G30" s="298">
        <v>49078.75</v>
      </c>
      <c r="H30" s="298">
        <v>65.994264320097798</v>
      </c>
      <c r="I30" s="298">
        <v>0</v>
      </c>
      <c r="J30" s="298">
        <v>0</v>
      </c>
      <c r="K30" s="302">
        <v>0</v>
      </c>
      <c r="L30" s="298">
        <v>44575.298000000003</v>
      </c>
      <c r="M30" s="298">
        <v>69.159425473723104</v>
      </c>
      <c r="N30" s="298">
        <v>0</v>
      </c>
      <c r="O30" s="298">
        <v>0</v>
      </c>
      <c r="P30" s="302">
        <v>0</v>
      </c>
    </row>
    <row r="31" spans="1:16" ht="18.75" customHeight="1">
      <c r="A31" s="310" t="s">
        <v>92</v>
      </c>
      <c r="B31" s="298">
        <v>3684.5720000000001</v>
      </c>
      <c r="C31" s="298">
        <v>116.22788209865401</v>
      </c>
      <c r="D31" s="298">
        <v>371.464</v>
      </c>
      <c r="E31" s="298">
        <v>616.68963883444997</v>
      </c>
      <c r="F31" s="302">
        <v>10.0816051362275</v>
      </c>
      <c r="G31" s="298">
        <v>18237.022000000001</v>
      </c>
      <c r="H31" s="298">
        <v>61.977059631775397</v>
      </c>
      <c r="I31" s="298">
        <v>359.642</v>
      </c>
      <c r="J31" s="298">
        <v>616.69104275918801</v>
      </c>
      <c r="K31" s="302">
        <v>1.9720434619204801</v>
      </c>
      <c r="L31" s="298">
        <v>5830.0420000000004</v>
      </c>
      <c r="M31" s="298">
        <v>92.148907332056993</v>
      </c>
      <c r="N31" s="298">
        <v>413.43799999999999</v>
      </c>
      <c r="O31" s="298">
        <v>567.86991036140796</v>
      </c>
      <c r="P31" s="302">
        <v>7.0915098038744802</v>
      </c>
    </row>
    <row r="32" spans="1:16" ht="18.75" customHeight="1">
      <c r="A32" s="310" t="s">
        <v>93</v>
      </c>
      <c r="B32" s="298">
        <v>7</v>
      </c>
      <c r="C32" s="298">
        <v>392.142857142857</v>
      </c>
      <c r="D32" s="298">
        <v>0</v>
      </c>
      <c r="E32" s="298">
        <v>0</v>
      </c>
      <c r="F32" s="302">
        <v>0</v>
      </c>
      <c r="G32" s="298">
        <v>13.423999999999999</v>
      </c>
      <c r="H32" s="298">
        <v>617.47616209773503</v>
      </c>
      <c r="I32" s="298">
        <v>7.0739999999999998</v>
      </c>
      <c r="J32" s="298">
        <v>795.73084534916597</v>
      </c>
      <c r="K32" s="302">
        <v>52.696662693683002</v>
      </c>
      <c r="L32" s="298">
        <v>37.087000000000003</v>
      </c>
      <c r="M32" s="298">
        <v>405.47900881710598</v>
      </c>
      <c r="N32" s="298">
        <v>9.8689999999999998</v>
      </c>
      <c r="O32" s="298">
        <v>674.02979025230502</v>
      </c>
      <c r="P32" s="302">
        <v>26.6104025669372</v>
      </c>
    </row>
    <row r="33" spans="1:16" ht="18.75" customHeight="1">
      <c r="A33" s="310" t="s">
        <v>94</v>
      </c>
      <c r="B33" s="298">
        <v>696.78499999999997</v>
      </c>
      <c r="C33" s="298">
        <v>578.47973191156495</v>
      </c>
      <c r="D33" s="298">
        <v>272.017</v>
      </c>
      <c r="E33" s="298">
        <v>819.59583408389904</v>
      </c>
      <c r="F33" s="302">
        <v>39.038871387874302</v>
      </c>
      <c r="G33" s="298">
        <v>953.34100000000001</v>
      </c>
      <c r="H33" s="298">
        <v>578.47821503533396</v>
      </c>
      <c r="I33" s="298">
        <v>368.14699999999999</v>
      </c>
      <c r="J33" s="298">
        <v>831.18156605921001</v>
      </c>
      <c r="K33" s="302">
        <v>38.616507629484097</v>
      </c>
      <c r="L33" s="298">
        <v>956.697</v>
      </c>
      <c r="M33" s="298">
        <v>568.179893947614</v>
      </c>
      <c r="N33" s="298">
        <v>282.18700000000001</v>
      </c>
      <c r="O33" s="298">
        <v>807.51770988741498</v>
      </c>
      <c r="P33" s="302">
        <v>29.495963716829898</v>
      </c>
    </row>
    <row r="34" spans="1:16" ht="18.75" customHeight="1">
      <c r="A34" s="310" t="s">
        <v>95</v>
      </c>
      <c r="B34" s="298">
        <v>1291.3219999999999</v>
      </c>
      <c r="C34" s="298">
        <v>407.13935021628998</v>
      </c>
      <c r="D34" s="298">
        <v>1290.415</v>
      </c>
      <c r="E34" s="298">
        <v>407.21240841124802</v>
      </c>
      <c r="F34" s="302">
        <v>99.929761902918102</v>
      </c>
      <c r="G34" s="298">
        <v>1341.3420000000001</v>
      </c>
      <c r="H34" s="298">
        <v>428.29941953655401</v>
      </c>
      <c r="I34" s="298">
        <v>1335.9</v>
      </c>
      <c r="J34" s="298">
        <v>428.63313122239703</v>
      </c>
      <c r="K34" s="302">
        <v>99.594286915641206</v>
      </c>
      <c r="L34" s="298">
        <v>1304.9580000000001</v>
      </c>
      <c r="M34" s="298">
        <v>394.96979979432302</v>
      </c>
      <c r="N34" s="298">
        <v>1304.0509999999999</v>
      </c>
      <c r="O34" s="298">
        <v>395.027495090299</v>
      </c>
      <c r="P34" s="302">
        <v>99.930495847375894</v>
      </c>
    </row>
    <row r="35" spans="1:16" ht="18.75" customHeight="1">
      <c r="A35" s="310" t="s">
        <v>120</v>
      </c>
      <c r="B35" s="298">
        <v>584.68100000000004</v>
      </c>
      <c r="C35" s="298">
        <v>340.438632348238</v>
      </c>
      <c r="D35" s="298">
        <v>1.56</v>
      </c>
      <c r="E35" s="298">
        <v>681.41025641025601</v>
      </c>
      <c r="F35" s="302">
        <v>0.26681215910898398</v>
      </c>
      <c r="G35" s="298">
        <v>477.42</v>
      </c>
      <c r="H35" s="298">
        <v>301.051485065561</v>
      </c>
      <c r="I35" s="298">
        <v>3.1150000000000002</v>
      </c>
      <c r="J35" s="298">
        <v>606.42054574638803</v>
      </c>
      <c r="K35" s="302">
        <v>0.65246533450630495</v>
      </c>
      <c r="L35" s="298">
        <v>414.892</v>
      </c>
      <c r="M35" s="298">
        <v>313.82383849290898</v>
      </c>
      <c r="N35" s="298">
        <v>16.238</v>
      </c>
      <c r="O35" s="298">
        <v>479.98521985466198</v>
      </c>
      <c r="P35" s="302">
        <v>3.9137896127184901</v>
      </c>
    </row>
    <row r="36" spans="1:16" ht="18.75" customHeight="1">
      <c r="A36" s="310" t="s">
        <v>96</v>
      </c>
      <c r="B36" s="298">
        <v>9.5589999999999993</v>
      </c>
      <c r="C36" s="298">
        <v>1030.96558217387</v>
      </c>
      <c r="D36" s="298">
        <v>9.5589999999999993</v>
      </c>
      <c r="E36" s="298">
        <v>1030.96558217387</v>
      </c>
      <c r="F36" s="302">
        <v>100</v>
      </c>
      <c r="G36" s="298">
        <v>6.56</v>
      </c>
      <c r="H36" s="298">
        <v>1335.21341463415</v>
      </c>
      <c r="I36" s="298">
        <v>6.56</v>
      </c>
      <c r="J36" s="298">
        <v>1335.21341463415</v>
      </c>
      <c r="K36" s="302">
        <v>100</v>
      </c>
      <c r="L36" s="298">
        <v>7.1180000000000003</v>
      </c>
      <c r="M36" s="298">
        <v>1194.5771284068601</v>
      </c>
      <c r="N36" s="298">
        <v>7.1180000000000003</v>
      </c>
      <c r="O36" s="298">
        <v>1194.5771284068601</v>
      </c>
      <c r="P36" s="302">
        <v>100</v>
      </c>
    </row>
    <row r="37" spans="1:16" ht="18.75" customHeight="1">
      <c r="A37" s="310" t="s">
        <v>97</v>
      </c>
      <c r="B37" s="298">
        <v>10081.749</v>
      </c>
      <c r="C37" s="298">
        <v>719.92072010521201</v>
      </c>
      <c r="D37" s="298">
        <v>9403.6630000000005</v>
      </c>
      <c r="E37" s="298">
        <v>736.37889830803203</v>
      </c>
      <c r="F37" s="302">
        <v>93.274123368871798</v>
      </c>
      <c r="G37" s="298">
        <v>10827.166999999999</v>
      </c>
      <c r="H37" s="298">
        <v>683.64993354217199</v>
      </c>
      <c r="I37" s="298">
        <v>10375.079</v>
      </c>
      <c r="J37" s="298">
        <v>690.46500754355702</v>
      </c>
      <c r="K37" s="302">
        <v>95.824503307282498</v>
      </c>
      <c r="L37" s="298">
        <v>9811.3189999999995</v>
      </c>
      <c r="M37" s="298">
        <v>675.49837081028602</v>
      </c>
      <c r="N37" s="298">
        <v>9590.6280000000006</v>
      </c>
      <c r="O37" s="298">
        <v>677.96050477612096</v>
      </c>
      <c r="P37" s="302">
        <v>97.750649020789197</v>
      </c>
    </row>
    <row r="38" spans="1:16" ht="18.75" customHeight="1">
      <c r="A38" s="310" t="s">
        <v>98</v>
      </c>
      <c r="B38" s="298">
        <v>31.84</v>
      </c>
      <c r="C38" s="298">
        <v>272.29899497487401</v>
      </c>
      <c r="D38" s="298">
        <v>0</v>
      </c>
      <c r="E38" s="298">
        <v>0</v>
      </c>
      <c r="F38" s="302">
        <v>0</v>
      </c>
      <c r="G38" s="298">
        <v>43.735999999999997</v>
      </c>
      <c r="H38" s="298">
        <v>287.90927382476701</v>
      </c>
      <c r="I38" s="298">
        <v>4.8559999999999999</v>
      </c>
      <c r="J38" s="298">
        <v>698.72322899505798</v>
      </c>
      <c r="K38" s="302">
        <v>11.1029815255167</v>
      </c>
      <c r="L38" s="298">
        <v>74.23</v>
      </c>
      <c r="M38" s="298">
        <v>231.88737707126501</v>
      </c>
      <c r="N38" s="298">
        <v>0</v>
      </c>
      <c r="O38" s="298">
        <v>0</v>
      </c>
      <c r="P38" s="302">
        <v>0</v>
      </c>
    </row>
    <row r="39" spans="1:16" ht="18.75" customHeight="1">
      <c r="A39" s="310" t="s">
        <v>99</v>
      </c>
      <c r="B39" s="298">
        <v>7084.1580000000004</v>
      </c>
      <c r="C39" s="298">
        <v>112.85123793117</v>
      </c>
      <c r="D39" s="298">
        <v>139.15199999999999</v>
      </c>
      <c r="E39" s="298">
        <v>348.56128550074698</v>
      </c>
      <c r="F39" s="302">
        <v>1.96427013626743</v>
      </c>
      <c r="G39" s="298">
        <v>7979.442</v>
      </c>
      <c r="H39" s="298">
        <v>109.90806124037201</v>
      </c>
      <c r="I39" s="298">
        <v>326.20800000000003</v>
      </c>
      <c r="J39" s="298">
        <v>387.91507259172101</v>
      </c>
      <c r="K39" s="302">
        <v>4.0881054088744602</v>
      </c>
      <c r="L39" s="298">
        <v>5193.1120000000001</v>
      </c>
      <c r="M39" s="298">
        <v>142.945309094046</v>
      </c>
      <c r="N39" s="298">
        <v>303.84500000000003</v>
      </c>
      <c r="O39" s="298">
        <v>373.545722325528</v>
      </c>
      <c r="P39" s="302">
        <v>5.85092329994038</v>
      </c>
    </row>
    <row r="40" spans="1:16" ht="18.75" customHeight="1">
      <c r="A40" s="310" t="s">
        <v>100</v>
      </c>
      <c r="B40" s="298">
        <v>4.8979999999999997</v>
      </c>
      <c r="C40" s="298">
        <v>759.90200081666001</v>
      </c>
      <c r="D40" s="298">
        <v>4.8979999999999997</v>
      </c>
      <c r="E40" s="298">
        <v>759.90200081666001</v>
      </c>
      <c r="F40" s="302">
        <v>100</v>
      </c>
      <c r="G40" s="298">
        <v>0.18</v>
      </c>
      <c r="H40" s="298">
        <v>1122.2222222222199</v>
      </c>
      <c r="I40" s="298">
        <v>0.18</v>
      </c>
      <c r="J40" s="298">
        <v>1122.2222222222199</v>
      </c>
      <c r="K40" s="302">
        <v>100</v>
      </c>
      <c r="L40" s="298">
        <v>17.170999999999999</v>
      </c>
      <c r="M40" s="298">
        <v>1045.07600023295</v>
      </c>
      <c r="N40" s="298">
        <v>13.542999999999999</v>
      </c>
      <c r="O40" s="298">
        <v>904.89551797976799</v>
      </c>
      <c r="P40" s="302">
        <v>78.8713528623842</v>
      </c>
    </row>
    <row r="41" spans="1:16" ht="18.75" customHeight="1">
      <c r="A41" s="310" t="s">
        <v>285</v>
      </c>
      <c r="B41" s="298">
        <v>0</v>
      </c>
      <c r="C41" s="298">
        <v>0</v>
      </c>
      <c r="D41" s="298">
        <v>0</v>
      </c>
      <c r="E41" s="298">
        <v>0</v>
      </c>
      <c r="F41" s="302">
        <v>0</v>
      </c>
      <c r="G41" s="298">
        <v>0</v>
      </c>
      <c r="H41" s="298">
        <v>0</v>
      </c>
      <c r="I41" s="298">
        <v>0</v>
      </c>
      <c r="J41" s="298">
        <v>0</v>
      </c>
      <c r="K41" s="302">
        <v>0</v>
      </c>
      <c r="L41" s="298">
        <v>0</v>
      </c>
      <c r="M41" s="298">
        <v>0</v>
      </c>
      <c r="N41" s="298">
        <v>0</v>
      </c>
      <c r="O41" s="298">
        <v>0</v>
      </c>
      <c r="P41" s="302">
        <v>0</v>
      </c>
    </row>
    <row r="42" spans="1:16" ht="18.75" customHeight="1">
      <c r="A42" s="310" t="s">
        <v>101</v>
      </c>
      <c r="B42" s="298">
        <v>786.75199999999995</v>
      </c>
      <c r="C42" s="298">
        <v>6303.5823232734101</v>
      </c>
      <c r="D42" s="298">
        <v>786.75199999999995</v>
      </c>
      <c r="E42" s="298">
        <v>6303.5823232734101</v>
      </c>
      <c r="F42" s="302">
        <v>100</v>
      </c>
      <c r="G42" s="298">
        <v>797.81</v>
      </c>
      <c r="H42" s="298">
        <v>5537.3284365951804</v>
      </c>
      <c r="I42" s="298">
        <v>797.81</v>
      </c>
      <c r="J42" s="298">
        <v>5537.3284365951804</v>
      </c>
      <c r="K42" s="302">
        <v>100</v>
      </c>
      <c r="L42" s="298">
        <v>848.84500000000003</v>
      </c>
      <c r="M42" s="298">
        <v>5027.4490631387398</v>
      </c>
      <c r="N42" s="298">
        <v>848.84500000000003</v>
      </c>
      <c r="O42" s="298">
        <v>5027.4490631387398</v>
      </c>
      <c r="P42" s="302">
        <v>100</v>
      </c>
    </row>
    <row r="43" spans="1:16" ht="18.75" customHeight="1">
      <c r="A43" s="310" t="s">
        <v>102</v>
      </c>
      <c r="B43" s="298">
        <v>2108.3209999999999</v>
      </c>
      <c r="C43" s="298">
        <v>323.50576596258401</v>
      </c>
      <c r="D43" s="298">
        <v>43.55</v>
      </c>
      <c r="E43" s="298">
        <v>246.36050516647501</v>
      </c>
      <c r="F43" s="302">
        <v>2.0656247317177998</v>
      </c>
      <c r="G43" s="298">
        <v>1942.3219999999999</v>
      </c>
      <c r="H43" s="298">
        <v>329.104031154464</v>
      </c>
      <c r="I43" s="298">
        <v>1.2</v>
      </c>
      <c r="J43" s="298">
        <v>540</v>
      </c>
      <c r="K43" s="302">
        <v>6.1781723112851503E-2</v>
      </c>
      <c r="L43" s="298">
        <v>1834.6369999999999</v>
      </c>
      <c r="M43" s="298">
        <v>314.48182937551098</v>
      </c>
      <c r="N43" s="298">
        <v>0</v>
      </c>
      <c r="O43" s="298">
        <v>0</v>
      </c>
      <c r="P43" s="302">
        <v>0</v>
      </c>
    </row>
    <row r="44" spans="1:16" ht="18.75" customHeight="1">
      <c r="A44" s="310" t="s">
        <v>246</v>
      </c>
      <c r="B44" s="298">
        <v>192.55199999999999</v>
      </c>
      <c r="C44" s="298">
        <v>1217.91516058</v>
      </c>
      <c r="D44" s="298">
        <v>62.107999999999997</v>
      </c>
      <c r="E44" s="298">
        <v>3179.41328009274</v>
      </c>
      <c r="F44" s="302">
        <v>32.255183015497103</v>
      </c>
      <c r="G44" s="298">
        <v>161.398</v>
      </c>
      <c r="H44" s="298">
        <v>1329.31015254216</v>
      </c>
      <c r="I44" s="298">
        <v>53.942999999999998</v>
      </c>
      <c r="J44" s="298">
        <v>3356.24640824574</v>
      </c>
      <c r="K44" s="302">
        <v>33.4223472409819</v>
      </c>
      <c r="L44" s="298">
        <v>208.07499999999999</v>
      </c>
      <c r="M44" s="298">
        <v>1157.32788657936</v>
      </c>
      <c r="N44" s="298">
        <v>59.2</v>
      </c>
      <c r="O44" s="298">
        <v>3252.3479729729702</v>
      </c>
      <c r="P44" s="302">
        <v>28.451279586687502</v>
      </c>
    </row>
    <row r="45" spans="1:16" ht="18.75" customHeight="1">
      <c r="A45" s="310" t="s">
        <v>103</v>
      </c>
      <c r="B45" s="298">
        <v>20.064</v>
      </c>
      <c r="C45" s="298">
        <v>67884.768740031897</v>
      </c>
      <c r="D45" s="298">
        <v>19.902999999999999</v>
      </c>
      <c r="E45" s="298">
        <v>67164.548058081695</v>
      </c>
      <c r="F45" s="302">
        <v>99.197567783094101</v>
      </c>
      <c r="G45" s="298">
        <v>21.669</v>
      </c>
      <c r="H45" s="298">
        <v>60882.135769993998</v>
      </c>
      <c r="I45" s="298">
        <v>21.425000000000001</v>
      </c>
      <c r="J45" s="298">
        <v>60436.4527421237</v>
      </c>
      <c r="K45" s="302">
        <v>98.8739674188934</v>
      </c>
      <c r="L45" s="298">
        <v>22.997</v>
      </c>
      <c r="M45" s="298">
        <v>58532.069400356602</v>
      </c>
      <c r="N45" s="298">
        <v>22.754999999999999</v>
      </c>
      <c r="O45" s="298">
        <v>58326.082179740697</v>
      </c>
      <c r="P45" s="302">
        <v>98.947688828977704</v>
      </c>
    </row>
    <row r="46" spans="1:16" ht="18.75" customHeight="1">
      <c r="A46" s="310" t="s">
        <v>286</v>
      </c>
      <c r="B46" s="298">
        <v>0</v>
      </c>
      <c r="C46" s="298">
        <v>0</v>
      </c>
      <c r="D46" s="298">
        <v>0</v>
      </c>
      <c r="E46" s="298">
        <v>0</v>
      </c>
      <c r="F46" s="302">
        <v>0</v>
      </c>
      <c r="G46" s="298">
        <v>0</v>
      </c>
      <c r="H46" s="298">
        <v>0</v>
      </c>
      <c r="I46" s="298">
        <v>0</v>
      </c>
      <c r="J46" s="298">
        <v>0</v>
      </c>
      <c r="K46" s="302">
        <v>0</v>
      </c>
      <c r="L46" s="298">
        <v>0</v>
      </c>
      <c r="M46" s="298">
        <v>0</v>
      </c>
      <c r="N46" s="298">
        <v>0</v>
      </c>
      <c r="O46" s="298">
        <v>0</v>
      </c>
      <c r="P46" s="302">
        <v>0</v>
      </c>
    </row>
    <row r="47" spans="1:16" ht="18.75" customHeight="1">
      <c r="A47" s="310" t="s">
        <v>104</v>
      </c>
      <c r="B47" s="298">
        <v>43608.353000000003</v>
      </c>
      <c r="C47" s="298">
        <v>338.27342665291701</v>
      </c>
      <c r="D47" s="298">
        <v>9080.4349999999995</v>
      </c>
      <c r="E47" s="298">
        <v>471.68213857595998</v>
      </c>
      <c r="F47" s="302">
        <v>20.822696514128801</v>
      </c>
      <c r="G47" s="298">
        <v>39760.76</v>
      </c>
      <c r="H47" s="298">
        <v>368.09716413871399</v>
      </c>
      <c r="I47" s="298">
        <v>8366.4670000000006</v>
      </c>
      <c r="J47" s="298">
        <v>496.372244102558</v>
      </c>
      <c r="K47" s="302">
        <v>21.042019820546699</v>
      </c>
      <c r="L47" s="298">
        <v>42591.856</v>
      </c>
      <c r="M47" s="298">
        <v>325.05052139545199</v>
      </c>
      <c r="N47" s="298">
        <v>7074.4970000000003</v>
      </c>
      <c r="O47" s="298">
        <v>457.54970282692898</v>
      </c>
      <c r="P47" s="302">
        <v>16.609975860173801</v>
      </c>
    </row>
    <row r="48" spans="1:16" ht="18.75" customHeight="1">
      <c r="A48" s="310" t="s">
        <v>105</v>
      </c>
      <c r="B48" s="298">
        <v>812.73599999999999</v>
      </c>
      <c r="C48" s="298">
        <v>438.42403929443299</v>
      </c>
      <c r="D48" s="298">
        <v>9.3940000000000001</v>
      </c>
      <c r="E48" s="298">
        <v>1032.1481796891601</v>
      </c>
      <c r="F48" s="302">
        <v>1.1558488857390301</v>
      </c>
      <c r="G48" s="298">
        <v>796.73400000000004</v>
      </c>
      <c r="H48" s="298">
        <v>431.47524769873002</v>
      </c>
      <c r="I48" s="298">
        <v>12.236000000000001</v>
      </c>
      <c r="J48" s="298">
        <v>957.09382151029695</v>
      </c>
      <c r="K48" s="302">
        <v>1.53576978012737</v>
      </c>
      <c r="L48" s="298">
        <v>412.77199999999999</v>
      </c>
      <c r="M48" s="298">
        <v>444.35669086081401</v>
      </c>
      <c r="N48" s="298">
        <v>13.52</v>
      </c>
      <c r="O48" s="298">
        <v>945.19230769230796</v>
      </c>
      <c r="P48" s="302">
        <v>3.27541596813737</v>
      </c>
    </row>
    <row r="49" spans="1:16" ht="18.75" customHeight="1">
      <c r="A49" s="310" t="s">
        <v>106</v>
      </c>
      <c r="B49" s="298">
        <v>0</v>
      </c>
      <c r="C49" s="298">
        <v>0</v>
      </c>
      <c r="D49" s="298">
        <v>0</v>
      </c>
      <c r="E49" s="298">
        <v>0</v>
      </c>
      <c r="F49" s="302">
        <v>0</v>
      </c>
      <c r="G49" s="298">
        <v>0</v>
      </c>
      <c r="H49" s="298">
        <v>0</v>
      </c>
      <c r="I49" s="298">
        <v>0</v>
      </c>
      <c r="J49" s="298">
        <v>0</v>
      </c>
      <c r="K49" s="302">
        <v>0</v>
      </c>
      <c r="L49" s="298">
        <v>0</v>
      </c>
      <c r="M49" s="298">
        <v>0</v>
      </c>
      <c r="N49" s="298">
        <v>0</v>
      </c>
      <c r="O49" s="298">
        <v>0</v>
      </c>
      <c r="P49" s="302">
        <v>0</v>
      </c>
    </row>
    <row r="50" spans="1:16" ht="18.75" customHeight="1">
      <c r="A50" s="310" t="s">
        <v>107</v>
      </c>
      <c r="B50" s="298">
        <v>14.09</v>
      </c>
      <c r="C50" s="298">
        <v>305.819730305181</v>
      </c>
      <c r="D50" s="298">
        <v>14.09</v>
      </c>
      <c r="E50" s="298">
        <v>305.819730305181</v>
      </c>
      <c r="F50" s="302">
        <v>100</v>
      </c>
      <c r="G50" s="298">
        <v>4.2</v>
      </c>
      <c r="H50" s="298">
        <v>401.66666666666703</v>
      </c>
      <c r="I50" s="298">
        <v>4.2</v>
      </c>
      <c r="J50" s="298">
        <v>401.66666666666703</v>
      </c>
      <c r="K50" s="302">
        <v>100</v>
      </c>
      <c r="L50" s="298">
        <v>15.903</v>
      </c>
      <c r="M50" s="298">
        <v>419.92076966610102</v>
      </c>
      <c r="N50" s="298">
        <v>15.903</v>
      </c>
      <c r="O50" s="298">
        <v>419.92076966610102</v>
      </c>
      <c r="P50" s="302">
        <v>100</v>
      </c>
    </row>
    <row r="51" spans="1:16" ht="18.75" customHeight="1">
      <c r="A51" s="310" t="s">
        <v>108</v>
      </c>
      <c r="B51" s="298">
        <v>96057.971999999994</v>
      </c>
      <c r="C51" s="298">
        <v>87.419855168293594</v>
      </c>
      <c r="D51" s="298">
        <v>271.017</v>
      </c>
      <c r="E51" s="298">
        <v>403.62043709435198</v>
      </c>
      <c r="F51" s="302">
        <v>0.28213899831239397</v>
      </c>
      <c r="G51" s="298">
        <v>103170.356</v>
      </c>
      <c r="H51" s="298">
        <v>83.225650592889295</v>
      </c>
      <c r="I51" s="298">
        <v>274.29000000000002</v>
      </c>
      <c r="J51" s="298">
        <v>418.67731233366101</v>
      </c>
      <c r="K51" s="302">
        <v>0.26586125185028903</v>
      </c>
      <c r="L51" s="298">
        <v>96030.072</v>
      </c>
      <c r="M51" s="298">
        <v>85.077547374951394</v>
      </c>
      <c r="N51" s="298">
        <v>160.321</v>
      </c>
      <c r="O51" s="298">
        <v>402.23676249524402</v>
      </c>
      <c r="P51" s="302">
        <v>0.166948744972304</v>
      </c>
    </row>
    <row r="52" spans="1:16" ht="18.75" customHeight="1">
      <c r="A52" s="310" t="s">
        <v>109</v>
      </c>
      <c r="B52" s="298">
        <v>0</v>
      </c>
      <c r="C52" s="298">
        <v>0</v>
      </c>
      <c r="D52" s="298">
        <v>0</v>
      </c>
      <c r="E52" s="298">
        <v>0</v>
      </c>
      <c r="F52" s="302">
        <v>0</v>
      </c>
      <c r="G52" s="298">
        <v>0</v>
      </c>
      <c r="H52" s="298">
        <v>0</v>
      </c>
      <c r="I52" s="298">
        <v>0</v>
      </c>
      <c r="J52" s="298">
        <v>0</v>
      </c>
      <c r="K52" s="302">
        <v>0</v>
      </c>
      <c r="L52" s="298">
        <v>0</v>
      </c>
      <c r="M52" s="298">
        <v>0</v>
      </c>
      <c r="N52" s="298">
        <v>0</v>
      </c>
      <c r="O52" s="298">
        <v>0</v>
      </c>
      <c r="P52" s="302">
        <v>0</v>
      </c>
    </row>
    <row r="53" spans="1:16" ht="18.75" customHeight="1">
      <c r="A53" s="310" t="s">
        <v>110</v>
      </c>
      <c r="B53" s="298">
        <v>3991.99</v>
      </c>
      <c r="C53" s="298">
        <v>99.911572924781893</v>
      </c>
      <c r="D53" s="298">
        <v>0</v>
      </c>
      <c r="E53" s="298">
        <v>0</v>
      </c>
      <c r="F53" s="302">
        <v>0</v>
      </c>
      <c r="G53" s="298">
        <v>4324.9279999999999</v>
      </c>
      <c r="H53" s="298">
        <v>101.114053228169</v>
      </c>
      <c r="I53" s="298">
        <v>0</v>
      </c>
      <c r="J53" s="298">
        <v>0</v>
      </c>
      <c r="K53" s="302">
        <v>0</v>
      </c>
      <c r="L53" s="298">
        <v>4328.71</v>
      </c>
      <c r="M53" s="298">
        <v>96.741754471886495</v>
      </c>
      <c r="N53" s="298">
        <v>0</v>
      </c>
      <c r="O53" s="298">
        <v>0</v>
      </c>
      <c r="P53" s="302">
        <v>0</v>
      </c>
    </row>
    <row r="54" spans="1:16" ht="18.75" customHeight="1">
      <c r="A54" s="310" t="s">
        <v>165</v>
      </c>
      <c r="B54" s="298">
        <v>0</v>
      </c>
      <c r="C54" s="298">
        <v>0</v>
      </c>
      <c r="D54" s="298">
        <v>0</v>
      </c>
      <c r="E54" s="298">
        <v>0</v>
      </c>
      <c r="F54" s="302">
        <v>0</v>
      </c>
      <c r="G54" s="298">
        <v>0</v>
      </c>
      <c r="H54" s="298">
        <v>0</v>
      </c>
      <c r="I54" s="298">
        <v>0</v>
      </c>
      <c r="J54" s="298">
        <v>0</v>
      </c>
      <c r="K54" s="302">
        <v>0</v>
      </c>
      <c r="L54" s="298">
        <v>0</v>
      </c>
      <c r="M54" s="298">
        <v>0</v>
      </c>
      <c r="N54" s="298">
        <v>0</v>
      </c>
      <c r="O54" s="298">
        <v>0</v>
      </c>
      <c r="P54" s="302">
        <v>0</v>
      </c>
    </row>
    <row r="55" spans="1:16" ht="18.75" customHeight="1">
      <c r="A55" s="310" t="s">
        <v>111</v>
      </c>
      <c r="B55" s="298">
        <v>775.36300000000006</v>
      </c>
      <c r="C55" s="298">
        <v>539.41057285426302</v>
      </c>
      <c r="D55" s="298">
        <v>0</v>
      </c>
      <c r="E55" s="298">
        <v>0</v>
      </c>
      <c r="F55" s="302">
        <v>0</v>
      </c>
      <c r="G55" s="298">
        <v>549.89300000000003</v>
      </c>
      <c r="H55" s="298">
        <v>799.03908578578</v>
      </c>
      <c r="I55" s="298">
        <v>0</v>
      </c>
      <c r="J55" s="298">
        <v>0</v>
      </c>
      <c r="K55" s="302">
        <v>0</v>
      </c>
      <c r="L55" s="298">
        <v>607.07899999999995</v>
      </c>
      <c r="M55" s="298">
        <v>699.02269721074197</v>
      </c>
      <c r="N55" s="298">
        <v>0.76600000000000001</v>
      </c>
      <c r="O55" s="298">
        <v>315.92689295039202</v>
      </c>
      <c r="P55" s="302">
        <v>0.12617797683662299</v>
      </c>
    </row>
    <row r="56" spans="1:16" ht="18.75" customHeight="1">
      <c r="A56" s="310" t="s">
        <v>112</v>
      </c>
      <c r="B56" s="298">
        <v>425.15800000000002</v>
      </c>
      <c r="C56" s="298">
        <v>332.81039049012401</v>
      </c>
      <c r="D56" s="298">
        <v>1.0049999999999999</v>
      </c>
      <c r="E56" s="298">
        <v>3906.4676616915399</v>
      </c>
      <c r="F56" s="302">
        <v>0.23638270948682599</v>
      </c>
      <c r="G56" s="298">
        <v>532.20699999999999</v>
      </c>
      <c r="H56" s="298">
        <v>383.06523589505599</v>
      </c>
      <c r="I56" s="298">
        <v>0.70699999999999996</v>
      </c>
      <c r="J56" s="298">
        <v>4305.5162659122998</v>
      </c>
      <c r="K56" s="302">
        <v>0.13284304791180901</v>
      </c>
      <c r="L56" s="298">
        <v>561.03599999999994</v>
      </c>
      <c r="M56" s="298">
        <v>328.40851567457401</v>
      </c>
      <c r="N56" s="298">
        <v>0.87</v>
      </c>
      <c r="O56" s="298">
        <v>4770.1149425287404</v>
      </c>
      <c r="P56" s="302">
        <v>0.155070262870832</v>
      </c>
    </row>
    <row r="57" spans="1:16" ht="18.75" customHeight="1">
      <c r="A57" s="310" t="s">
        <v>113</v>
      </c>
      <c r="B57" s="298">
        <v>20275.821</v>
      </c>
      <c r="C57" s="298">
        <v>123.140660987291</v>
      </c>
      <c r="D57" s="298">
        <v>2.6819999999999999</v>
      </c>
      <c r="E57" s="298">
        <v>588.739746457867</v>
      </c>
      <c r="F57" s="302">
        <v>1.3227577813002E-2</v>
      </c>
      <c r="G57" s="298">
        <v>20270.771000000001</v>
      </c>
      <c r="H57" s="298">
        <v>132.78661181659001</v>
      </c>
      <c r="I57" s="298">
        <v>13.98</v>
      </c>
      <c r="J57" s="298">
        <v>474.60658082975698</v>
      </c>
      <c r="K57" s="302">
        <v>6.89662963485701E-2</v>
      </c>
      <c r="L57" s="298">
        <v>20519.771000000001</v>
      </c>
      <c r="M57" s="298">
        <v>137.57141831651001</v>
      </c>
      <c r="N57" s="298">
        <v>10.561</v>
      </c>
      <c r="O57" s="298">
        <v>418.71034939873101</v>
      </c>
      <c r="P57" s="302">
        <v>5.1467435966999799E-2</v>
      </c>
    </row>
    <row r="58" spans="1:16" ht="18.75" customHeight="1">
      <c r="A58" s="310" t="s">
        <v>380</v>
      </c>
      <c r="B58" s="298">
        <v>0</v>
      </c>
      <c r="C58" s="298">
        <v>0</v>
      </c>
      <c r="D58" s="298">
        <v>0</v>
      </c>
      <c r="E58" s="298">
        <v>0</v>
      </c>
      <c r="F58" s="302">
        <v>0</v>
      </c>
      <c r="G58" s="298">
        <v>0</v>
      </c>
      <c r="H58" s="298">
        <v>0</v>
      </c>
      <c r="I58" s="298">
        <v>0</v>
      </c>
      <c r="J58" s="298">
        <v>0</v>
      </c>
      <c r="K58" s="302">
        <v>0</v>
      </c>
      <c r="L58" s="298">
        <v>0</v>
      </c>
      <c r="M58" s="298">
        <v>0</v>
      </c>
      <c r="N58" s="298">
        <v>0</v>
      </c>
      <c r="O58" s="298">
        <v>0</v>
      </c>
      <c r="P58" s="302">
        <v>0</v>
      </c>
    </row>
    <row r="59" spans="1:16" ht="18.75" customHeight="1">
      <c r="A59" s="310" t="s">
        <v>114</v>
      </c>
      <c r="B59" s="298">
        <v>25905.447</v>
      </c>
      <c r="C59" s="298">
        <v>111.389315150594</v>
      </c>
      <c r="D59" s="298">
        <v>502.66800000000001</v>
      </c>
      <c r="E59" s="298">
        <v>268.84941949756097</v>
      </c>
      <c r="F59" s="302">
        <v>1.94039500650191</v>
      </c>
      <c r="G59" s="298">
        <v>27224.201000000001</v>
      </c>
      <c r="H59" s="298">
        <v>116.613413190712</v>
      </c>
      <c r="I59" s="298">
        <v>572.34500000000003</v>
      </c>
      <c r="J59" s="298">
        <v>269.83025972097198</v>
      </c>
      <c r="K59" s="302">
        <v>2.1023390181405102</v>
      </c>
      <c r="L59" s="298">
        <v>21640.691999999999</v>
      </c>
      <c r="M59" s="298">
        <v>129.97615787887</v>
      </c>
      <c r="N59" s="298">
        <v>896.81200000000001</v>
      </c>
      <c r="O59" s="298">
        <v>231.42420038982499</v>
      </c>
      <c r="P59" s="302">
        <v>4.1441003827419198</v>
      </c>
    </row>
    <row r="60" spans="1:16" ht="18.75" customHeight="1">
      <c r="A60" s="310" t="s">
        <v>115</v>
      </c>
      <c r="B60" s="298">
        <v>168.31399999999999</v>
      </c>
      <c r="C60" s="298">
        <v>146.95747234335801</v>
      </c>
      <c r="D60" s="298">
        <v>1</v>
      </c>
      <c r="E60" s="298">
        <v>530</v>
      </c>
      <c r="F60" s="302">
        <v>0.59412764238269</v>
      </c>
      <c r="G60" s="298">
        <v>265.327</v>
      </c>
      <c r="H60" s="298">
        <v>158.31408036121499</v>
      </c>
      <c r="I60" s="298">
        <v>4.2009999999999996</v>
      </c>
      <c r="J60" s="298">
        <v>323.01832896929301</v>
      </c>
      <c r="K60" s="302">
        <v>1.5833292503212999</v>
      </c>
      <c r="L60" s="298">
        <v>124.88500000000001</v>
      </c>
      <c r="M60" s="298">
        <v>231.981422909076</v>
      </c>
      <c r="N60" s="298">
        <v>81.114999999999995</v>
      </c>
      <c r="O60" s="298">
        <v>235.653085126056</v>
      </c>
      <c r="P60" s="302">
        <v>64.951755615165993</v>
      </c>
    </row>
    <row r="61" spans="1:16" ht="18.75" customHeight="1">
      <c r="A61" s="310" t="s">
        <v>116</v>
      </c>
      <c r="B61" s="298">
        <v>3175.96</v>
      </c>
      <c r="C61" s="298">
        <v>1071.80600511341</v>
      </c>
      <c r="D61" s="298">
        <v>3175.96</v>
      </c>
      <c r="E61" s="298">
        <v>1071.80600511341</v>
      </c>
      <c r="F61" s="302">
        <v>100</v>
      </c>
      <c r="G61" s="298">
        <v>3281.4140000000002</v>
      </c>
      <c r="H61" s="298">
        <v>1129.4783285498299</v>
      </c>
      <c r="I61" s="298">
        <v>3281.4140000000002</v>
      </c>
      <c r="J61" s="298">
        <v>1129.4783285498299</v>
      </c>
      <c r="K61" s="302">
        <v>100</v>
      </c>
      <c r="L61" s="298">
        <v>3188.8780000000002</v>
      </c>
      <c r="M61" s="298">
        <v>1140.92009791532</v>
      </c>
      <c r="N61" s="298">
        <v>3188.8780000000002</v>
      </c>
      <c r="O61" s="298">
        <v>1140.92009791532</v>
      </c>
      <c r="P61" s="302">
        <v>100</v>
      </c>
    </row>
    <row r="62" spans="1:16" ht="18.75" customHeight="1">
      <c r="A62" s="310" t="s">
        <v>117</v>
      </c>
      <c r="B62" s="298">
        <v>8581.375</v>
      </c>
      <c r="C62" s="298">
        <v>538.20582365879602</v>
      </c>
      <c r="D62" s="298">
        <v>7087.7960000000003</v>
      </c>
      <c r="E62" s="298">
        <v>572.61735523990797</v>
      </c>
      <c r="F62" s="302">
        <v>82.595108592737205</v>
      </c>
      <c r="G62" s="298">
        <v>8645.7199999999993</v>
      </c>
      <c r="H62" s="298">
        <v>542.78857052969602</v>
      </c>
      <c r="I62" s="298">
        <v>7508.3639999999996</v>
      </c>
      <c r="J62" s="298">
        <v>560.33045281235695</v>
      </c>
      <c r="K62" s="302">
        <v>86.844866592949998</v>
      </c>
      <c r="L62" s="298">
        <v>8839.5529999999999</v>
      </c>
      <c r="M62" s="298">
        <v>530.40182009203397</v>
      </c>
      <c r="N62" s="298">
        <v>7826.0810000000001</v>
      </c>
      <c r="O62" s="298">
        <v>554.73537777081503</v>
      </c>
      <c r="P62" s="302">
        <v>88.534804870789301</v>
      </c>
    </row>
    <row r="63" spans="1:16" ht="18.75" customHeight="1">
      <c r="A63" s="311" t="s">
        <v>44</v>
      </c>
      <c r="B63" s="308">
        <v>1025876.951</v>
      </c>
      <c r="C63" s="308">
        <v>187.677797821973</v>
      </c>
      <c r="D63" s="308">
        <v>158.50899999999999</v>
      </c>
      <c r="E63" s="308">
        <v>898.27076065081496</v>
      </c>
      <c r="F63" s="309">
        <v>1.54510733324781E-2</v>
      </c>
      <c r="G63" s="308">
        <v>1075299.1640000001</v>
      </c>
      <c r="H63" s="308">
        <v>187.969875516429</v>
      </c>
      <c r="I63" s="308">
        <v>179.49799999999999</v>
      </c>
      <c r="J63" s="308">
        <v>861.96503582212597</v>
      </c>
      <c r="K63" s="309">
        <v>1.6692842885907801E-2</v>
      </c>
      <c r="L63" s="308">
        <v>1112368.872</v>
      </c>
      <c r="M63" s="308">
        <v>186.429553379304</v>
      </c>
      <c r="N63" s="308">
        <v>542.99</v>
      </c>
      <c r="O63" s="308">
        <v>776.87066060148402</v>
      </c>
      <c r="P63" s="309">
        <v>4.8813843471161099E-2</v>
      </c>
    </row>
    <row r="64" spans="1:16" ht="18.75" customHeight="1">
      <c r="A64" s="310" t="s">
        <v>73</v>
      </c>
      <c r="B64" s="298">
        <v>377753.55099999998</v>
      </c>
      <c r="C64" s="298">
        <v>138.53389031411101</v>
      </c>
      <c r="D64" s="298">
        <v>19.498999999999999</v>
      </c>
      <c r="E64" s="298">
        <v>941.68931740089204</v>
      </c>
      <c r="F64" s="302">
        <v>5.16183102670556E-3</v>
      </c>
      <c r="G64" s="298">
        <v>381634.71899999998</v>
      </c>
      <c r="H64" s="298">
        <v>138.77363186130901</v>
      </c>
      <c r="I64" s="298">
        <v>62.857999999999997</v>
      </c>
      <c r="J64" s="298">
        <v>263.91231028667801</v>
      </c>
      <c r="K64" s="302">
        <v>1.6470723671239099E-2</v>
      </c>
      <c r="L64" s="298">
        <v>395460.61800000002</v>
      </c>
      <c r="M64" s="298">
        <v>140.85929284619701</v>
      </c>
      <c r="N64" s="298">
        <v>456.98599999999999</v>
      </c>
      <c r="O64" s="298">
        <v>696.369254200348</v>
      </c>
      <c r="P64" s="302">
        <v>0.11555790366969</v>
      </c>
    </row>
    <row r="65" spans="1:16" ht="18.75" customHeight="1">
      <c r="A65" s="310" t="s">
        <v>94</v>
      </c>
      <c r="B65" s="298">
        <v>12986.710999999999</v>
      </c>
      <c r="C65" s="298">
        <v>216.14833809730601</v>
      </c>
      <c r="D65" s="298">
        <v>1.4990000000000001</v>
      </c>
      <c r="E65" s="298">
        <v>839.22615076717796</v>
      </c>
      <c r="F65" s="302">
        <v>1.1542568399342999E-2</v>
      </c>
      <c r="G65" s="298">
        <v>12048.326999999999</v>
      </c>
      <c r="H65" s="298">
        <v>202.26833152851799</v>
      </c>
      <c r="I65" s="298">
        <v>18.721</v>
      </c>
      <c r="J65" s="298">
        <v>807.96965974039801</v>
      </c>
      <c r="K65" s="302">
        <v>0.1553825688828</v>
      </c>
      <c r="L65" s="298">
        <v>12415.922</v>
      </c>
      <c r="M65" s="298">
        <v>201.10669187515799</v>
      </c>
      <c r="N65" s="298">
        <v>0</v>
      </c>
      <c r="O65" s="298">
        <v>0</v>
      </c>
      <c r="P65" s="302">
        <v>0</v>
      </c>
    </row>
    <row r="66" spans="1:16" ht="18.75" customHeight="1">
      <c r="A66" s="310" t="s">
        <v>118</v>
      </c>
      <c r="B66" s="298">
        <v>25582.355</v>
      </c>
      <c r="C66" s="298">
        <v>184.86097155637199</v>
      </c>
      <c r="D66" s="298">
        <v>5</v>
      </c>
      <c r="E66" s="298">
        <v>377</v>
      </c>
      <c r="F66" s="302">
        <v>1.9544721351884901E-2</v>
      </c>
      <c r="G66" s="298">
        <v>24772.327000000001</v>
      </c>
      <c r="H66" s="298">
        <v>185.94220074682499</v>
      </c>
      <c r="I66" s="298">
        <v>7.6</v>
      </c>
      <c r="J66" s="298">
        <v>648.94736842105306</v>
      </c>
      <c r="K66" s="302">
        <v>3.0679394794037699E-2</v>
      </c>
      <c r="L66" s="298">
        <v>23959.101999999999</v>
      </c>
      <c r="M66" s="298">
        <v>185.13569498556299</v>
      </c>
      <c r="N66" s="298">
        <v>4.8650000000000002</v>
      </c>
      <c r="O66" s="298">
        <v>528.26310380267205</v>
      </c>
      <c r="P66" s="302">
        <v>2.0305435487523699E-2</v>
      </c>
    </row>
    <row r="67" spans="1:16" ht="18.75" customHeight="1">
      <c r="A67" s="310" t="s">
        <v>119</v>
      </c>
      <c r="B67" s="298">
        <v>75714.354999999996</v>
      </c>
      <c r="C67" s="298">
        <v>231.648727642202</v>
      </c>
      <c r="D67" s="298">
        <v>15.64</v>
      </c>
      <c r="E67" s="298">
        <v>492.32736572890002</v>
      </c>
      <c r="F67" s="302">
        <v>2.0656584870861E-2</v>
      </c>
      <c r="G67" s="298">
        <v>76351.092000000004</v>
      </c>
      <c r="H67" s="298">
        <v>227.97384482726201</v>
      </c>
      <c r="I67" s="298">
        <v>4.4619999999999997</v>
      </c>
      <c r="J67" s="298">
        <v>599.95517705065004</v>
      </c>
      <c r="K67" s="302">
        <v>5.84405524939971E-3</v>
      </c>
      <c r="L67" s="298">
        <v>77569.406000000003</v>
      </c>
      <c r="M67" s="298">
        <v>226.26762154140999</v>
      </c>
      <c r="N67" s="298">
        <v>3.3</v>
      </c>
      <c r="O67" s="298">
        <v>516.06060606060601</v>
      </c>
      <c r="P67" s="302">
        <v>4.2542545704165897E-3</v>
      </c>
    </row>
    <row r="68" spans="1:16" ht="18.75" customHeight="1">
      <c r="A68" s="310" t="s">
        <v>120</v>
      </c>
      <c r="B68" s="298">
        <v>6821.9669999999996</v>
      </c>
      <c r="C68" s="298">
        <v>199.02720139220801</v>
      </c>
      <c r="D68" s="298">
        <v>0.6</v>
      </c>
      <c r="E68" s="298">
        <v>1518.3333333333301</v>
      </c>
      <c r="F68" s="302">
        <v>8.79511730267824E-3</v>
      </c>
      <c r="G68" s="298">
        <v>7483.8230000000003</v>
      </c>
      <c r="H68" s="298">
        <v>200.76637301550301</v>
      </c>
      <c r="I68" s="298">
        <v>2.1360000000000001</v>
      </c>
      <c r="J68" s="298">
        <v>1441.9475655430699</v>
      </c>
      <c r="K68" s="302">
        <v>2.8541562246996E-2</v>
      </c>
      <c r="L68" s="298">
        <v>6944.1350000000002</v>
      </c>
      <c r="M68" s="298">
        <v>207.864190428325</v>
      </c>
      <c r="N68" s="298">
        <v>0.64500000000000002</v>
      </c>
      <c r="O68" s="298">
        <v>1072.86821705426</v>
      </c>
      <c r="P68" s="302">
        <v>9.2884138917230206E-3</v>
      </c>
    </row>
    <row r="69" spans="1:16" ht="18.75" customHeight="1">
      <c r="A69" s="310" t="s">
        <v>106</v>
      </c>
      <c r="B69" s="298">
        <v>45495.824999999997</v>
      </c>
      <c r="C69" s="298">
        <v>161.43490089475199</v>
      </c>
      <c r="D69" s="298">
        <v>0</v>
      </c>
      <c r="E69" s="298">
        <v>0</v>
      </c>
      <c r="F69" s="302">
        <v>0</v>
      </c>
      <c r="G69" s="298">
        <v>51796.32</v>
      </c>
      <c r="H69" s="298">
        <v>163.505032789974</v>
      </c>
      <c r="I69" s="298">
        <v>0.3</v>
      </c>
      <c r="J69" s="298">
        <v>2050</v>
      </c>
      <c r="K69" s="302">
        <v>5.7919172636202701E-4</v>
      </c>
      <c r="L69" s="298">
        <v>49286.864000000001</v>
      </c>
      <c r="M69" s="298">
        <v>157.57021992716</v>
      </c>
      <c r="N69" s="298">
        <v>0</v>
      </c>
      <c r="O69" s="298">
        <v>0</v>
      </c>
      <c r="P69" s="302">
        <v>0</v>
      </c>
    </row>
    <row r="70" spans="1:16" ht="18.75" customHeight="1">
      <c r="A70" s="310" t="s">
        <v>107</v>
      </c>
      <c r="B70" s="298">
        <v>53916.832000000002</v>
      </c>
      <c r="C70" s="298">
        <v>173.43420696527599</v>
      </c>
      <c r="D70" s="298">
        <v>3.8029999999999999</v>
      </c>
      <c r="E70" s="298">
        <v>721.27267946358097</v>
      </c>
      <c r="F70" s="302">
        <v>7.0534559597270098E-3</v>
      </c>
      <c r="G70" s="298">
        <v>54168.498</v>
      </c>
      <c r="H70" s="298">
        <v>172.08352352690301</v>
      </c>
      <c r="I70" s="298">
        <v>7.0579999999999998</v>
      </c>
      <c r="J70" s="298">
        <v>400.39671294984402</v>
      </c>
      <c r="K70" s="302">
        <v>1.3029713321569301E-2</v>
      </c>
      <c r="L70" s="298">
        <v>52774.720000000001</v>
      </c>
      <c r="M70" s="298">
        <v>171.48928502131301</v>
      </c>
      <c r="N70" s="298">
        <v>0.29399999999999998</v>
      </c>
      <c r="O70" s="298">
        <v>2068.0272108843501</v>
      </c>
      <c r="P70" s="302">
        <v>5.5708490731926205E-4</v>
      </c>
    </row>
    <row r="71" spans="1:16" ht="18.75" customHeight="1">
      <c r="A71" s="310" t="s">
        <v>121</v>
      </c>
      <c r="B71" s="298">
        <v>23943.753000000001</v>
      </c>
      <c r="C71" s="298">
        <v>231.969566341584</v>
      </c>
      <c r="D71" s="298">
        <v>29.783999999999999</v>
      </c>
      <c r="E71" s="298">
        <v>1018.23126510878</v>
      </c>
      <c r="F71" s="302">
        <v>0.124391527092683</v>
      </c>
      <c r="G71" s="298">
        <v>24726.041000000001</v>
      </c>
      <c r="H71" s="298">
        <v>229.249073881257</v>
      </c>
      <c r="I71" s="298">
        <v>0.3</v>
      </c>
      <c r="J71" s="298">
        <v>1530</v>
      </c>
      <c r="K71" s="302">
        <v>1.21329573141127E-3</v>
      </c>
      <c r="L71" s="298">
        <v>23487.195</v>
      </c>
      <c r="M71" s="298">
        <v>224.45843362734499</v>
      </c>
      <c r="N71" s="298">
        <v>11.507999999999999</v>
      </c>
      <c r="O71" s="298">
        <v>805.26590198122994</v>
      </c>
      <c r="P71" s="302">
        <v>4.8996910869944198E-2</v>
      </c>
    </row>
    <row r="72" spans="1:16" ht="18.75" customHeight="1">
      <c r="A72" s="310" t="s">
        <v>110</v>
      </c>
      <c r="B72" s="298">
        <v>31191.420999999998</v>
      </c>
      <c r="C72" s="298">
        <v>193.97054722194301</v>
      </c>
      <c r="D72" s="298">
        <v>0</v>
      </c>
      <c r="E72" s="298">
        <v>0</v>
      </c>
      <c r="F72" s="302">
        <v>0</v>
      </c>
      <c r="G72" s="298">
        <v>32053.656999999999</v>
      </c>
      <c r="H72" s="298">
        <v>186.67982252383899</v>
      </c>
      <c r="I72" s="298">
        <v>1.544</v>
      </c>
      <c r="J72" s="298">
        <v>979.274611398964</v>
      </c>
      <c r="K72" s="302">
        <v>4.8169230737073196E-3</v>
      </c>
      <c r="L72" s="298">
        <v>31900.48</v>
      </c>
      <c r="M72" s="298">
        <v>192.66327654003999</v>
      </c>
      <c r="N72" s="298">
        <v>1.8140000000000001</v>
      </c>
      <c r="O72" s="298">
        <v>1380.92613009923</v>
      </c>
      <c r="P72" s="302">
        <v>5.6864348122661499E-3</v>
      </c>
    </row>
    <row r="73" spans="1:16" ht="18.75" customHeight="1">
      <c r="A73" s="310" t="s">
        <v>111</v>
      </c>
      <c r="B73" s="298">
        <v>694.10299999999995</v>
      </c>
      <c r="C73" s="298">
        <v>330.17145870281502</v>
      </c>
      <c r="D73" s="298">
        <v>0</v>
      </c>
      <c r="E73" s="298">
        <v>0</v>
      </c>
      <c r="F73" s="302">
        <v>0</v>
      </c>
      <c r="G73" s="298">
        <v>696.40200000000004</v>
      </c>
      <c r="H73" s="298">
        <v>349.24942777303897</v>
      </c>
      <c r="I73" s="298">
        <v>0</v>
      </c>
      <c r="J73" s="298">
        <v>0</v>
      </c>
      <c r="K73" s="302">
        <v>0</v>
      </c>
      <c r="L73" s="298">
        <v>563.07000000000005</v>
      </c>
      <c r="M73" s="298">
        <v>368.128296659385</v>
      </c>
      <c r="N73" s="298">
        <v>0.6</v>
      </c>
      <c r="O73" s="298">
        <v>848.33333333333303</v>
      </c>
      <c r="P73" s="302">
        <v>0.10655868719697401</v>
      </c>
    </row>
    <row r="74" spans="1:16" ht="18.75" customHeight="1">
      <c r="A74" s="310" t="s">
        <v>91</v>
      </c>
      <c r="B74" s="298">
        <v>8734.5630000000001</v>
      </c>
      <c r="C74" s="298">
        <v>177.759207873365</v>
      </c>
      <c r="D74" s="298">
        <v>0</v>
      </c>
      <c r="E74" s="298">
        <v>0</v>
      </c>
      <c r="F74" s="302">
        <v>0</v>
      </c>
      <c r="G74" s="298">
        <v>8829.7579999999998</v>
      </c>
      <c r="H74" s="298">
        <v>175.70889258799599</v>
      </c>
      <c r="I74" s="298">
        <v>0</v>
      </c>
      <c r="J74" s="298">
        <v>0</v>
      </c>
      <c r="K74" s="302">
        <v>0</v>
      </c>
      <c r="L74" s="298">
        <v>9000.9490000000005</v>
      </c>
      <c r="M74" s="298">
        <v>194.942000004666</v>
      </c>
      <c r="N74" s="298">
        <v>0.23</v>
      </c>
      <c r="O74" s="298">
        <v>1247.8260869565199</v>
      </c>
      <c r="P74" s="302">
        <v>2.5552861148307798E-3</v>
      </c>
    </row>
    <row r="75" spans="1:16" ht="18.75" customHeight="1">
      <c r="A75" s="310" t="s">
        <v>82</v>
      </c>
      <c r="B75" s="298">
        <v>48753.311999999998</v>
      </c>
      <c r="C75" s="298">
        <v>208.62802100501401</v>
      </c>
      <c r="D75" s="298">
        <v>0.21</v>
      </c>
      <c r="E75" s="298">
        <v>1828.57142857143</v>
      </c>
      <c r="F75" s="302">
        <v>4.3073996695855302E-4</v>
      </c>
      <c r="G75" s="298">
        <v>57330.353999999999</v>
      </c>
      <c r="H75" s="298">
        <v>208.84809118743601</v>
      </c>
      <c r="I75" s="298">
        <v>0</v>
      </c>
      <c r="J75" s="298">
        <v>0</v>
      </c>
      <c r="K75" s="302">
        <v>0</v>
      </c>
      <c r="L75" s="298">
        <v>59058.607000000004</v>
      </c>
      <c r="M75" s="298">
        <v>208.05001377699301</v>
      </c>
      <c r="N75" s="298">
        <v>8</v>
      </c>
      <c r="O75" s="298">
        <v>737.875</v>
      </c>
      <c r="P75" s="302">
        <v>1.3545866396747199E-2</v>
      </c>
    </row>
    <row r="76" spans="1:16" ht="18.75" customHeight="1">
      <c r="A76" s="310" t="s">
        <v>116</v>
      </c>
      <c r="B76" s="298">
        <v>27054.429</v>
      </c>
      <c r="C76" s="298">
        <v>261.47781570256001</v>
      </c>
      <c r="D76" s="298">
        <v>2.2210000000000001</v>
      </c>
      <c r="E76" s="298">
        <v>855.020261143629</v>
      </c>
      <c r="F76" s="302">
        <v>8.2093767345819794E-3</v>
      </c>
      <c r="G76" s="298">
        <v>31173.813999999998</v>
      </c>
      <c r="H76" s="298">
        <v>266.585506669155</v>
      </c>
      <c r="I76" s="298">
        <v>5.1420000000000003</v>
      </c>
      <c r="J76" s="298">
        <v>797.54959159860005</v>
      </c>
      <c r="K76" s="302">
        <v>1.6494613074935299E-2</v>
      </c>
      <c r="L76" s="298">
        <v>31240.605</v>
      </c>
      <c r="M76" s="298">
        <v>254.00327554475999</v>
      </c>
      <c r="N76" s="298">
        <v>3.75</v>
      </c>
      <c r="O76" s="298">
        <v>846.4</v>
      </c>
      <c r="P76" s="302">
        <v>1.2003608764939101E-2</v>
      </c>
    </row>
    <row r="77" spans="1:16" ht="18.75" customHeight="1">
      <c r="A77" s="310" t="s">
        <v>172</v>
      </c>
      <c r="B77" s="298">
        <v>1025.8900000000001</v>
      </c>
      <c r="C77" s="298">
        <v>265.98953104134</v>
      </c>
      <c r="D77" s="298">
        <v>0</v>
      </c>
      <c r="E77" s="298">
        <v>0</v>
      </c>
      <c r="F77" s="302">
        <v>0</v>
      </c>
      <c r="G77" s="298">
        <v>915.44600000000003</v>
      </c>
      <c r="H77" s="298">
        <v>266.17517581594097</v>
      </c>
      <c r="I77" s="298">
        <v>0</v>
      </c>
      <c r="J77" s="298">
        <v>0</v>
      </c>
      <c r="K77" s="302">
        <v>0</v>
      </c>
      <c r="L77" s="298">
        <v>1099.5809999999999</v>
      </c>
      <c r="M77" s="298">
        <v>263.507645184848</v>
      </c>
      <c r="N77" s="298">
        <v>0</v>
      </c>
      <c r="O77" s="298">
        <v>0</v>
      </c>
      <c r="P77" s="302">
        <v>0</v>
      </c>
    </row>
    <row r="78" spans="1:16" ht="18.75" customHeight="1">
      <c r="A78" s="310" t="s">
        <v>122</v>
      </c>
      <c r="B78" s="298">
        <v>120.619</v>
      </c>
      <c r="C78" s="298">
        <v>480.74515623575002</v>
      </c>
      <c r="D78" s="298">
        <v>0</v>
      </c>
      <c r="E78" s="298">
        <v>0</v>
      </c>
      <c r="F78" s="302">
        <v>0</v>
      </c>
      <c r="G78" s="298">
        <v>124.78400000000001</v>
      </c>
      <c r="H78" s="298">
        <v>460.291383510706</v>
      </c>
      <c r="I78" s="298">
        <v>0</v>
      </c>
      <c r="J78" s="298">
        <v>0</v>
      </c>
      <c r="K78" s="302">
        <v>0</v>
      </c>
      <c r="L78" s="298">
        <v>111.952</v>
      </c>
      <c r="M78" s="298">
        <v>465.68172073745899</v>
      </c>
      <c r="N78" s="298">
        <v>0</v>
      </c>
      <c r="O78" s="298">
        <v>0</v>
      </c>
      <c r="P78" s="302">
        <v>0</v>
      </c>
    </row>
    <row r="79" spans="1:16" ht="18.75" customHeight="1">
      <c r="A79" s="310" t="s">
        <v>97</v>
      </c>
      <c r="B79" s="298">
        <v>0</v>
      </c>
      <c r="C79" s="298">
        <v>0</v>
      </c>
      <c r="D79" s="298">
        <v>0</v>
      </c>
      <c r="E79" s="298">
        <v>0</v>
      </c>
      <c r="F79" s="302">
        <v>0</v>
      </c>
      <c r="G79" s="298">
        <v>0</v>
      </c>
      <c r="H79" s="298">
        <v>0</v>
      </c>
      <c r="I79" s="298">
        <v>0</v>
      </c>
      <c r="J79" s="298">
        <v>0</v>
      </c>
      <c r="K79" s="302">
        <v>0</v>
      </c>
      <c r="L79" s="298">
        <v>9</v>
      </c>
      <c r="M79" s="298">
        <v>588.33333333333303</v>
      </c>
      <c r="N79" s="298">
        <v>0</v>
      </c>
      <c r="O79" s="298">
        <v>0</v>
      </c>
      <c r="P79" s="302">
        <v>0</v>
      </c>
    </row>
    <row r="80" spans="1:16" ht="18.75" customHeight="1">
      <c r="A80" s="310" t="s">
        <v>123</v>
      </c>
      <c r="B80" s="298">
        <v>11</v>
      </c>
      <c r="C80" s="298">
        <v>490.27272727272702</v>
      </c>
      <c r="D80" s="298">
        <v>0</v>
      </c>
      <c r="E80" s="298">
        <v>0</v>
      </c>
      <c r="F80" s="302">
        <v>0</v>
      </c>
      <c r="G80" s="298">
        <v>8.07</v>
      </c>
      <c r="H80" s="298">
        <v>566.91449814126395</v>
      </c>
      <c r="I80" s="298">
        <v>0</v>
      </c>
      <c r="J80" s="298">
        <v>0</v>
      </c>
      <c r="K80" s="302">
        <v>0</v>
      </c>
      <c r="L80" s="298">
        <v>10.183999999999999</v>
      </c>
      <c r="M80" s="298">
        <v>614.59151610369202</v>
      </c>
      <c r="N80" s="298">
        <v>0</v>
      </c>
      <c r="O80" s="298">
        <v>0</v>
      </c>
      <c r="P80" s="302">
        <v>0</v>
      </c>
    </row>
    <row r="81" spans="1:16" ht="18.75" customHeight="1">
      <c r="A81" s="310" t="s">
        <v>124</v>
      </c>
      <c r="B81" s="298">
        <v>286076.26500000001</v>
      </c>
      <c r="C81" s="298">
        <v>231.07802389687899</v>
      </c>
      <c r="D81" s="298">
        <v>80.253</v>
      </c>
      <c r="E81" s="298">
        <v>958.40653931940199</v>
      </c>
      <c r="F81" s="302">
        <v>2.8053008871602801E-2</v>
      </c>
      <c r="G81" s="298">
        <v>311185.73200000002</v>
      </c>
      <c r="H81" s="298">
        <v>229.394836135996</v>
      </c>
      <c r="I81" s="298">
        <v>69.376999999999995</v>
      </c>
      <c r="J81" s="298">
        <v>1481.81674041829</v>
      </c>
      <c r="K81" s="302">
        <v>2.22944026238324E-2</v>
      </c>
      <c r="L81" s="298">
        <v>337476.48200000002</v>
      </c>
      <c r="M81" s="298">
        <v>222.16216239921599</v>
      </c>
      <c r="N81" s="298">
        <v>50.997999999999998</v>
      </c>
      <c r="O81" s="298">
        <v>1497.78422683242</v>
      </c>
      <c r="P81" s="302">
        <v>1.51115715375983E-2</v>
      </c>
    </row>
    <row r="82" spans="1:16" ht="18.75" customHeight="1">
      <c r="A82" s="310" t="s">
        <v>124</v>
      </c>
      <c r="B82" s="298">
        <v>286076.26500000001</v>
      </c>
      <c r="C82" s="298">
        <v>231.07802389687899</v>
      </c>
      <c r="D82" s="298">
        <v>80.253</v>
      </c>
      <c r="E82" s="298">
        <v>958.40653931940199</v>
      </c>
      <c r="F82" s="302">
        <v>2.8053008871602801E-2</v>
      </c>
      <c r="G82" s="298">
        <v>311185.73200000002</v>
      </c>
      <c r="H82" s="298">
        <v>229.394836135996</v>
      </c>
      <c r="I82" s="298">
        <v>69.376999999999995</v>
      </c>
      <c r="J82" s="298">
        <v>1481.81674041829</v>
      </c>
      <c r="K82" s="302">
        <v>2.22944026238324E-2</v>
      </c>
      <c r="L82" s="298">
        <v>337476.48200000002</v>
      </c>
      <c r="M82" s="298">
        <v>222.16216239921599</v>
      </c>
      <c r="N82" s="298">
        <v>50.997999999999998</v>
      </c>
      <c r="O82" s="298">
        <v>1497.78422683242</v>
      </c>
      <c r="P82" s="302">
        <v>1.51115715375983E-2</v>
      </c>
    </row>
    <row r="83" spans="1:16" ht="18.75" customHeight="1">
      <c r="A83" s="338" t="s">
        <v>165</v>
      </c>
      <c r="B83" s="359">
        <v>0</v>
      </c>
      <c r="C83" s="359">
        <v>0</v>
      </c>
      <c r="D83" s="359">
        <v>0</v>
      </c>
      <c r="E83" s="359">
        <v>0</v>
      </c>
      <c r="F83" s="360">
        <v>0</v>
      </c>
      <c r="G83" s="359">
        <v>0</v>
      </c>
      <c r="H83" s="359">
        <v>0</v>
      </c>
      <c r="I83" s="359">
        <v>0</v>
      </c>
      <c r="J83" s="359">
        <v>0</v>
      </c>
      <c r="K83" s="360">
        <v>0</v>
      </c>
      <c r="L83" s="359">
        <v>0</v>
      </c>
      <c r="M83" s="359">
        <v>0</v>
      </c>
      <c r="N83" s="359">
        <v>0</v>
      </c>
      <c r="O83" s="359">
        <v>0</v>
      </c>
      <c r="P83" s="360">
        <v>0</v>
      </c>
    </row>
    <row r="84" spans="1:16" ht="18.75" customHeight="1">
      <c r="A84" s="193" t="s">
        <v>459</v>
      </c>
      <c r="B84" s="361"/>
      <c r="C84" s="361"/>
      <c r="D84" s="361"/>
      <c r="E84" s="361"/>
      <c r="F84" s="362"/>
      <c r="G84" s="361"/>
      <c r="H84" s="361"/>
      <c r="I84" s="361"/>
      <c r="J84" s="361"/>
      <c r="K84" s="362"/>
      <c r="L84" s="361"/>
      <c r="M84" s="361"/>
      <c r="N84" s="361"/>
      <c r="O84" s="361"/>
      <c r="P84" s="362"/>
    </row>
    <row r="85" spans="1:16" ht="18.75" customHeight="1">
      <c r="A85" s="193" t="s">
        <v>458</v>
      </c>
      <c r="B85" s="304"/>
      <c r="C85" s="304"/>
      <c r="D85" s="304"/>
      <c r="E85" s="304"/>
      <c r="F85" s="305"/>
      <c r="G85" s="304"/>
      <c r="H85" s="304"/>
      <c r="I85" s="304"/>
      <c r="J85" s="304"/>
      <c r="K85" s="305"/>
      <c r="L85" s="304"/>
      <c r="M85" s="304"/>
      <c r="N85" s="304"/>
      <c r="O85" s="304"/>
      <c r="P85" s="305"/>
    </row>
    <row r="86" spans="1:16" ht="18.75" customHeight="1">
      <c r="A86" s="193"/>
      <c r="B86" s="304"/>
      <c r="C86" s="304"/>
      <c r="D86" s="304"/>
      <c r="E86" s="304"/>
      <c r="F86" s="305"/>
      <c r="G86" s="304"/>
      <c r="H86" s="304"/>
      <c r="I86" s="304"/>
      <c r="J86" s="304"/>
      <c r="K86" s="305"/>
      <c r="L86" s="304"/>
      <c r="M86" s="304"/>
      <c r="N86" s="304"/>
      <c r="O86" s="304"/>
      <c r="P86" s="305"/>
    </row>
    <row r="87" spans="1:16" ht="18.75" customHeight="1">
      <c r="A87" s="363"/>
      <c r="B87" s="364"/>
      <c r="C87" s="364"/>
      <c r="D87" s="364"/>
      <c r="E87" s="364"/>
      <c r="F87" s="365"/>
      <c r="G87" s="364"/>
      <c r="H87" s="364"/>
      <c r="I87" s="364"/>
      <c r="J87" s="364"/>
      <c r="K87" s="365"/>
      <c r="L87" s="364"/>
      <c r="M87" s="364"/>
      <c r="N87" s="364"/>
      <c r="O87" s="364"/>
      <c r="P87" s="344" t="s">
        <v>484</v>
      </c>
    </row>
    <row r="88" spans="1:16" ht="18.75" customHeight="1">
      <c r="A88" s="380" t="s">
        <v>454</v>
      </c>
      <c r="B88" s="383" t="s">
        <v>9</v>
      </c>
      <c r="C88" s="385"/>
      <c r="D88" s="385"/>
      <c r="E88" s="385"/>
      <c r="F88" s="384"/>
      <c r="G88" s="383" t="s">
        <v>372</v>
      </c>
      <c r="H88" s="385"/>
      <c r="I88" s="385"/>
      <c r="J88" s="385"/>
      <c r="K88" s="384"/>
      <c r="L88" s="383" t="s">
        <v>373</v>
      </c>
      <c r="M88" s="385"/>
      <c r="N88" s="385"/>
      <c r="O88" s="385"/>
      <c r="P88" s="384"/>
    </row>
    <row r="89" spans="1:16" ht="18.75" customHeight="1">
      <c r="A89" s="381"/>
      <c r="B89" s="383" t="s">
        <v>303</v>
      </c>
      <c r="C89" s="384"/>
      <c r="D89" s="383" t="s">
        <v>457</v>
      </c>
      <c r="E89" s="385"/>
      <c r="F89" s="384"/>
      <c r="G89" s="383" t="s">
        <v>303</v>
      </c>
      <c r="H89" s="384"/>
      <c r="I89" s="383" t="s">
        <v>457</v>
      </c>
      <c r="J89" s="385"/>
      <c r="K89" s="384"/>
      <c r="L89" s="383" t="s">
        <v>303</v>
      </c>
      <c r="M89" s="384"/>
      <c r="N89" s="383" t="s">
        <v>457</v>
      </c>
      <c r="O89" s="385"/>
      <c r="P89" s="384"/>
    </row>
    <row r="90" spans="1:16" ht="18.75" customHeight="1">
      <c r="A90" s="382"/>
      <c r="B90" s="150" t="s">
        <v>434</v>
      </c>
      <c r="C90" s="150" t="s">
        <v>436</v>
      </c>
      <c r="D90" s="150" t="s">
        <v>434</v>
      </c>
      <c r="E90" s="150" t="s">
        <v>436</v>
      </c>
      <c r="F90" s="150" t="s">
        <v>455</v>
      </c>
      <c r="G90" s="150" t="s">
        <v>434</v>
      </c>
      <c r="H90" s="150" t="s">
        <v>436</v>
      </c>
      <c r="I90" s="150" t="s">
        <v>434</v>
      </c>
      <c r="J90" s="150" t="s">
        <v>436</v>
      </c>
      <c r="K90" s="150" t="s">
        <v>455</v>
      </c>
      <c r="L90" s="150" t="s">
        <v>434</v>
      </c>
      <c r="M90" s="150" t="s">
        <v>436</v>
      </c>
      <c r="N90" s="150" t="s">
        <v>434</v>
      </c>
      <c r="O90" s="150" t="s">
        <v>436</v>
      </c>
      <c r="P90" s="150" t="s">
        <v>455</v>
      </c>
    </row>
    <row r="91" spans="1:16" ht="18.75" customHeight="1">
      <c r="A91" s="311" t="s">
        <v>53</v>
      </c>
      <c r="B91" s="308">
        <v>86383.338000000003</v>
      </c>
      <c r="C91" s="308">
        <v>120.80092343734201</v>
      </c>
      <c r="D91" s="308">
        <v>0.77500000000000002</v>
      </c>
      <c r="E91" s="308">
        <v>1132.9032258064501</v>
      </c>
      <c r="F91" s="309">
        <v>8.9716375627901801E-4</v>
      </c>
      <c r="G91" s="308">
        <v>86206.979000000007</v>
      </c>
      <c r="H91" s="308">
        <v>118.496972269496</v>
      </c>
      <c r="I91" s="308">
        <v>1.05</v>
      </c>
      <c r="J91" s="308">
        <v>560.95238095238096</v>
      </c>
      <c r="K91" s="309">
        <v>1.2179988351059101E-3</v>
      </c>
      <c r="L91" s="308">
        <v>79894.399000000005</v>
      </c>
      <c r="M91" s="308">
        <v>118.966975394608</v>
      </c>
      <c r="N91" s="308">
        <v>0.63800000000000001</v>
      </c>
      <c r="O91" s="308">
        <v>2007.8369905956099</v>
      </c>
      <c r="P91" s="309">
        <v>7.9855410139576899E-4</v>
      </c>
    </row>
    <row r="92" spans="1:16" ht="18.75" customHeight="1">
      <c r="A92" s="310" t="s">
        <v>93</v>
      </c>
      <c r="B92" s="298">
        <v>19235.478999999999</v>
      </c>
      <c r="C92" s="298">
        <v>85.760796494852002</v>
      </c>
      <c r="D92" s="298">
        <v>0</v>
      </c>
      <c r="E92" s="298">
        <v>0</v>
      </c>
      <c r="F92" s="302">
        <v>0</v>
      </c>
      <c r="G92" s="298">
        <v>18456.260999999999</v>
      </c>
      <c r="H92" s="298">
        <v>88.650946147759797</v>
      </c>
      <c r="I92" s="298">
        <v>0</v>
      </c>
      <c r="J92" s="298">
        <v>0</v>
      </c>
      <c r="K92" s="302">
        <v>0</v>
      </c>
      <c r="L92" s="298">
        <v>16059.447</v>
      </c>
      <c r="M92" s="298">
        <v>88.093755656717207</v>
      </c>
      <c r="N92" s="298">
        <v>0</v>
      </c>
      <c r="O92" s="298">
        <v>0</v>
      </c>
      <c r="P92" s="302">
        <v>0</v>
      </c>
    </row>
    <row r="93" spans="1:16" ht="18.75" customHeight="1">
      <c r="A93" s="310" t="s">
        <v>125</v>
      </c>
      <c r="B93" s="298">
        <v>1020.4</v>
      </c>
      <c r="C93" s="298">
        <v>179.98431987455899</v>
      </c>
      <c r="D93" s="298">
        <v>0</v>
      </c>
      <c r="E93" s="298">
        <v>0</v>
      </c>
      <c r="F93" s="302">
        <v>0</v>
      </c>
      <c r="G93" s="298">
        <v>1083.0519999999999</v>
      </c>
      <c r="H93" s="298">
        <v>179.83531723315201</v>
      </c>
      <c r="I93" s="298">
        <v>0</v>
      </c>
      <c r="J93" s="298">
        <v>0</v>
      </c>
      <c r="K93" s="302">
        <v>0</v>
      </c>
      <c r="L93" s="298">
        <v>883.03</v>
      </c>
      <c r="M93" s="298">
        <v>184.01866301258201</v>
      </c>
      <c r="N93" s="298">
        <v>0</v>
      </c>
      <c r="O93" s="298">
        <v>0</v>
      </c>
      <c r="P93" s="302">
        <v>0</v>
      </c>
    </row>
    <row r="94" spans="1:16" ht="18.75" customHeight="1">
      <c r="A94" s="310" t="s">
        <v>126</v>
      </c>
      <c r="B94" s="298">
        <v>945.58</v>
      </c>
      <c r="C94" s="298">
        <v>222.07745510691799</v>
      </c>
      <c r="D94" s="298">
        <v>0</v>
      </c>
      <c r="E94" s="298">
        <v>0</v>
      </c>
      <c r="F94" s="302">
        <v>0</v>
      </c>
      <c r="G94" s="298">
        <v>834.13499999999999</v>
      </c>
      <c r="H94" s="298">
        <v>217.637432789656</v>
      </c>
      <c r="I94" s="298">
        <v>0</v>
      </c>
      <c r="J94" s="298">
        <v>0</v>
      </c>
      <c r="K94" s="302">
        <v>0</v>
      </c>
      <c r="L94" s="298">
        <v>593.18600000000004</v>
      </c>
      <c r="M94" s="298">
        <v>216.06713577191601</v>
      </c>
      <c r="N94" s="298">
        <v>0</v>
      </c>
      <c r="O94" s="298">
        <v>0</v>
      </c>
      <c r="P94" s="302">
        <v>0</v>
      </c>
    </row>
    <row r="95" spans="1:16" ht="18.75" customHeight="1">
      <c r="A95" s="310" t="s">
        <v>381</v>
      </c>
      <c r="B95" s="298">
        <v>0</v>
      </c>
      <c r="C95" s="298">
        <v>0</v>
      </c>
      <c r="D95" s="298">
        <v>0</v>
      </c>
      <c r="E95" s="298">
        <v>0</v>
      </c>
      <c r="F95" s="302">
        <v>0</v>
      </c>
      <c r="G95" s="298">
        <v>0</v>
      </c>
      <c r="H95" s="298">
        <v>0</v>
      </c>
      <c r="I95" s="298">
        <v>0</v>
      </c>
      <c r="J95" s="298">
        <v>0</v>
      </c>
      <c r="K95" s="302">
        <v>0</v>
      </c>
      <c r="L95" s="298">
        <v>0</v>
      </c>
      <c r="M95" s="298">
        <v>0</v>
      </c>
      <c r="N95" s="298">
        <v>0</v>
      </c>
      <c r="O95" s="298">
        <v>0</v>
      </c>
      <c r="P95" s="302">
        <v>0</v>
      </c>
    </row>
    <row r="96" spans="1:16" ht="18.75" customHeight="1">
      <c r="A96" s="310" t="s">
        <v>98</v>
      </c>
      <c r="B96" s="298">
        <v>1810.67</v>
      </c>
      <c r="C96" s="298">
        <v>100.760491972585</v>
      </c>
      <c r="D96" s="298">
        <v>0</v>
      </c>
      <c r="E96" s="298">
        <v>0</v>
      </c>
      <c r="F96" s="302">
        <v>0</v>
      </c>
      <c r="G96" s="298">
        <v>2091.991</v>
      </c>
      <c r="H96" s="298">
        <v>102.538682049779</v>
      </c>
      <c r="I96" s="298">
        <v>0</v>
      </c>
      <c r="J96" s="298">
        <v>0</v>
      </c>
      <c r="K96" s="302">
        <v>0</v>
      </c>
      <c r="L96" s="298">
        <v>1767.41</v>
      </c>
      <c r="M96" s="298">
        <v>104.27574812861801</v>
      </c>
      <c r="N96" s="298">
        <v>0</v>
      </c>
      <c r="O96" s="298">
        <v>0</v>
      </c>
      <c r="P96" s="302">
        <v>0</v>
      </c>
    </row>
    <row r="97" spans="1:16" ht="18.75" customHeight="1">
      <c r="A97" s="310" t="s">
        <v>109</v>
      </c>
      <c r="B97" s="298">
        <v>4849.8999999999996</v>
      </c>
      <c r="C97" s="298">
        <v>133.11944576176799</v>
      </c>
      <c r="D97" s="298">
        <v>0</v>
      </c>
      <c r="E97" s="298">
        <v>0</v>
      </c>
      <c r="F97" s="302">
        <v>0</v>
      </c>
      <c r="G97" s="298">
        <v>4511.7420000000002</v>
      </c>
      <c r="H97" s="298">
        <v>123.32287617510001</v>
      </c>
      <c r="I97" s="298">
        <v>0</v>
      </c>
      <c r="J97" s="298">
        <v>0</v>
      </c>
      <c r="K97" s="302">
        <v>0</v>
      </c>
      <c r="L97" s="298">
        <v>4041.6320000000001</v>
      </c>
      <c r="M97" s="298">
        <v>132.144391176634</v>
      </c>
      <c r="N97" s="298">
        <v>0</v>
      </c>
      <c r="O97" s="298">
        <v>0</v>
      </c>
      <c r="P97" s="302">
        <v>0</v>
      </c>
    </row>
    <row r="98" spans="1:16" ht="18.75" customHeight="1">
      <c r="A98" s="310" t="s">
        <v>91</v>
      </c>
      <c r="B98" s="298">
        <v>1093.0340000000001</v>
      </c>
      <c r="C98" s="298">
        <v>131.471665108313</v>
      </c>
      <c r="D98" s="298">
        <v>0</v>
      </c>
      <c r="E98" s="298">
        <v>0</v>
      </c>
      <c r="F98" s="302">
        <v>0</v>
      </c>
      <c r="G98" s="298">
        <v>1250.5260000000001</v>
      </c>
      <c r="H98" s="298">
        <v>131.686186452741</v>
      </c>
      <c r="I98" s="298">
        <v>0</v>
      </c>
      <c r="J98" s="298">
        <v>0</v>
      </c>
      <c r="K98" s="302">
        <v>0</v>
      </c>
      <c r="L98" s="298">
        <v>1337.3440000000001</v>
      </c>
      <c r="M98" s="298">
        <v>149.97711882657001</v>
      </c>
      <c r="N98" s="298">
        <v>0</v>
      </c>
      <c r="O98" s="298">
        <v>0</v>
      </c>
      <c r="P98" s="302">
        <v>0</v>
      </c>
    </row>
    <row r="99" spans="1:16" ht="18.75" customHeight="1">
      <c r="A99" s="310" t="s">
        <v>127</v>
      </c>
      <c r="B99" s="298">
        <v>1644.067</v>
      </c>
      <c r="C99" s="298">
        <v>232.17180321726499</v>
      </c>
      <c r="D99" s="298">
        <v>0</v>
      </c>
      <c r="E99" s="298">
        <v>0</v>
      </c>
      <c r="F99" s="302">
        <v>0</v>
      </c>
      <c r="G99" s="298">
        <v>1943.7829999999999</v>
      </c>
      <c r="H99" s="298">
        <v>234.28078134236199</v>
      </c>
      <c r="I99" s="298">
        <v>0</v>
      </c>
      <c r="J99" s="298">
        <v>0</v>
      </c>
      <c r="K99" s="302">
        <v>0</v>
      </c>
      <c r="L99" s="298">
        <v>1801.731</v>
      </c>
      <c r="M99" s="298">
        <v>240.83617365744399</v>
      </c>
      <c r="N99" s="298">
        <v>0</v>
      </c>
      <c r="O99" s="298">
        <v>0</v>
      </c>
      <c r="P99" s="302">
        <v>0</v>
      </c>
    </row>
    <row r="100" spans="1:16" ht="18.75" customHeight="1">
      <c r="A100" s="310" t="s">
        <v>113</v>
      </c>
      <c r="B100" s="298">
        <v>18312.121999999999</v>
      </c>
      <c r="C100" s="298">
        <v>117.506261699218</v>
      </c>
      <c r="D100" s="298">
        <v>0.66700000000000004</v>
      </c>
      <c r="E100" s="298">
        <v>320.83958020989502</v>
      </c>
      <c r="F100" s="302">
        <v>3.6423960041332198E-3</v>
      </c>
      <c r="G100" s="298">
        <v>15594.155000000001</v>
      </c>
      <c r="H100" s="298">
        <v>119.287002085076</v>
      </c>
      <c r="I100" s="298">
        <v>0</v>
      </c>
      <c r="J100" s="298">
        <v>0</v>
      </c>
      <c r="K100" s="302">
        <v>0</v>
      </c>
      <c r="L100" s="298">
        <v>15377.743</v>
      </c>
      <c r="M100" s="298">
        <v>118.775947809766</v>
      </c>
      <c r="N100" s="298">
        <v>0</v>
      </c>
      <c r="O100" s="298">
        <v>0</v>
      </c>
      <c r="P100" s="302">
        <v>0</v>
      </c>
    </row>
    <row r="101" spans="1:16" ht="18.75" customHeight="1">
      <c r="A101" s="310" t="s">
        <v>116</v>
      </c>
      <c r="B101" s="298">
        <v>0</v>
      </c>
      <c r="C101" s="298">
        <v>0</v>
      </c>
      <c r="D101" s="298">
        <v>0</v>
      </c>
      <c r="E101" s="298">
        <v>0</v>
      </c>
      <c r="F101" s="302">
        <v>0</v>
      </c>
      <c r="G101" s="298">
        <v>0</v>
      </c>
      <c r="H101" s="298">
        <v>0</v>
      </c>
      <c r="I101" s="298">
        <v>0</v>
      </c>
      <c r="J101" s="298">
        <v>0</v>
      </c>
      <c r="K101" s="302">
        <v>0</v>
      </c>
      <c r="L101" s="298">
        <v>0</v>
      </c>
      <c r="M101" s="298">
        <v>0</v>
      </c>
      <c r="N101" s="298">
        <v>0</v>
      </c>
      <c r="O101" s="298">
        <v>0</v>
      </c>
      <c r="P101" s="302">
        <v>0</v>
      </c>
    </row>
    <row r="102" spans="1:16" ht="18.75" customHeight="1">
      <c r="A102" s="310" t="s">
        <v>173</v>
      </c>
      <c r="B102" s="298">
        <v>2078.9569999999999</v>
      </c>
      <c r="C102" s="298">
        <v>280.47910562844697</v>
      </c>
      <c r="D102" s="298">
        <v>0.108</v>
      </c>
      <c r="E102" s="298">
        <v>6148.1481481481496</v>
      </c>
      <c r="F102" s="302">
        <v>5.1949126412908003E-3</v>
      </c>
      <c r="G102" s="298">
        <v>2098.2849999999999</v>
      </c>
      <c r="H102" s="298">
        <v>256.68486406756</v>
      </c>
      <c r="I102" s="298">
        <v>0.49</v>
      </c>
      <c r="J102" s="298">
        <v>616.32653061224505</v>
      </c>
      <c r="K102" s="302">
        <v>2.3352404463645299E-2</v>
      </c>
      <c r="L102" s="298">
        <v>1995.578</v>
      </c>
      <c r="M102" s="298">
        <v>283.50683360911</v>
      </c>
      <c r="N102" s="298">
        <v>1.9E-2</v>
      </c>
      <c r="O102" s="298">
        <v>48473.684210526299</v>
      </c>
      <c r="P102" s="302">
        <v>9.5210510438579695E-4</v>
      </c>
    </row>
    <row r="103" spans="1:16" ht="18.75" customHeight="1">
      <c r="A103" s="310" t="s">
        <v>128</v>
      </c>
      <c r="B103" s="298">
        <v>35393.129000000001</v>
      </c>
      <c r="C103" s="298">
        <v>121.592159879394</v>
      </c>
      <c r="D103" s="298">
        <v>0</v>
      </c>
      <c r="E103" s="298">
        <v>0</v>
      </c>
      <c r="F103" s="302">
        <v>0</v>
      </c>
      <c r="G103" s="298">
        <v>38343.048999999999</v>
      </c>
      <c r="H103" s="298">
        <v>115.093455400482</v>
      </c>
      <c r="I103" s="298">
        <v>0.56000000000000005</v>
      </c>
      <c r="J103" s="298">
        <v>512.5</v>
      </c>
      <c r="K103" s="302">
        <v>1.4604993984698501E-3</v>
      </c>
      <c r="L103" s="298">
        <v>36037.298000000003</v>
      </c>
      <c r="M103" s="298">
        <v>112.501775244082</v>
      </c>
      <c r="N103" s="298">
        <v>0.61899999999999999</v>
      </c>
      <c r="O103" s="298">
        <v>581.58319870759306</v>
      </c>
      <c r="P103" s="302">
        <v>1.7176648482358501E-3</v>
      </c>
    </row>
    <row r="104" spans="1:16" ht="18.75" customHeight="1">
      <c r="A104" s="311" t="s">
        <v>58</v>
      </c>
      <c r="B104" s="308">
        <v>46248.105000000003</v>
      </c>
      <c r="C104" s="308">
        <v>861.51583940574403</v>
      </c>
      <c r="D104" s="308">
        <v>95.576999999999998</v>
      </c>
      <c r="E104" s="308">
        <v>3990.7195245718099</v>
      </c>
      <c r="F104" s="309">
        <v>0.20666144050658899</v>
      </c>
      <c r="G104" s="308">
        <v>46544.067000000003</v>
      </c>
      <c r="H104" s="308">
        <v>806.49301660725098</v>
      </c>
      <c r="I104" s="308">
        <v>95.858000000000004</v>
      </c>
      <c r="J104" s="308">
        <v>3967.9630286465399</v>
      </c>
      <c r="K104" s="309">
        <v>0.20595106138877001</v>
      </c>
      <c r="L104" s="308">
        <v>46124.491999999998</v>
      </c>
      <c r="M104" s="308">
        <v>771.11114849785201</v>
      </c>
      <c r="N104" s="308">
        <v>119.389</v>
      </c>
      <c r="O104" s="308">
        <v>4182.4791228672702</v>
      </c>
      <c r="P104" s="309">
        <v>0.25884079113543401</v>
      </c>
    </row>
    <row r="105" spans="1:16" ht="18.75" customHeight="1">
      <c r="A105" s="310" t="s">
        <v>73</v>
      </c>
      <c r="B105" s="298">
        <v>52.554000000000002</v>
      </c>
      <c r="C105" s="298">
        <v>716.02542147124905</v>
      </c>
      <c r="D105" s="298">
        <v>0.84299999999999997</v>
      </c>
      <c r="E105" s="298">
        <v>516.01423487544503</v>
      </c>
      <c r="F105" s="302">
        <v>1.6040643909122001</v>
      </c>
      <c r="G105" s="298">
        <v>57.610999999999997</v>
      </c>
      <c r="H105" s="298">
        <v>758.63984308552199</v>
      </c>
      <c r="I105" s="298">
        <v>0</v>
      </c>
      <c r="J105" s="298">
        <v>0</v>
      </c>
      <c r="K105" s="302">
        <v>0</v>
      </c>
      <c r="L105" s="298">
        <v>48.110999999999997</v>
      </c>
      <c r="M105" s="298">
        <v>551.37078838519301</v>
      </c>
      <c r="N105" s="298">
        <v>0</v>
      </c>
      <c r="O105" s="298">
        <v>0</v>
      </c>
      <c r="P105" s="302">
        <v>0</v>
      </c>
    </row>
    <row r="106" spans="1:16" ht="18.75" customHeight="1">
      <c r="A106" s="310" t="s">
        <v>102</v>
      </c>
      <c r="B106" s="298">
        <v>5049.6319999999996</v>
      </c>
      <c r="C106" s="298">
        <v>1214.8156538931901</v>
      </c>
      <c r="D106" s="298">
        <v>0.57999999999999996</v>
      </c>
      <c r="E106" s="298">
        <v>1927.58620689655</v>
      </c>
      <c r="F106" s="302">
        <v>1.1485985513399801E-2</v>
      </c>
      <c r="G106" s="298">
        <v>4997.5690000000004</v>
      </c>
      <c r="H106" s="298">
        <v>1218.9580574075101</v>
      </c>
      <c r="I106" s="298">
        <v>2.77</v>
      </c>
      <c r="J106" s="298">
        <v>1749.4584837545101</v>
      </c>
      <c r="K106" s="302">
        <v>5.5426948582400798E-2</v>
      </c>
      <c r="L106" s="298">
        <v>4868.5829999999996</v>
      </c>
      <c r="M106" s="298">
        <v>1192.3896542381999</v>
      </c>
      <c r="N106" s="298">
        <v>0.4</v>
      </c>
      <c r="O106" s="298">
        <v>3367.5</v>
      </c>
      <c r="P106" s="302">
        <v>8.2159429139854398E-3</v>
      </c>
    </row>
    <row r="107" spans="1:16" ht="18.75" customHeight="1">
      <c r="A107" s="310" t="s">
        <v>129</v>
      </c>
      <c r="B107" s="298">
        <v>2473.2950000000001</v>
      </c>
      <c r="C107" s="298">
        <v>1000.00849069763</v>
      </c>
      <c r="D107" s="298">
        <v>3.82</v>
      </c>
      <c r="E107" s="298">
        <v>1561.25654450262</v>
      </c>
      <c r="F107" s="302">
        <v>0.15444983311735999</v>
      </c>
      <c r="G107" s="298">
        <v>2669.69</v>
      </c>
      <c r="H107" s="298">
        <v>994.29971270072599</v>
      </c>
      <c r="I107" s="298">
        <v>10</v>
      </c>
      <c r="J107" s="298">
        <v>1439.7</v>
      </c>
      <c r="K107" s="302">
        <v>0.37457532522502601</v>
      </c>
      <c r="L107" s="298">
        <v>2531.9490000000001</v>
      </c>
      <c r="M107" s="298">
        <v>970.34260958652806</v>
      </c>
      <c r="N107" s="298">
        <v>2.82</v>
      </c>
      <c r="O107" s="298">
        <v>1298.2269503546099</v>
      </c>
      <c r="P107" s="302">
        <v>0.1113766509515</v>
      </c>
    </row>
    <row r="108" spans="1:16" ht="18.75" customHeight="1">
      <c r="A108" s="310" t="s">
        <v>130</v>
      </c>
      <c r="B108" s="298">
        <v>71.316000000000003</v>
      </c>
      <c r="C108" s="298">
        <v>5914.0024678893897</v>
      </c>
      <c r="D108" s="298">
        <v>14.768000000000001</v>
      </c>
      <c r="E108" s="298">
        <v>9268.5536294691192</v>
      </c>
      <c r="F108" s="302">
        <v>20.707835548824999</v>
      </c>
      <c r="G108" s="298">
        <v>102.253</v>
      </c>
      <c r="H108" s="298">
        <v>6522.8306259963001</v>
      </c>
      <c r="I108" s="298">
        <v>17.577999999999999</v>
      </c>
      <c r="J108" s="298">
        <v>8605.6434179087501</v>
      </c>
      <c r="K108" s="302">
        <v>17.1906936715793</v>
      </c>
      <c r="L108" s="298">
        <v>98.981999999999999</v>
      </c>
      <c r="M108" s="298">
        <v>6038.1079388171602</v>
      </c>
      <c r="N108" s="298">
        <v>17.065000000000001</v>
      </c>
      <c r="O108" s="298">
        <v>9375.6226193964303</v>
      </c>
      <c r="P108" s="302">
        <v>17.240508375260202</v>
      </c>
    </row>
    <row r="109" spans="1:16" ht="18.75" customHeight="1">
      <c r="A109" s="310" t="s">
        <v>75</v>
      </c>
      <c r="B109" s="298">
        <v>7203.7460000000001</v>
      </c>
      <c r="C109" s="298">
        <v>436.25719174440599</v>
      </c>
      <c r="D109" s="298">
        <v>7.4</v>
      </c>
      <c r="E109" s="298">
        <v>549.18918918918905</v>
      </c>
      <c r="F109" s="302">
        <v>0.102724332590294</v>
      </c>
      <c r="G109" s="298">
        <v>7429.6480000000001</v>
      </c>
      <c r="H109" s="298">
        <v>417.48357391898003</v>
      </c>
      <c r="I109" s="298">
        <v>4</v>
      </c>
      <c r="J109" s="298">
        <v>723</v>
      </c>
      <c r="K109" s="302">
        <v>5.3838351426608602E-2</v>
      </c>
      <c r="L109" s="298">
        <v>6960.076</v>
      </c>
      <c r="M109" s="298">
        <v>416.93855067099798</v>
      </c>
      <c r="N109" s="298">
        <v>19.675000000000001</v>
      </c>
      <c r="O109" s="298">
        <v>560.25412960609901</v>
      </c>
      <c r="P109" s="302">
        <v>0.28268369483321698</v>
      </c>
    </row>
    <row r="110" spans="1:16" ht="18.75" customHeight="1">
      <c r="A110" s="310" t="s">
        <v>122</v>
      </c>
      <c r="B110" s="298">
        <v>1928.4559999999999</v>
      </c>
      <c r="C110" s="298">
        <v>1974.8109368323701</v>
      </c>
      <c r="D110" s="298">
        <v>0.75</v>
      </c>
      <c r="E110" s="298">
        <v>1809.3333333333301</v>
      </c>
      <c r="F110" s="302">
        <v>3.8891216600223197E-2</v>
      </c>
      <c r="G110" s="298">
        <v>1848.904</v>
      </c>
      <c r="H110" s="298">
        <v>1769.4661269595399</v>
      </c>
      <c r="I110" s="298">
        <v>0</v>
      </c>
      <c r="J110" s="298">
        <v>0</v>
      </c>
      <c r="K110" s="302">
        <v>0</v>
      </c>
      <c r="L110" s="298">
        <v>2046.7149999999999</v>
      </c>
      <c r="M110" s="298">
        <v>1660.5042714789299</v>
      </c>
      <c r="N110" s="298">
        <v>0</v>
      </c>
      <c r="O110" s="298">
        <v>0</v>
      </c>
      <c r="P110" s="302">
        <v>0</v>
      </c>
    </row>
    <row r="111" spans="1:16" ht="18.75" customHeight="1">
      <c r="A111" s="310" t="s">
        <v>131</v>
      </c>
      <c r="B111" s="298">
        <v>71.335999999999999</v>
      </c>
      <c r="C111" s="298">
        <v>2164.0546147807599</v>
      </c>
      <c r="D111" s="298">
        <v>0</v>
      </c>
      <c r="E111" s="298">
        <v>0</v>
      </c>
      <c r="F111" s="302">
        <v>0</v>
      </c>
      <c r="G111" s="298">
        <v>56.2</v>
      </c>
      <c r="H111" s="298">
        <v>2180.2846975089001</v>
      </c>
      <c r="I111" s="298">
        <v>0</v>
      </c>
      <c r="J111" s="298">
        <v>0</v>
      </c>
      <c r="K111" s="302">
        <v>0</v>
      </c>
      <c r="L111" s="298">
        <v>71.12</v>
      </c>
      <c r="M111" s="298">
        <v>2176.9403824521901</v>
      </c>
      <c r="N111" s="298">
        <v>0</v>
      </c>
      <c r="O111" s="298">
        <v>0</v>
      </c>
      <c r="P111" s="302">
        <v>0</v>
      </c>
    </row>
    <row r="112" spans="1:16" ht="18.75" customHeight="1">
      <c r="A112" s="310" t="s">
        <v>132</v>
      </c>
      <c r="B112" s="298">
        <v>3565.7510000000002</v>
      </c>
      <c r="C112" s="298">
        <v>334.909532381818</v>
      </c>
      <c r="D112" s="298">
        <v>0</v>
      </c>
      <c r="E112" s="298">
        <v>0</v>
      </c>
      <c r="F112" s="302">
        <v>0</v>
      </c>
      <c r="G112" s="298">
        <v>4046.1759999999999</v>
      </c>
      <c r="H112" s="298">
        <v>360.79844277658702</v>
      </c>
      <c r="I112" s="298">
        <v>1</v>
      </c>
      <c r="J112" s="298">
        <v>617</v>
      </c>
      <c r="K112" s="302">
        <v>2.47146935773432E-2</v>
      </c>
      <c r="L112" s="298">
        <v>3509.4569999999999</v>
      </c>
      <c r="M112" s="298">
        <v>361.60465849845099</v>
      </c>
      <c r="N112" s="298">
        <v>1.06</v>
      </c>
      <c r="O112" s="298">
        <v>569.81132075471703</v>
      </c>
      <c r="P112" s="302">
        <v>3.0204102799948802E-2</v>
      </c>
    </row>
    <row r="113" spans="1:16" ht="18.75" customHeight="1">
      <c r="A113" s="310" t="s">
        <v>133</v>
      </c>
      <c r="B113" s="298">
        <v>1082.692</v>
      </c>
      <c r="C113" s="298">
        <v>960.79494445326998</v>
      </c>
      <c r="D113" s="298">
        <v>2.4</v>
      </c>
      <c r="E113" s="298">
        <v>1070.8333333333301</v>
      </c>
      <c r="F113" s="302">
        <v>0.221669689994939</v>
      </c>
      <c r="G113" s="298">
        <v>1096.154</v>
      </c>
      <c r="H113" s="298">
        <v>976.75052957887306</v>
      </c>
      <c r="I113" s="298">
        <v>4.4000000000000004</v>
      </c>
      <c r="J113" s="298">
        <v>854.54545454545405</v>
      </c>
      <c r="K113" s="302">
        <v>0.40140345243460301</v>
      </c>
      <c r="L113" s="298">
        <v>1103.9939999999999</v>
      </c>
      <c r="M113" s="298">
        <v>960.61301057795595</v>
      </c>
      <c r="N113" s="298">
        <v>5.3</v>
      </c>
      <c r="O113" s="298">
        <v>746.22641509434004</v>
      </c>
      <c r="P113" s="302">
        <v>0.48007507287177298</v>
      </c>
    </row>
    <row r="114" spans="1:16" ht="18.75" customHeight="1">
      <c r="A114" s="310" t="s">
        <v>134</v>
      </c>
      <c r="B114" s="298">
        <v>22.210999999999999</v>
      </c>
      <c r="C114" s="298">
        <v>2927.5133942641</v>
      </c>
      <c r="D114" s="298">
        <v>0.91200000000000003</v>
      </c>
      <c r="E114" s="298">
        <v>5111.8421052631602</v>
      </c>
      <c r="F114" s="302">
        <v>4.1060735671514097</v>
      </c>
      <c r="G114" s="298">
        <v>15.747999999999999</v>
      </c>
      <c r="H114" s="298">
        <v>4050.6096012192002</v>
      </c>
      <c r="I114" s="298">
        <v>0.61499999999999999</v>
      </c>
      <c r="J114" s="298">
        <v>2627.64227642276</v>
      </c>
      <c r="K114" s="302">
        <v>3.9052578105156202</v>
      </c>
      <c r="L114" s="298">
        <v>32.835000000000001</v>
      </c>
      <c r="M114" s="298">
        <v>2225.0342622201902</v>
      </c>
      <c r="N114" s="298">
        <v>2.1589999999999998</v>
      </c>
      <c r="O114" s="298">
        <v>2436.7762853172799</v>
      </c>
      <c r="P114" s="302">
        <v>6.5753007461550199</v>
      </c>
    </row>
    <row r="115" spans="1:16" ht="18.75" customHeight="1">
      <c r="A115" s="310" t="s">
        <v>186</v>
      </c>
      <c r="B115" s="298">
        <v>984.649</v>
      </c>
      <c r="C115" s="298">
        <v>1734.10829645894</v>
      </c>
      <c r="D115" s="298">
        <v>33.621000000000002</v>
      </c>
      <c r="E115" s="298">
        <v>4805.9546117010204</v>
      </c>
      <c r="F115" s="302">
        <v>3.4145162387815402</v>
      </c>
      <c r="G115" s="298">
        <v>998.51800000000003</v>
      </c>
      <c r="H115" s="298">
        <v>1701.7459875535501</v>
      </c>
      <c r="I115" s="298">
        <v>29.12</v>
      </c>
      <c r="J115" s="298">
        <v>5071.2568681318699</v>
      </c>
      <c r="K115" s="302">
        <v>2.9163219891879799</v>
      </c>
      <c r="L115" s="298">
        <v>1112.184</v>
      </c>
      <c r="M115" s="298">
        <v>1739.8443063377999</v>
      </c>
      <c r="N115" s="298">
        <v>42.691000000000003</v>
      </c>
      <c r="O115" s="298">
        <v>5071.6544470731496</v>
      </c>
      <c r="P115" s="302">
        <v>3.8384835602742</v>
      </c>
    </row>
    <row r="116" spans="1:16" ht="18.75" customHeight="1">
      <c r="A116" s="310" t="s">
        <v>135</v>
      </c>
      <c r="B116" s="298">
        <v>746.00300000000004</v>
      </c>
      <c r="C116" s="298">
        <v>1182.4469874786</v>
      </c>
      <c r="D116" s="298">
        <v>0.5</v>
      </c>
      <c r="E116" s="298">
        <v>2388</v>
      </c>
      <c r="F116" s="302">
        <v>6.7023859153381396E-2</v>
      </c>
      <c r="G116" s="298">
        <v>545.08900000000006</v>
      </c>
      <c r="H116" s="298">
        <v>1052.0575539040401</v>
      </c>
      <c r="I116" s="298">
        <v>0</v>
      </c>
      <c r="J116" s="298">
        <v>0</v>
      </c>
      <c r="K116" s="302">
        <v>0</v>
      </c>
      <c r="L116" s="298">
        <v>652.553</v>
      </c>
      <c r="M116" s="298">
        <v>1006.06387527143</v>
      </c>
      <c r="N116" s="298">
        <v>0</v>
      </c>
      <c r="O116" s="298">
        <v>0</v>
      </c>
      <c r="P116" s="302">
        <v>0</v>
      </c>
    </row>
    <row r="117" spans="1:16" ht="18.75" customHeight="1">
      <c r="A117" s="310" t="s">
        <v>136</v>
      </c>
      <c r="B117" s="298">
        <v>22996.464</v>
      </c>
      <c r="C117" s="298">
        <v>816.73112875092397</v>
      </c>
      <c r="D117" s="298">
        <v>29.983000000000001</v>
      </c>
      <c r="E117" s="298">
        <v>2054.4308441450198</v>
      </c>
      <c r="F117" s="302">
        <v>0.13038091421359399</v>
      </c>
      <c r="G117" s="298">
        <v>22680.507000000001</v>
      </c>
      <c r="H117" s="298">
        <v>737.09194419683797</v>
      </c>
      <c r="I117" s="298">
        <v>26.375</v>
      </c>
      <c r="J117" s="298">
        <v>2020.3981042654</v>
      </c>
      <c r="K117" s="302">
        <v>0.11628928753664999</v>
      </c>
      <c r="L117" s="298">
        <v>23087.933000000001</v>
      </c>
      <c r="M117" s="298">
        <v>659.71011783514803</v>
      </c>
      <c r="N117" s="298">
        <v>28.219000000000001</v>
      </c>
      <c r="O117" s="298">
        <v>3436.7624650058501</v>
      </c>
      <c r="P117" s="302">
        <v>0.12222402066049</v>
      </c>
    </row>
    <row r="118" spans="1:16" ht="18.75" customHeight="1">
      <c r="A118" s="311" t="s">
        <v>60</v>
      </c>
      <c r="B118" s="308">
        <v>35624.023000000001</v>
      </c>
      <c r="C118" s="308">
        <v>240.10558829922201</v>
      </c>
      <c r="D118" s="308">
        <v>132.51300000000001</v>
      </c>
      <c r="E118" s="308">
        <v>132.70396112079601</v>
      </c>
      <c r="F118" s="309">
        <v>0.371976517082307</v>
      </c>
      <c r="G118" s="308">
        <v>32206.806</v>
      </c>
      <c r="H118" s="308">
        <v>252.510137143062</v>
      </c>
      <c r="I118" s="308">
        <v>144.44399999999999</v>
      </c>
      <c r="J118" s="308">
        <v>206.41217357591901</v>
      </c>
      <c r="K118" s="309">
        <v>0.44848905538785799</v>
      </c>
      <c r="L118" s="308">
        <v>32563.146000000001</v>
      </c>
      <c r="M118" s="308">
        <v>240.17255580894999</v>
      </c>
      <c r="N118" s="308">
        <v>157.87799999999999</v>
      </c>
      <c r="O118" s="308">
        <v>120.94782046896999</v>
      </c>
      <c r="P118" s="309">
        <v>0.48483644669959097</v>
      </c>
    </row>
    <row r="119" spans="1:16" ht="18.75" customHeight="1">
      <c r="A119" s="310" t="s">
        <v>93</v>
      </c>
      <c r="B119" s="298">
        <v>4306.2449999999999</v>
      </c>
      <c r="C119" s="298">
        <v>175.04833097048601</v>
      </c>
      <c r="D119" s="298">
        <v>1.4279999999999999</v>
      </c>
      <c r="E119" s="298">
        <v>447.47899159663899</v>
      </c>
      <c r="F119" s="302">
        <v>3.3161141551398002E-2</v>
      </c>
      <c r="G119" s="298">
        <v>4233.6490000000003</v>
      </c>
      <c r="H119" s="298">
        <v>178.67518067747201</v>
      </c>
      <c r="I119" s="298">
        <v>1.101</v>
      </c>
      <c r="J119" s="298">
        <v>659.40054495912796</v>
      </c>
      <c r="K119" s="302">
        <v>2.6005934833048298E-2</v>
      </c>
      <c r="L119" s="298">
        <v>4096.4989999999998</v>
      </c>
      <c r="M119" s="298">
        <v>176.17726746668299</v>
      </c>
      <c r="N119" s="298">
        <v>7.0640000000000001</v>
      </c>
      <c r="O119" s="298">
        <v>216.449603624009</v>
      </c>
      <c r="P119" s="302">
        <v>0.172439929803474</v>
      </c>
    </row>
    <row r="120" spans="1:16" ht="18.75" customHeight="1">
      <c r="A120" s="310" t="s">
        <v>75</v>
      </c>
      <c r="B120" s="298">
        <v>0</v>
      </c>
      <c r="C120" s="298">
        <v>0</v>
      </c>
      <c r="D120" s="298">
        <v>0</v>
      </c>
      <c r="E120" s="298">
        <v>0</v>
      </c>
      <c r="F120" s="302">
        <v>0</v>
      </c>
      <c r="G120" s="298">
        <v>0</v>
      </c>
      <c r="H120" s="298">
        <v>0</v>
      </c>
      <c r="I120" s="298">
        <v>0</v>
      </c>
      <c r="J120" s="298">
        <v>0</v>
      </c>
      <c r="K120" s="302">
        <v>0</v>
      </c>
      <c r="L120" s="298">
        <v>0</v>
      </c>
      <c r="M120" s="298">
        <v>0</v>
      </c>
      <c r="N120" s="298">
        <v>0</v>
      </c>
      <c r="O120" s="298">
        <v>0</v>
      </c>
      <c r="P120" s="302">
        <v>0</v>
      </c>
    </row>
    <row r="121" spans="1:16" ht="18.75" customHeight="1">
      <c r="A121" s="310" t="s">
        <v>107</v>
      </c>
      <c r="B121" s="298">
        <v>0</v>
      </c>
      <c r="C121" s="298">
        <v>0</v>
      </c>
      <c r="D121" s="298">
        <v>0</v>
      </c>
      <c r="E121" s="298">
        <v>0</v>
      </c>
      <c r="F121" s="302">
        <v>0</v>
      </c>
      <c r="G121" s="298">
        <v>0</v>
      </c>
      <c r="H121" s="298">
        <v>0</v>
      </c>
      <c r="I121" s="298">
        <v>0</v>
      </c>
      <c r="J121" s="298">
        <v>0</v>
      </c>
      <c r="K121" s="302">
        <v>0</v>
      </c>
      <c r="L121" s="298">
        <v>0</v>
      </c>
      <c r="M121" s="298">
        <v>0</v>
      </c>
      <c r="N121" s="298">
        <v>0</v>
      </c>
      <c r="O121" s="298">
        <v>0</v>
      </c>
      <c r="P121" s="302">
        <v>0</v>
      </c>
    </row>
    <row r="122" spans="1:16" ht="18.75" customHeight="1">
      <c r="A122" s="310" t="s">
        <v>123</v>
      </c>
      <c r="B122" s="298">
        <v>0</v>
      </c>
      <c r="C122" s="298">
        <v>0</v>
      </c>
      <c r="D122" s="298">
        <v>0</v>
      </c>
      <c r="E122" s="298">
        <v>0</v>
      </c>
      <c r="F122" s="302">
        <v>0</v>
      </c>
      <c r="G122" s="298">
        <v>0</v>
      </c>
      <c r="H122" s="298">
        <v>0</v>
      </c>
      <c r="I122" s="298">
        <v>0</v>
      </c>
      <c r="J122" s="298">
        <v>0</v>
      </c>
      <c r="K122" s="302">
        <v>0</v>
      </c>
      <c r="L122" s="298">
        <v>0</v>
      </c>
      <c r="M122" s="298">
        <v>0</v>
      </c>
      <c r="N122" s="298">
        <v>0</v>
      </c>
      <c r="O122" s="298">
        <v>0</v>
      </c>
      <c r="P122" s="302">
        <v>0</v>
      </c>
    </row>
    <row r="123" spans="1:16" ht="18.75" customHeight="1">
      <c r="A123" s="310" t="s">
        <v>113</v>
      </c>
      <c r="B123" s="298">
        <v>17827.811000000002</v>
      </c>
      <c r="C123" s="298">
        <v>198.38638630396099</v>
      </c>
      <c r="D123" s="298">
        <v>126.85</v>
      </c>
      <c r="E123" s="298">
        <v>95.608986992510793</v>
      </c>
      <c r="F123" s="302">
        <v>0.71152874573328195</v>
      </c>
      <c r="G123" s="298">
        <v>17020.641</v>
      </c>
      <c r="H123" s="298">
        <v>214.77845634603301</v>
      </c>
      <c r="I123" s="298">
        <v>136.44499999999999</v>
      </c>
      <c r="J123" s="298">
        <v>143.72091318846401</v>
      </c>
      <c r="K123" s="302">
        <v>0.80164430940056897</v>
      </c>
      <c r="L123" s="298">
        <v>17848.153999999999</v>
      </c>
      <c r="M123" s="298">
        <v>202.93829826882899</v>
      </c>
      <c r="N123" s="298">
        <v>143.27799999999999</v>
      </c>
      <c r="O123" s="298">
        <v>75.692011334608196</v>
      </c>
      <c r="P123" s="302">
        <v>0.80276089056605004</v>
      </c>
    </row>
    <row r="124" spans="1:16" ht="18.75" customHeight="1">
      <c r="A124" s="310" t="s">
        <v>137</v>
      </c>
      <c r="B124" s="298">
        <v>13489.967000000001</v>
      </c>
      <c r="C124" s="298">
        <v>316.00751877302599</v>
      </c>
      <c r="D124" s="298">
        <v>4.2350000000000003</v>
      </c>
      <c r="E124" s="298">
        <v>1137.66233766234</v>
      </c>
      <c r="F124" s="302">
        <v>3.1393701704385199E-2</v>
      </c>
      <c r="G124" s="298">
        <v>10952.516</v>
      </c>
      <c r="H124" s="298">
        <v>339.68724629117202</v>
      </c>
      <c r="I124" s="298">
        <v>6.8979999999999997</v>
      </c>
      <c r="J124" s="298">
        <v>1374.1664250507399</v>
      </c>
      <c r="K124" s="302">
        <v>6.2980962547783501E-2</v>
      </c>
      <c r="L124" s="298">
        <v>10618.493</v>
      </c>
      <c r="M124" s="298">
        <v>327.44665368240101</v>
      </c>
      <c r="N124" s="298">
        <v>7.5359999999999996</v>
      </c>
      <c r="O124" s="298">
        <v>891.85244161358798</v>
      </c>
      <c r="P124" s="302">
        <v>7.0970522841612302E-2</v>
      </c>
    </row>
    <row r="125" spans="1:16" ht="18.75" customHeight="1">
      <c r="A125" s="311" t="s">
        <v>63</v>
      </c>
      <c r="B125" s="308">
        <v>257363.649</v>
      </c>
      <c r="C125" s="308">
        <v>118.23852792823899</v>
      </c>
      <c r="D125" s="308">
        <v>229.97399999999999</v>
      </c>
      <c r="E125" s="308">
        <v>514.20160539887104</v>
      </c>
      <c r="F125" s="309">
        <v>8.9357607763791105E-2</v>
      </c>
      <c r="G125" s="308">
        <v>259473.99100000001</v>
      </c>
      <c r="H125" s="308">
        <v>120.821315767252</v>
      </c>
      <c r="I125" s="308">
        <v>163.83199999999999</v>
      </c>
      <c r="J125" s="308">
        <v>657.34410859905302</v>
      </c>
      <c r="K125" s="309">
        <v>6.3140047050033593E-2</v>
      </c>
      <c r="L125" s="308">
        <v>262911.75099999999</v>
      </c>
      <c r="M125" s="308">
        <v>120.030739896445</v>
      </c>
      <c r="N125" s="308">
        <v>140.09399999999999</v>
      </c>
      <c r="O125" s="308">
        <v>642.83266949333995</v>
      </c>
      <c r="P125" s="309">
        <v>5.3285560446478503E-2</v>
      </c>
    </row>
    <row r="126" spans="1:16" ht="18.75" customHeight="1">
      <c r="A126" s="310" t="s">
        <v>138</v>
      </c>
      <c r="B126" s="298">
        <v>38276.213000000003</v>
      </c>
      <c r="C126" s="298">
        <v>106.611043260732</v>
      </c>
      <c r="D126" s="298">
        <v>0</v>
      </c>
      <c r="E126" s="298">
        <v>0</v>
      </c>
      <c r="F126" s="302">
        <v>0</v>
      </c>
      <c r="G126" s="298">
        <v>38621.031999999999</v>
      </c>
      <c r="H126" s="298">
        <v>104.327170749865</v>
      </c>
      <c r="I126" s="298">
        <v>0</v>
      </c>
      <c r="J126" s="298">
        <v>0</v>
      </c>
      <c r="K126" s="302">
        <v>0</v>
      </c>
      <c r="L126" s="298">
        <v>37540.538999999997</v>
      </c>
      <c r="M126" s="298">
        <v>103.131310927635</v>
      </c>
      <c r="N126" s="298">
        <v>0</v>
      </c>
      <c r="O126" s="298">
        <v>0</v>
      </c>
      <c r="P126" s="302">
        <v>0</v>
      </c>
    </row>
    <row r="127" spans="1:16" ht="18.75" customHeight="1">
      <c r="A127" s="310" t="s">
        <v>139</v>
      </c>
      <c r="B127" s="298">
        <v>100771.06299999999</v>
      </c>
      <c r="C127" s="298">
        <v>123.07311871861501</v>
      </c>
      <c r="D127" s="298">
        <v>114.825</v>
      </c>
      <c r="E127" s="298">
        <v>370.81645983017597</v>
      </c>
      <c r="F127" s="302">
        <v>0.113946401458522</v>
      </c>
      <c r="G127" s="298">
        <v>101092.357</v>
      </c>
      <c r="H127" s="298">
        <v>123.79323592188101</v>
      </c>
      <c r="I127" s="298">
        <v>67.83</v>
      </c>
      <c r="J127" s="298">
        <v>321.86348223499903</v>
      </c>
      <c r="K127" s="302">
        <v>6.70970605621551E-2</v>
      </c>
      <c r="L127" s="298">
        <v>97138.900999999998</v>
      </c>
      <c r="M127" s="298">
        <v>121.768929627894</v>
      </c>
      <c r="N127" s="298">
        <v>18.317</v>
      </c>
      <c r="O127" s="298">
        <v>497.51596877217901</v>
      </c>
      <c r="P127" s="302">
        <v>1.8856503225211499E-2</v>
      </c>
    </row>
    <row r="128" spans="1:16" ht="18.75" customHeight="1">
      <c r="A128" s="310" t="s">
        <v>140</v>
      </c>
      <c r="B128" s="298">
        <v>6123.5060000000003</v>
      </c>
      <c r="C128" s="298">
        <v>108.076974203994</v>
      </c>
      <c r="D128" s="298">
        <v>0</v>
      </c>
      <c r="E128" s="298">
        <v>0</v>
      </c>
      <c r="F128" s="302">
        <v>0</v>
      </c>
      <c r="G128" s="298">
        <v>6402.7359999999999</v>
      </c>
      <c r="H128" s="298">
        <v>107.23665632941901</v>
      </c>
      <c r="I128" s="298">
        <v>34.012</v>
      </c>
      <c r="J128" s="298">
        <v>252.822533223568</v>
      </c>
      <c r="K128" s="302">
        <v>0.53121040755077198</v>
      </c>
      <c r="L128" s="298">
        <v>7332.7079999999996</v>
      </c>
      <c r="M128" s="298">
        <v>116.07021580567501</v>
      </c>
      <c r="N128" s="298">
        <v>16.591999999999999</v>
      </c>
      <c r="O128" s="298">
        <v>365.417068466731</v>
      </c>
      <c r="P128" s="302">
        <v>0.22627384044203</v>
      </c>
    </row>
    <row r="129" spans="1:16" ht="18.75" customHeight="1">
      <c r="A129" s="310" t="s">
        <v>141</v>
      </c>
      <c r="B129" s="298">
        <v>123.318</v>
      </c>
      <c r="C129" s="298">
        <v>297.83162230980099</v>
      </c>
      <c r="D129" s="298">
        <v>1.198</v>
      </c>
      <c r="E129" s="298">
        <v>883.13856427379005</v>
      </c>
      <c r="F129" s="302">
        <v>0.971472128967385</v>
      </c>
      <c r="G129" s="298">
        <v>11.625999999999999</v>
      </c>
      <c r="H129" s="298">
        <v>698.69258558403601</v>
      </c>
      <c r="I129" s="298">
        <v>0.19800000000000001</v>
      </c>
      <c r="J129" s="298">
        <v>1080.8080808080799</v>
      </c>
      <c r="K129" s="302">
        <v>1.70307930500602</v>
      </c>
      <c r="L129" s="298">
        <v>18.875</v>
      </c>
      <c r="M129" s="298">
        <v>340.55629139072801</v>
      </c>
      <c r="N129" s="298">
        <v>0.23400000000000001</v>
      </c>
      <c r="O129" s="298">
        <v>867.52136752136801</v>
      </c>
      <c r="P129" s="302">
        <v>1.2397350993377501</v>
      </c>
    </row>
    <row r="130" spans="1:16" ht="18.75" customHeight="1">
      <c r="A130" s="310" t="s">
        <v>287</v>
      </c>
      <c r="B130" s="298">
        <v>0</v>
      </c>
      <c r="C130" s="298">
        <v>0</v>
      </c>
      <c r="D130" s="298">
        <v>0</v>
      </c>
      <c r="E130" s="298">
        <v>0</v>
      </c>
      <c r="F130" s="302">
        <v>0</v>
      </c>
      <c r="G130" s="298">
        <v>0</v>
      </c>
      <c r="H130" s="298">
        <v>0</v>
      </c>
      <c r="I130" s="298">
        <v>0</v>
      </c>
      <c r="J130" s="298">
        <v>0</v>
      </c>
      <c r="K130" s="302">
        <v>0</v>
      </c>
      <c r="L130" s="298">
        <v>0</v>
      </c>
      <c r="M130" s="298">
        <v>0</v>
      </c>
      <c r="N130" s="298">
        <v>0</v>
      </c>
      <c r="O130" s="298">
        <v>0</v>
      </c>
      <c r="P130" s="302">
        <v>0</v>
      </c>
    </row>
    <row r="131" spans="1:16" ht="18.75" customHeight="1">
      <c r="A131" s="310" t="s">
        <v>142</v>
      </c>
      <c r="B131" s="298">
        <v>3060.4409999999998</v>
      </c>
      <c r="C131" s="298">
        <v>113.10886241558001</v>
      </c>
      <c r="D131" s="298">
        <v>6.1529999999999996</v>
      </c>
      <c r="E131" s="298">
        <v>386.96570778481998</v>
      </c>
      <c r="F131" s="302">
        <v>0.201049456597922</v>
      </c>
      <c r="G131" s="298">
        <v>3876.377</v>
      </c>
      <c r="H131" s="298">
        <v>106.62353016747301</v>
      </c>
      <c r="I131" s="298">
        <v>6.29</v>
      </c>
      <c r="J131" s="298">
        <v>393.48171701112898</v>
      </c>
      <c r="K131" s="302">
        <v>0.16226491902103399</v>
      </c>
      <c r="L131" s="298">
        <v>4426.4719999999998</v>
      </c>
      <c r="M131" s="298">
        <v>97.087477340871004</v>
      </c>
      <c r="N131" s="298">
        <v>3.6890000000000001</v>
      </c>
      <c r="O131" s="298">
        <v>395.771211710491</v>
      </c>
      <c r="P131" s="302">
        <v>8.3339508303678395E-2</v>
      </c>
    </row>
    <row r="132" spans="1:16" ht="18.75" customHeight="1">
      <c r="A132" s="310" t="s">
        <v>143</v>
      </c>
      <c r="B132" s="298">
        <v>2478.9189999999999</v>
      </c>
      <c r="C132" s="298">
        <v>340.53311140864201</v>
      </c>
      <c r="D132" s="298">
        <v>2</v>
      </c>
      <c r="E132" s="298">
        <v>2172.5</v>
      </c>
      <c r="F132" s="302">
        <v>8.0680328804611998E-2</v>
      </c>
      <c r="G132" s="298">
        <v>4656.3249999999998</v>
      </c>
      <c r="H132" s="298">
        <v>327.47026893526498</v>
      </c>
      <c r="I132" s="298">
        <v>16.227</v>
      </c>
      <c r="J132" s="298">
        <v>2150.3666728292401</v>
      </c>
      <c r="K132" s="302">
        <v>0.348493715537468</v>
      </c>
      <c r="L132" s="298">
        <v>8805.98</v>
      </c>
      <c r="M132" s="298">
        <v>307.78834382998798</v>
      </c>
      <c r="N132" s="298">
        <v>12.775</v>
      </c>
      <c r="O132" s="298">
        <v>2007.43639921722</v>
      </c>
      <c r="P132" s="302">
        <v>0.14507187161451601</v>
      </c>
    </row>
    <row r="133" spans="1:16" ht="18.75" customHeight="1">
      <c r="A133" s="310" t="s">
        <v>144</v>
      </c>
      <c r="B133" s="298">
        <v>106530.189</v>
      </c>
      <c r="C133" s="298">
        <v>113.19390412420999</v>
      </c>
      <c r="D133" s="298">
        <v>105.798</v>
      </c>
      <c r="E133" s="298">
        <v>641.69454999149298</v>
      </c>
      <c r="F133" s="302">
        <v>9.9312693418764197E-2</v>
      </c>
      <c r="G133" s="298">
        <v>104813.538</v>
      </c>
      <c r="H133" s="298">
        <v>116.143050146824</v>
      </c>
      <c r="I133" s="298">
        <v>39.274999999999999</v>
      </c>
      <c r="J133" s="298">
        <v>1010.31190324634</v>
      </c>
      <c r="K133" s="302">
        <v>3.7471304517933603E-2</v>
      </c>
      <c r="L133" s="298">
        <v>107648.276</v>
      </c>
      <c r="M133" s="298">
        <v>110.170988711422</v>
      </c>
      <c r="N133" s="298">
        <v>88.486999999999995</v>
      </c>
      <c r="O133" s="298">
        <v>537.62699605591797</v>
      </c>
      <c r="P133" s="302">
        <v>8.2200108806201405E-2</v>
      </c>
    </row>
    <row r="134" spans="1:16" ht="18.75" customHeight="1">
      <c r="A134" s="311" t="s">
        <v>64</v>
      </c>
      <c r="B134" s="308">
        <v>417228.049</v>
      </c>
      <c r="C134" s="308">
        <v>236.30934745712599</v>
      </c>
      <c r="D134" s="308">
        <v>1921.894</v>
      </c>
      <c r="E134" s="308">
        <v>506.52117130289201</v>
      </c>
      <c r="F134" s="309">
        <v>0.460633939785769</v>
      </c>
      <c r="G134" s="308">
        <v>426746.30800000002</v>
      </c>
      <c r="H134" s="308">
        <v>237.85430851343199</v>
      </c>
      <c r="I134" s="308">
        <v>1730.6379999999999</v>
      </c>
      <c r="J134" s="308">
        <v>517.12374280467702</v>
      </c>
      <c r="K134" s="309">
        <v>0.405542582924935</v>
      </c>
      <c r="L134" s="308">
        <v>403957.826</v>
      </c>
      <c r="M134" s="308">
        <v>237.512281789535</v>
      </c>
      <c r="N134" s="308">
        <v>1467.02</v>
      </c>
      <c r="O134" s="308">
        <v>478.35884991342999</v>
      </c>
      <c r="P134" s="309">
        <v>0.36316167321882797</v>
      </c>
    </row>
    <row r="135" spans="1:16" ht="18.75" customHeight="1">
      <c r="A135" s="310" t="s">
        <v>145</v>
      </c>
      <c r="B135" s="298">
        <v>0</v>
      </c>
      <c r="C135" s="298">
        <v>0</v>
      </c>
      <c r="D135" s="298">
        <v>0</v>
      </c>
      <c r="E135" s="298">
        <v>0</v>
      </c>
      <c r="F135" s="302">
        <v>0</v>
      </c>
      <c r="G135" s="298">
        <v>0</v>
      </c>
      <c r="H135" s="298">
        <v>0</v>
      </c>
      <c r="I135" s="298">
        <v>0</v>
      </c>
      <c r="J135" s="298">
        <v>0</v>
      </c>
      <c r="K135" s="302">
        <v>0</v>
      </c>
      <c r="L135" s="298">
        <v>0</v>
      </c>
      <c r="M135" s="298">
        <v>0</v>
      </c>
      <c r="N135" s="298">
        <v>0</v>
      </c>
      <c r="O135" s="298">
        <v>0</v>
      </c>
      <c r="P135" s="302">
        <v>0</v>
      </c>
    </row>
    <row r="136" spans="1:16" ht="18.75" customHeight="1">
      <c r="A136" s="310" t="s">
        <v>73</v>
      </c>
      <c r="B136" s="298">
        <v>9714.4120000000003</v>
      </c>
      <c r="C136" s="298">
        <v>365.87268483156799</v>
      </c>
      <c r="D136" s="298">
        <v>43.972999999999999</v>
      </c>
      <c r="E136" s="298">
        <v>1557.0236281354501</v>
      </c>
      <c r="F136" s="302">
        <v>0.45265735074855801</v>
      </c>
      <c r="G136" s="298">
        <v>8569.2489999999998</v>
      </c>
      <c r="H136" s="298">
        <v>356.577921822554</v>
      </c>
      <c r="I136" s="298">
        <v>82.463999999999999</v>
      </c>
      <c r="J136" s="298">
        <v>794.77105161040004</v>
      </c>
      <c r="K136" s="302">
        <v>0.96232470313326202</v>
      </c>
      <c r="L136" s="298">
        <v>8909.6270000000004</v>
      </c>
      <c r="M136" s="298">
        <v>365.09485750637998</v>
      </c>
      <c r="N136" s="298">
        <v>16.977</v>
      </c>
      <c r="O136" s="298">
        <v>1227.4253401661099</v>
      </c>
      <c r="P136" s="302">
        <v>0.19054669740944299</v>
      </c>
    </row>
    <row r="137" spans="1:16" ht="18.75" customHeight="1">
      <c r="A137" s="310" t="s">
        <v>146</v>
      </c>
      <c r="B137" s="298">
        <v>738.84400000000005</v>
      </c>
      <c r="C137" s="298">
        <v>137.17780749386901</v>
      </c>
      <c r="D137" s="298">
        <v>0</v>
      </c>
      <c r="E137" s="298">
        <v>0</v>
      </c>
      <c r="F137" s="302">
        <v>0</v>
      </c>
      <c r="G137" s="298">
        <v>821.19600000000003</v>
      </c>
      <c r="H137" s="298">
        <v>135.05910890944401</v>
      </c>
      <c r="I137" s="298">
        <v>0</v>
      </c>
      <c r="J137" s="298">
        <v>0</v>
      </c>
      <c r="K137" s="302">
        <v>0</v>
      </c>
      <c r="L137" s="298">
        <v>788.65200000000004</v>
      </c>
      <c r="M137" s="298">
        <v>139.412567266678</v>
      </c>
      <c r="N137" s="298">
        <v>0</v>
      </c>
      <c r="O137" s="298">
        <v>0</v>
      </c>
      <c r="P137" s="302">
        <v>0</v>
      </c>
    </row>
    <row r="138" spans="1:16" ht="18.75" customHeight="1">
      <c r="A138" s="310" t="s">
        <v>147</v>
      </c>
      <c r="B138" s="298">
        <v>0.7</v>
      </c>
      <c r="C138" s="298">
        <v>1507.1428571428601</v>
      </c>
      <c r="D138" s="298">
        <v>0</v>
      </c>
      <c r="E138" s="298">
        <v>0</v>
      </c>
      <c r="F138" s="302">
        <v>0</v>
      </c>
      <c r="G138" s="298">
        <v>2.9279999999999999</v>
      </c>
      <c r="H138" s="298">
        <v>1185.79234972678</v>
      </c>
      <c r="I138" s="298">
        <v>0</v>
      </c>
      <c r="J138" s="298">
        <v>0</v>
      </c>
      <c r="K138" s="302">
        <v>0</v>
      </c>
      <c r="L138" s="298">
        <v>1.2</v>
      </c>
      <c r="M138" s="298">
        <v>1365.8333333333301</v>
      </c>
      <c r="N138" s="298">
        <v>0</v>
      </c>
      <c r="O138" s="298">
        <v>0</v>
      </c>
      <c r="P138" s="302">
        <v>0</v>
      </c>
    </row>
    <row r="139" spans="1:16" ht="18.75" customHeight="1">
      <c r="A139" s="310" t="s">
        <v>94</v>
      </c>
      <c r="B139" s="298">
        <v>168.85499999999999</v>
      </c>
      <c r="C139" s="298">
        <v>273.068609161707</v>
      </c>
      <c r="D139" s="298">
        <v>0.36</v>
      </c>
      <c r="E139" s="298">
        <v>1227.7777777777801</v>
      </c>
      <c r="F139" s="302">
        <v>0.213200675135471</v>
      </c>
      <c r="G139" s="298">
        <v>160.51900000000001</v>
      </c>
      <c r="H139" s="298">
        <v>278.37203072533498</v>
      </c>
      <c r="I139" s="298">
        <v>0</v>
      </c>
      <c r="J139" s="298">
        <v>0</v>
      </c>
      <c r="K139" s="302">
        <v>0</v>
      </c>
      <c r="L139" s="298">
        <v>54.526000000000003</v>
      </c>
      <c r="M139" s="298">
        <v>466.98822580053599</v>
      </c>
      <c r="N139" s="298">
        <v>0</v>
      </c>
      <c r="O139" s="298">
        <v>0</v>
      </c>
      <c r="P139" s="302">
        <v>0</v>
      </c>
    </row>
    <row r="140" spans="1:16" ht="18.75" customHeight="1">
      <c r="A140" s="310" t="s">
        <v>148</v>
      </c>
      <c r="B140" s="298">
        <v>42.732999999999997</v>
      </c>
      <c r="C140" s="298">
        <v>2313.5983900030401</v>
      </c>
      <c r="D140" s="298">
        <v>0</v>
      </c>
      <c r="E140" s="298">
        <v>0</v>
      </c>
      <c r="F140" s="302">
        <v>0</v>
      </c>
      <c r="G140" s="298">
        <v>41.838000000000001</v>
      </c>
      <c r="H140" s="298">
        <v>2093.5274152684201</v>
      </c>
      <c r="I140" s="298">
        <v>0</v>
      </c>
      <c r="J140" s="298">
        <v>0</v>
      </c>
      <c r="K140" s="302">
        <v>0</v>
      </c>
      <c r="L140" s="298">
        <v>27.640999999999998</v>
      </c>
      <c r="M140" s="298">
        <v>2247.3861293006798</v>
      </c>
      <c r="N140" s="298">
        <v>0</v>
      </c>
      <c r="O140" s="298">
        <v>0</v>
      </c>
      <c r="P140" s="302">
        <v>0</v>
      </c>
    </row>
    <row r="141" spans="1:16" ht="18.75" customHeight="1">
      <c r="A141" s="310" t="s">
        <v>97</v>
      </c>
      <c r="B141" s="298">
        <v>791.447</v>
      </c>
      <c r="C141" s="298">
        <v>436.92123414454801</v>
      </c>
      <c r="D141" s="298">
        <v>4.9000000000000002E-2</v>
      </c>
      <c r="E141" s="298">
        <v>8408.1632653061206</v>
      </c>
      <c r="F141" s="302">
        <v>6.19119157694704E-3</v>
      </c>
      <c r="G141" s="298">
        <v>757.846</v>
      </c>
      <c r="H141" s="298">
        <v>452.24095660595998</v>
      </c>
      <c r="I141" s="298">
        <v>1.7849999999999999</v>
      </c>
      <c r="J141" s="298">
        <v>1014.0056022409</v>
      </c>
      <c r="K141" s="302">
        <v>0.23553597960535499</v>
      </c>
      <c r="L141" s="298">
        <v>847.423</v>
      </c>
      <c r="M141" s="298">
        <v>432.82988542911897</v>
      </c>
      <c r="N141" s="298">
        <v>3.694</v>
      </c>
      <c r="O141" s="298">
        <v>965.61992420140803</v>
      </c>
      <c r="P141" s="302">
        <v>0.43590981127488898</v>
      </c>
    </row>
    <row r="142" spans="1:16" ht="18.75" customHeight="1">
      <c r="A142" s="310" t="s">
        <v>107</v>
      </c>
      <c r="B142" s="298">
        <v>61865.002999999997</v>
      </c>
      <c r="C142" s="298">
        <v>178.493242778959</v>
      </c>
      <c r="D142" s="298">
        <v>23.332999999999998</v>
      </c>
      <c r="E142" s="298">
        <v>533.579051129302</v>
      </c>
      <c r="F142" s="302">
        <v>3.7715992675212501E-2</v>
      </c>
      <c r="G142" s="298">
        <v>64225.351000000002</v>
      </c>
      <c r="H142" s="298">
        <v>172.80926966051101</v>
      </c>
      <c r="I142" s="298">
        <v>39.715000000000003</v>
      </c>
      <c r="J142" s="298">
        <v>793.42817575223501</v>
      </c>
      <c r="K142" s="302">
        <v>6.1836952825684098E-2</v>
      </c>
      <c r="L142" s="298">
        <v>61031.321000000004</v>
      </c>
      <c r="M142" s="298">
        <v>173.22294236429801</v>
      </c>
      <c r="N142" s="298">
        <v>8.6829999999999998</v>
      </c>
      <c r="O142" s="298">
        <v>517.217551537487</v>
      </c>
      <c r="P142" s="302">
        <v>1.4227121185858E-2</v>
      </c>
    </row>
    <row r="143" spans="1:16" ht="18.75" customHeight="1">
      <c r="A143" s="310" t="s">
        <v>122</v>
      </c>
      <c r="B143" s="298">
        <v>72847.180999999997</v>
      </c>
      <c r="C143" s="298">
        <v>200.459150231222</v>
      </c>
      <c r="D143" s="298">
        <v>40.231999999999999</v>
      </c>
      <c r="E143" s="298">
        <v>523.98588188506699</v>
      </c>
      <c r="F143" s="302">
        <v>5.5227943549387301E-2</v>
      </c>
      <c r="G143" s="298">
        <v>70885.173999999999</v>
      </c>
      <c r="H143" s="298">
        <v>214.72800504094101</v>
      </c>
      <c r="I143" s="298">
        <v>42.316000000000003</v>
      </c>
      <c r="J143" s="298">
        <v>611.68352396256705</v>
      </c>
      <c r="K143" s="302">
        <v>5.9696545288863902E-2</v>
      </c>
      <c r="L143" s="298">
        <v>66441.104999999996</v>
      </c>
      <c r="M143" s="298">
        <v>216.68873508350001</v>
      </c>
      <c r="N143" s="298">
        <v>35.906999999999996</v>
      </c>
      <c r="O143" s="298">
        <v>521.76455844264297</v>
      </c>
      <c r="P143" s="302">
        <v>5.40433516269785E-2</v>
      </c>
    </row>
    <row r="144" spans="1:16" ht="18.75" customHeight="1">
      <c r="A144" s="310" t="s">
        <v>123</v>
      </c>
      <c r="B144" s="298">
        <v>3603.3209999999999</v>
      </c>
      <c r="C144" s="298">
        <v>191.54219121749099</v>
      </c>
      <c r="D144" s="298">
        <v>4.0679999999999996</v>
      </c>
      <c r="E144" s="298">
        <v>347.83677482792501</v>
      </c>
      <c r="F144" s="302">
        <v>0.112895853575077</v>
      </c>
      <c r="G144" s="298">
        <v>3861.31</v>
      </c>
      <c r="H144" s="298">
        <v>186.95805309597</v>
      </c>
      <c r="I144" s="298">
        <v>0.88500000000000001</v>
      </c>
      <c r="J144" s="298">
        <v>465.536723163842</v>
      </c>
      <c r="K144" s="302">
        <v>2.2919682698358802E-2</v>
      </c>
      <c r="L144" s="298">
        <v>3192.5210000000002</v>
      </c>
      <c r="M144" s="298">
        <v>192.77931139685501</v>
      </c>
      <c r="N144" s="298">
        <v>0</v>
      </c>
      <c r="O144" s="298">
        <v>0</v>
      </c>
      <c r="P144" s="302">
        <v>0</v>
      </c>
    </row>
    <row r="145" spans="1:16" ht="18.75" customHeight="1">
      <c r="A145" s="310" t="s">
        <v>288</v>
      </c>
      <c r="B145" s="298">
        <v>0</v>
      </c>
      <c r="C145" s="298">
        <v>0</v>
      </c>
      <c r="D145" s="298">
        <v>0</v>
      </c>
      <c r="E145" s="298">
        <v>0</v>
      </c>
      <c r="F145" s="302">
        <v>0</v>
      </c>
      <c r="G145" s="298">
        <v>0</v>
      </c>
      <c r="H145" s="298">
        <v>0</v>
      </c>
      <c r="I145" s="298">
        <v>0</v>
      </c>
      <c r="J145" s="298">
        <v>0</v>
      </c>
      <c r="K145" s="302">
        <v>0</v>
      </c>
      <c r="L145" s="298">
        <v>0</v>
      </c>
      <c r="M145" s="298">
        <v>0</v>
      </c>
      <c r="N145" s="298">
        <v>0</v>
      </c>
      <c r="O145" s="298">
        <v>0</v>
      </c>
      <c r="P145" s="302">
        <v>0</v>
      </c>
    </row>
    <row r="146" spans="1:16" ht="18.75" customHeight="1">
      <c r="A146" s="310" t="s">
        <v>289</v>
      </c>
      <c r="B146" s="298">
        <v>0</v>
      </c>
      <c r="C146" s="298">
        <v>0</v>
      </c>
      <c r="D146" s="298">
        <v>0</v>
      </c>
      <c r="E146" s="298">
        <v>0</v>
      </c>
      <c r="F146" s="302">
        <v>0</v>
      </c>
      <c r="G146" s="298">
        <v>0</v>
      </c>
      <c r="H146" s="298">
        <v>0</v>
      </c>
      <c r="I146" s="298">
        <v>0</v>
      </c>
      <c r="J146" s="298">
        <v>0</v>
      </c>
      <c r="K146" s="302">
        <v>0</v>
      </c>
      <c r="L146" s="298">
        <v>0</v>
      </c>
      <c r="M146" s="298">
        <v>0</v>
      </c>
      <c r="N146" s="298">
        <v>0</v>
      </c>
      <c r="O146" s="298">
        <v>0</v>
      </c>
      <c r="P146" s="302">
        <v>0</v>
      </c>
    </row>
    <row r="147" spans="1:16" ht="18.75" customHeight="1">
      <c r="A147" s="310" t="s">
        <v>149</v>
      </c>
      <c r="B147" s="298">
        <v>13257.870999999999</v>
      </c>
      <c r="C147" s="298">
        <v>378.89959858562497</v>
      </c>
      <c r="D147" s="298">
        <v>99.929000000000002</v>
      </c>
      <c r="E147" s="298">
        <v>569.91463939396999</v>
      </c>
      <c r="F147" s="302">
        <v>0.75373338600141804</v>
      </c>
      <c r="G147" s="298">
        <v>13773.323</v>
      </c>
      <c r="H147" s="298">
        <v>387.72814664986799</v>
      </c>
      <c r="I147" s="298">
        <v>86.596999999999994</v>
      </c>
      <c r="J147" s="298">
        <v>603.48510918392105</v>
      </c>
      <c r="K147" s="302">
        <v>0.62872990054760203</v>
      </c>
      <c r="L147" s="298">
        <v>14686.776</v>
      </c>
      <c r="M147" s="298">
        <v>390.71331924719198</v>
      </c>
      <c r="N147" s="298">
        <v>107.498</v>
      </c>
      <c r="O147" s="298">
        <v>493.98128337271402</v>
      </c>
      <c r="P147" s="302">
        <v>0.73193735643547597</v>
      </c>
    </row>
    <row r="148" spans="1:16" ht="18.75" customHeight="1">
      <c r="A148" s="310" t="s">
        <v>290</v>
      </c>
      <c r="B148" s="298">
        <v>0</v>
      </c>
      <c r="C148" s="298">
        <v>0</v>
      </c>
      <c r="D148" s="298">
        <v>0</v>
      </c>
      <c r="E148" s="298">
        <v>0</v>
      </c>
      <c r="F148" s="302">
        <v>0</v>
      </c>
      <c r="G148" s="298">
        <v>0</v>
      </c>
      <c r="H148" s="298">
        <v>0</v>
      </c>
      <c r="I148" s="298">
        <v>0</v>
      </c>
      <c r="J148" s="298">
        <v>0</v>
      </c>
      <c r="K148" s="302">
        <v>0</v>
      </c>
      <c r="L148" s="298">
        <v>0</v>
      </c>
      <c r="M148" s="298">
        <v>0</v>
      </c>
      <c r="N148" s="298">
        <v>0</v>
      </c>
      <c r="O148" s="298">
        <v>0</v>
      </c>
      <c r="P148" s="302">
        <v>0</v>
      </c>
    </row>
    <row r="149" spans="1:16" ht="18.75" customHeight="1">
      <c r="A149" s="310" t="s">
        <v>150</v>
      </c>
      <c r="B149" s="298">
        <v>1.76</v>
      </c>
      <c r="C149" s="298">
        <v>31602.272727272699</v>
      </c>
      <c r="D149" s="298">
        <v>1.524</v>
      </c>
      <c r="E149" s="298">
        <v>34260.498687664003</v>
      </c>
      <c r="F149" s="302">
        <v>86.590909090909093</v>
      </c>
      <c r="G149" s="298">
        <v>1.532</v>
      </c>
      <c r="H149" s="298">
        <v>33704.960835509097</v>
      </c>
      <c r="I149" s="298">
        <v>1.4339999999999999</v>
      </c>
      <c r="J149" s="298">
        <v>34967.921896792199</v>
      </c>
      <c r="K149" s="302">
        <v>93.603133159268907</v>
      </c>
      <c r="L149" s="298">
        <v>1.6839999999999999</v>
      </c>
      <c r="M149" s="298">
        <v>27614.0142517815</v>
      </c>
      <c r="N149" s="298">
        <v>1.579</v>
      </c>
      <c r="O149" s="298">
        <v>28049.398353388198</v>
      </c>
      <c r="P149" s="302">
        <v>93.7648456057007</v>
      </c>
    </row>
    <row r="150" spans="1:16" ht="18.75" customHeight="1">
      <c r="A150" s="310" t="s">
        <v>151</v>
      </c>
      <c r="B150" s="298">
        <v>6759.7910000000002</v>
      </c>
      <c r="C150" s="298">
        <v>225.98524125967799</v>
      </c>
      <c r="D150" s="298">
        <v>0.53400000000000003</v>
      </c>
      <c r="E150" s="298">
        <v>3567.4157303370798</v>
      </c>
      <c r="F150" s="302">
        <v>7.8996525188426703E-3</v>
      </c>
      <c r="G150" s="298">
        <v>6207.277</v>
      </c>
      <c r="H150" s="298">
        <v>239.70720172468501</v>
      </c>
      <c r="I150" s="298">
        <v>4.8600000000000003</v>
      </c>
      <c r="J150" s="298">
        <v>726.74897119341597</v>
      </c>
      <c r="K150" s="302">
        <v>7.8295200939155804E-2</v>
      </c>
      <c r="L150" s="298">
        <v>5597.6480000000001</v>
      </c>
      <c r="M150" s="298">
        <v>230.88875899306299</v>
      </c>
      <c r="N150" s="298">
        <v>2.177</v>
      </c>
      <c r="O150" s="298">
        <v>1808.9113458888401</v>
      </c>
      <c r="P150" s="302">
        <v>3.88913343604314E-2</v>
      </c>
    </row>
    <row r="151" spans="1:16" ht="18.75" customHeight="1">
      <c r="A151" s="310" t="s">
        <v>152</v>
      </c>
      <c r="B151" s="298">
        <v>1552.606</v>
      </c>
      <c r="C151" s="298">
        <v>302.55067930949599</v>
      </c>
      <c r="D151" s="298">
        <v>2.1999999999999999E-2</v>
      </c>
      <c r="E151" s="298">
        <v>14772.727272727299</v>
      </c>
      <c r="F151" s="302">
        <v>1.41697249656384E-3</v>
      </c>
      <c r="G151" s="298">
        <v>1873.079</v>
      </c>
      <c r="H151" s="298">
        <v>290.30702922834502</v>
      </c>
      <c r="I151" s="298">
        <v>0</v>
      </c>
      <c r="J151" s="298">
        <v>0</v>
      </c>
      <c r="K151" s="302">
        <v>0</v>
      </c>
      <c r="L151" s="298">
        <v>2162.6419999999998</v>
      </c>
      <c r="M151" s="298">
        <v>297.759407243547</v>
      </c>
      <c r="N151" s="298">
        <v>0.247</v>
      </c>
      <c r="O151" s="298">
        <v>1696.3562753036399</v>
      </c>
      <c r="P151" s="302">
        <v>1.1421215346784201E-2</v>
      </c>
    </row>
    <row r="152" spans="1:16" ht="18.75" customHeight="1">
      <c r="A152" s="310" t="s">
        <v>153</v>
      </c>
      <c r="B152" s="298">
        <v>25975.398000000001</v>
      </c>
      <c r="C152" s="298">
        <v>200.900713821594</v>
      </c>
      <c r="D152" s="298">
        <v>3.0830000000000002</v>
      </c>
      <c r="E152" s="298">
        <v>2207.9143691209902</v>
      </c>
      <c r="F152" s="302">
        <v>1.1868923047877801E-2</v>
      </c>
      <c r="G152" s="298">
        <v>26038.573</v>
      </c>
      <c r="H152" s="298">
        <v>206.39445180041201</v>
      </c>
      <c r="I152" s="298">
        <v>14.837999999999999</v>
      </c>
      <c r="J152" s="298">
        <v>1605.2702520555299</v>
      </c>
      <c r="K152" s="302">
        <v>5.69846895987733E-2</v>
      </c>
      <c r="L152" s="298">
        <v>25506.652999999998</v>
      </c>
      <c r="M152" s="298">
        <v>213.61720802803899</v>
      </c>
      <c r="N152" s="298">
        <v>3.883</v>
      </c>
      <c r="O152" s="298">
        <v>2899.5621941797599</v>
      </c>
      <c r="P152" s="302">
        <v>1.52234791448333E-2</v>
      </c>
    </row>
    <row r="153" spans="1:16" ht="18.75" customHeight="1">
      <c r="A153" s="310" t="s">
        <v>154</v>
      </c>
      <c r="B153" s="298">
        <v>10.61</v>
      </c>
      <c r="C153" s="298">
        <v>227.803958529689</v>
      </c>
      <c r="D153" s="298">
        <v>0</v>
      </c>
      <c r="E153" s="298">
        <v>0</v>
      </c>
      <c r="F153" s="302">
        <v>0</v>
      </c>
      <c r="G153" s="298">
        <v>0</v>
      </c>
      <c r="H153" s="298">
        <v>0</v>
      </c>
      <c r="I153" s="298">
        <v>0</v>
      </c>
      <c r="J153" s="298">
        <v>0</v>
      </c>
      <c r="K153" s="302">
        <v>0</v>
      </c>
      <c r="L153" s="298">
        <v>0</v>
      </c>
      <c r="M153" s="298">
        <v>0</v>
      </c>
      <c r="N153" s="298">
        <v>0</v>
      </c>
      <c r="O153" s="298">
        <v>0</v>
      </c>
      <c r="P153" s="302">
        <v>0</v>
      </c>
    </row>
    <row r="154" spans="1:16" ht="18.75" customHeight="1">
      <c r="A154" s="310" t="s">
        <v>291</v>
      </c>
      <c r="B154" s="298">
        <v>0</v>
      </c>
      <c r="C154" s="298">
        <v>0</v>
      </c>
      <c r="D154" s="298">
        <v>0</v>
      </c>
      <c r="E154" s="298">
        <v>0</v>
      </c>
      <c r="F154" s="302">
        <v>0</v>
      </c>
      <c r="G154" s="298">
        <v>0</v>
      </c>
      <c r="H154" s="298">
        <v>0</v>
      </c>
      <c r="I154" s="298">
        <v>0</v>
      </c>
      <c r="J154" s="298">
        <v>0</v>
      </c>
      <c r="K154" s="302">
        <v>0</v>
      </c>
      <c r="L154" s="298">
        <v>0</v>
      </c>
      <c r="M154" s="298">
        <v>0</v>
      </c>
      <c r="N154" s="298">
        <v>0</v>
      </c>
      <c r="O154" s="298">
        <v>0</v>
      </c>
      <c r="P154" s="302">
        <v>0</v>
      </c>
    </row>
    <row r="155" spans="1:16" ht="18.75" customHeight="1">
      <c r="A155" s="310" t="s">
        <v>155</v>
      </c>
      <c r="B155" s="298">
        <v>5435.326</v>
      </c>
      <c r="C155" s="298">
        <v>410.78143242926001</v>
      </c>
      <c r="D155" s="298">
        <v>10.548999999999999</v>
      </c>
      <c r="E155" s="298">
        <v>1732.10730874964</v>
      </c>
      <c r="F155" s="302">
        <v>0.19408219488582701</v>
      </c>
      <c r="G155" s="298">
        <v>5222.7920000000004</v>
      </c>
      <c r="H155" s="298">
        <v>408.74938155683799</v>
      </c>
      <c r="I155" s="298">
        <v>30.67</v>
      </c>
      <c r="J155" s="298">
        <v>1261.81936746006</v>
      </c>
      <c r="K155" s="302">
        <v>0.58723380138439396</v>
      </c>
      <c r="L155" s="298">
        <v>4624.7510000000002</v>
      </c>
      <c r="M155" s="298">
        <v>415.76205940600897</v>
      </c>
      <c r="N155" s="298">
        <v>17.943999999999999</v>
      </c>
      <c r="O155" s="298">
        <v>1576.5158270173899</v>
      </c>
      <c r="P155" s="302">
        <v>0.387999267420019</v>
      </c>
    </row>
    <row r="156" spans="1:16" ht="18.75" customHeight="1">
      <c r="A156" s="310" t="s">
        <v>156</v>
      </c>
      <c r="B156" s="298">
        <v>3791.5639999999999</v>
      </c>
      <c r="C156" s="298">
        <v>680.11670118188704</v>
      </c>
      <c r="D156" s="298">
        <v>2.0059999999999998</v>
      </c>
      <c r="E156" s="298">
        <v>831.00697906281096</v>
      </c>
      <c r="F156" s="302">
        <v>5.2906927062288799E-2</v>
      </c>
      <c r="G156" s="298">
        <v>4006.4459999999999</v>
      </c>
      <c r="H156" s="298">
        <v>619.26680154930295</v>
      </c>
      <c r="I156" s="298">
        <v>26.315999999999999</v>
      </c>
      <c r="J156" s="298">
        <v>514.02188782489702</v>
      </c>
      <c r="K156" s="302">
        <v>0.65684149992287399</v>
      </c>
      <c r="L156" s="298">
        <v>4502.2640000000001</v>
      </c>
      <c r="M156" s="298">
        <v>618.73692879848898</v>
      </c>
      <c r="N156" s="298">
        <v>49.74</v>
      </c>
      <c r="O156" s="298">
        <v>466.36509851226401</v>
      </c>
      <c r="P156" s="302">
        <v>1.10477750749401</v>
      </c>
    </row>
    <row r="157" spans="1:16" ht="18.75" customHeight="1">
      <c r="A157" s="310" t="s">
        <v>157</v>
      </c>
      <c r="B157" s="298">
        <v>61.744999999999997</v>
      </c>
      <c r="C157" s="298">
        <v>1021.13531460037</v>
      </c>
      <c r="D157" s="298">
        <v>4.6399999999999997</v>
      </c>
      <c r="E157" s="298">
        <v>1463.7931034482799</v>
      </c>
      <c r="F157" s="302">
        <v>7.5147785245768901</v>
      </c>
      <c r="G157" s="298">
        <v>73.504999999999995</v>
      </c>
      <c r="H157" s="298">
        <v>941.33732399156497</v>
      </c>
      <c r="I157" s="298">
        <v>5.54</v>
      </c>
      <c r="J157" s="298">
        <v>1563.7184115523501</v>
      </c>
      <c r="K157" s="302">
        <v>7.5369022515475104</v>
      </c>
      <c r="L157" s="298">
        <v>61.155000000000001</v>
      </c>
      <c r="M157" s="298">
        <v>743.79854468154701</v>
      </c>
      <c r="N157" s="298">
        <v>1.97</v>
      </c>
      <c r="O157" s="298">
        <v>1882.7411167512701</v>
      </c>
      <c r="P157" s="302">
        <v>3.2213228681219799</v>
      </c>
    </row>
    <row r="158" spans="1:16" ht="18.75" customHeight="1">
      <c r="A158" s="310" t="s">
        <v>158</v>
      </c>
      <c r="B158" s="298">
        <v>2807.9549999999999</v>
      </c>
      <c r="C158" s="298">
        <v>195.78981856902999</v>
      </c>
      <c r="D158" s="298">
        <v>4.3179999999999996</v>
      </c>
      <c r="E158" s="298">
        <v>2047.47568318666</v>
      </c>
      <c r="F158" s="302">
        <v>0.15377739315622899</v>
      </c>
      <c r="G158" s="298">
        <v>2846.7080000000001</v>
      </c>
      <c r="H158" s="298">
        <v>192.611254824871</v>
      </c>
      <c r="I158" s="298">
        <v>0.441</v>
      </c>
      <c r="J158" s="298">
        <v>3866.2131519274399</v>
      </c>
      <c r="K158" s="302">
        <v>1.5491578342422201E-2</v>
      </c>
      <c r="L158" s="298">
        <v>3453.8330000000001</v>
      </c>
      <c r="M158" s="298">
        <v>169.73924332762999</v>
      </c>
      <c r="N158" s="298">
        <v>0.14499999999999999</v>
      </c>
      <c r="O158" s="298">
        <v>8744.8275862069004</v>
      </c>
      <c r="P158" s="302">
        <v>4.1982342516271101E-3</v>
      </c>
    </row>
    <row r="159" spans="1:16" ht="18.75" customHeight="1">
      <c r="A159" s="310" t="s">
        <v>159</v>
      </c>
      <c r="B159" s="298">
        <v>37976.192999999999</v>
      </c>
      <c r="C159" s="298">
        <v>261.75704341928099</v>
      </c>
      <c r="D159" s="298">
        <v>2.94</v>
      </c>
      <c r="E159" s="298">
        <v>846.25850340136003</v>
      </c>
      <c r="F159" s="302">
        <v>7.7416922754737398E-3</v>
      </c>
      <c r="G159" s="298">
        <v>40198.798000000003</v>
      </c>
      <c r="H159" s="298">
        <v>269.62666893671798</v>
      </c>
      <c r="I159" s="298">
        <v>5.1589999999999998</v>
      </c>
      <c r="J159" s="298">
        <v>973.44446598177899</v>
      </c>
      <c r="K159" s="302">
        <v>1.28337170678586E-2</v>
      </c>
      <c r="L159" s="298">
        <v>30531.967000000001</v>
      </c>
      <c r="M159" s="298">
        <v>240.88900004378999</v>
      </c>
      <c r="N159" s="298">
        <v>2.3140000000000001</v>
      </c>
      <c r="O159" s="298">
        <v>905.79083837510802</v>
      </c>
      <c r="P159" s="302">
        <v>7.5789417694575702E-3</v>
      </c>
    </row>
    <row r="160" spans="1:16" ht="18.75" customHeight="1">
      <c r="A160" s="310" t="s">
        <v>160</v>
      </c>
      <c r="B160" s="298">
        <v>3840.761</v>
      </c>
      <c r="C160" s="298">
        <v>644.86569198135498</v>
      </c>
      <c r="D160" s="298">
        <v>7.1459999999999999</v>
      </c>
      <c r="E160" s="298">
        <v>1122.8659389868501</v>
      </c>
      <c r="F160" s="302">
        <v>0.18605687779062499</v>
      </c>
      <c r="G160" s="298">
        <v>3295.7190000000001</v>
      </c>
      <c r="H160" s="298">
        <v>656.38393321760702</v>
      </c>
      <c r="I160" s="298">
        <v>6.8559999999999999</v>
      </c>
      <c r="J160" s="298">
        <v>1490.6651108518099</v>
      </c>
      <c r="K160" s="302">
        <v>0.208027444087314</v>
      </c>
      <c r="L160" s="298">
        <v>2976.6819999999998</v>
      </c>
      <c r="M160" s="298">
        <v>619.85929299804297</v>
      </c>
      <c r="N160" s="298">
        <v>15.625999999999999</v>
      </c>
      <c r="O160" s="298">
        <v>1083.70664277486</v>
      </c>
      <c r="P160" s="302">
        <v>0.52494690396891597</v>
      </c>
    </row>
    <row r="161" spans="1:16" ht="18.75" customHeight="1">
      <c r="A161" s="310" t="s">
        <v>161</v>
      </c>
      <c r="B161" s="298">
        <v>165983.973</v>
      </c>
      <c r="C161" s="298">
        <v>228.775533647456</v>
      </c>
      <c r="D161" s="298">
        <v>1673.1880000000001</v>
      </c>
      <c r="E161" s="298">
        <v>421.30830486472502</v>
      </c>
      <c r="F161" s="302">
        <v>1.0080419029372201</v>
      </c>
      <c r="G161" s="298">
        <v>173883.14499999999</v>
      </c>
      <c r="H161" s="298">
        <v>228.795234868796</v>
      </c>
      <c r="I161" s="298">
        <v>1380.7619999999999</v>
      </c>
      <c r="J161" s="298">
        <v>407.17009882948702</v>
      </c>
      <c r="K161" s="302">
        <v>0.79407466433851304</v>
      </c>
      <c r="L161" s="298">
        <v>168557.755</v>
      </c>
      <c r="M161" s="298">
        <v>230.37538676283401</v>
      </c>
      <c r="N161" s="298">
        <v>1198.636</v>
      </c>
      <c r="O161" s="298">
        <v>388.46655698644099</v>
      </c>
      <c r="P161" s="302">
        <v>0.71111293574122403</v>
      </c>
    </row>
    <row r="162" spans="1:16" ht="18.75" customHeight="1">
      <c r="A162" s="311" t="s">
        <v>66</v>
      </c>
      <c r="B162" s="308">
        <v>21319.670999999998</v>
      </c>
      <c r="C162" s="308">
        <v>174.54898811524799</v>
      </c>
      <c r="D162" s="308">
        <v>19.593</v>
      </c>
      <c r="E162" s="308">
        <v>592.60960547134198</v>
      </c>
      <c r="F162" s="309">
        <v>9.1901042938232994E-2</v>
      </c>
      <c r="G162" s="308">
        <v>18474.306</v>
      </c>
      <c r="H162" s="308">
        <v>183.88674519086101</v>
      </c>
      <c r="I162" s="308">
        <v>0</v>
      </c>
      <c r="J162" s="308">
        <v>0</v>
      </c>
      <c r="K162" s="309">
        <v>0</v>
      </c>
      <c r="L162" s="308">
        <v>17110.948</v>
      </c>
      <c r="M162" s="308">
        <v>193.30454396799101</v>
      </c>
      <c r="N162" s="308">
        <v>0.36</v>
      </c>
      <c r="O162" s="308">
        <v>1100</v>
      </c>
      <c r="P162" s="309">
        <v>2.10391615940858E-3</v>
      </c>
    </row>
    <row r="163" spans="1:16" ht="18.75" customHeight="1">
      <c r="A163" s="310" t="s">
        <v>162</v>
      </c>
      <c r="B163" s="298">
        <v>9617.3680000000004</v>
      </c>
      <c r="C163" s="298">
        <v>155.753424429636</v>
      </c>
      <c r="D163" s="298">
        <v>18.992999999999999</v>
      </c>
      <c r="E163" s="298">
        <v>584.32053914600101</v>
      </c>
      <c r="F163" s="302">
        <v>0.19748646407208301</v>
      </c>
      <c r="G163" s="298">
        <v>8910.9740000000002</v>
      </c>
      <c r="H163" s="298">
        <v>172.42357569441899</v>
      </c>
      <c r="I163" s="298">
        <v>0</v>
      </c>
      <c r="J163" s="298">
        <v>0</v>
      </c>
      <c r="K163" s="302">
        <v>0</v>
      </c>
      <c r="L163" s="298">
        <v>6928.4549999999999</v>
      </c>
      <c r="M163" s="298">
        <v>183.31720419631799</v>
      </c>
      <c r="N163" s="298">
        <v>0</v>
      </c>
      <c r="O163" s="298">
        <v>0</v>
      </c>
      <c r="P163" s="302">
        <v>0</v>
      </c>
    </row>
    <row r="164" spans="1:16" ht="18.75" customHeight="1">
      <c r="A164" s="310" t="s">
        <v>163</v>
      </c>
      <c r="B164" s="298">
        <v>11702.303</v>
      </c>
      <c r="C164" s="298">
        <v>189.995849534916</v>
      </c>
      <c r="D164" s="298">
        <v>0.6</v>
      </c>
      <c r="E164" s="298">
        <v>855</v>
      </c>
      <c r="F164" s="302">
        <v>5.1271959032337501E-3</v>
      </c>
      <c r="G164" s="298">
        <v>9563.3320000000003</v>
      </c>
      <c r="H164" s="298">
        <v>194.56796020466501</v>
      </c>
      <c r="I164" s="298">
        <v>0</v>
      </c>
      <c r="J164" s="298">
        <v>0</v>
      </c>
      <c r="K164" s="302">
        <v>0</v>
      </c>
      <c r="L164" s="298">
        <v>10182.493</v>
      </c>
      <c r="M164" s="298">
        <v>200.100211215466</v>
      </c>
      <c r="N164" s="298">
        <v>0.36</v>
      </c>
      <c r="O164" s="298">
        <v>1100</v>
      </c>
      <c r="P164" s="302">
        <v>3.5354799654662198E-3</v>
      </c>
    </row>
    <row r="165" spans="1:16" ht="18.75" customHeight="1">
      <c r="A165" s="310" t="s">
        <v>382</v>
      </c>
      <c r="B165" s="298">
        <v>0</v>
      </c>
      <c r="C165" s="298">
        <v>0</v>
      </c>
      <c r="D165" s="298">
        <v>0</v>
      </c>
      <c r="E165" s="298">
        <v>0</v>
      </c>
      <c r="F165" s="302">
        <v>0</v>
      </c>
      <c r="G165" s="298">
        <v>0</v>
      </c>
      <c r="H165" s="298">
        <v>0</v>
      </c>
      <c r="I165" s="298">
        <v>0</v>
      </c>
      <c r="J165" s="298">
        <v>0</v>
      </c>
      <c r="K165" s="302">
        <v>0</v>
      </c>
      <c r="L165" s="298">
        <v>0</v>
      </c>
      <c r="M165" s="298">
        <v>0</v>
      </c>
      <c r="N165" s="298">
        <v>0</v>
      </c>
      <c r="O165" s="298">
        <v>0</v>
      </c>
      <c r="P165" s="302">
        <v>0</v>
      </c>
    </row>
    <row r="166" spans="1:16" ht="18.75" customHeight="1">
      <c r="A166" s="299" t="s">
        <v>456</v>
      </c>
      <c r="B166" s="300">
        <v>2752128.5690000001</v>
      </c>
      <c r="C166" s="300">
        <v>177.95672502973099</v>
      </c>
      <c r="D166" s="300">
        <v>41877.603999999999</v>
      </c>
      <c r="E166" s="300">
        <v>750.68086512303796</v>
      </c>
      <c r="F166" s="303">
        <v>1.5216441728671299</v>
      </c>
      <c r="G166" s="300">
        <v>2928438.31</v>
      </c>
      <c r="H166" s="300">
        <v>173.20529145789001</v>
      </c>
      <c r="I166" s="300">
        <v>42951.169000000002</v>
      </c>
      <c r="J166" s="300">
        <v>740.74703298529596</v>
      </c>
      <c r="K166" s="303">
        <v>1.4666919515883501</v>
      </c>
      <c r="L166" s="300">
        <v>2776971.7420000001</v>
      </c>
      <c r="M166" s="300">
        <v>176.42427922120399</v>
      </c>
      <c r="N166" s="300">
        <v>40257.521999999997</v>
      </c>
      <c r="O166" s="300">
        <v>738.33337282905802</v>
      </c>
      <c r="P166" s="303">
        <v>1.4496914531440701</v>
      </c>
    </row>
  </sheetData>
  <mergeCells count="20">
    <mergeCell ref="A88:A90"/>
    <mergeCell ref="B88:F88"/>
    <mergeCell ref="G88:K88"/>
    <mergeCell ref="L88:P88"/>
    <mergeCell ref="B89:C89"/>
    <mergeCell ref="D89:F89"/>
    <mergeCell ref="G89:H89"/>
    <mergeCell ref="I89:K89"/>
    <mergeCell ref="L89:M89"/>
    <mergeCell ref="N89:P89"/>
    <mergeCell ref="B4:C4"/>
    <mergeCell ref="D4:F4"/>
    <mergeCell ref="G3:K3"/>
    <mergeCell ref="B3:F3"/>
    <mergeCell ref="A3:A5"/>
    <mergeCell ref="L4:M4"/>
    <mergeCell ref="N4:P4"/>
    <mergeCell ref="L3:P3"/>
    <mergeCell ref="G4:H4"/>
    <mergeCell ref="I4:K4"/>
  </mergeCells>
  <phoneticPr fontId="4"/>
  <pageMargins left="0.69791666666666663" right="0.69791666666666663" top="0.75" bottom="0.75" header="0.29166666666666669" footer="0.29166666666666669"/>
  <pageSetup paperSize="9" scale="45" orientation="portrait" useFirstPageNumber="1" r:id="rId1"/>
  <rowBreaks count="1" manualBreakCount="1"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72"/>
  <sheetViews>
    <sheetView view="pageBreakPreview" topLeftCell="A154" zoomScale="60" zoomScaleNormal="100" workbookViewId="0">
      <selection activeCell="G175" sqref="G175"/>
    </sheetView>
  </sheetViews>
  <sheetFormatPr defaultColWidth="10.25" defaultRowHeight="18.75" customHeight="1"/>
  <cols>
    <col min="1" max="1" width="37.125" style="141" customWidth="1"/>
    <col min="2" max="2" width="11.875" style="141" customWidth="1"/>
    <col min="3" max="3" width="1.125" style="141" hidden="1" customWidth="1"/>
    <col min="4" max="4" width="14.25" style="141" customWidth="1"/>
    <col min="5" max="6" width="11.875" style="141" customWidth="1"/>
    <col min="7" max="7" width="14.25" style="141" customWidth="1"/>
    <col min="8" max="9" width="11.875" style="141" customWidth="1"/>
    <col min="10" max="10" width="14.25" style="141" customWidth="1"/>
    <col min="11" max="12" width="11.875" style="141" customWidth="1"/>
    <col min="13" max="13" width="14.25" style="141" customWidth="1"/>
    <col min="14" max="15" width="11.875" style="141" customWidth="1"/>
    <col min="16" max="16" width="2.125" style="141" customWidth="1"/>
    <col min="17" max="17" width="13.125" style="141" customWidth="1"/>
    <col min="18" max="19" width="10.5" style="141" customWidth="1"/>
    <col min="20" max="20" width="13.125" style="141" customWidth="1"/>
    <col min="21" max="22" width="10.5" style="141" customWidth="1"/>
    <col min="23" max="23" width="13.125" style="141" customWidth="1"/>
    <col min="24" max="25" width="10.5" style="141" customWidth="1"/>
    <col min="26" max="26" width="13.125" style="141" customWidth="1"/>
    <col min="27" max="28" width="10.5" style="141" customWidth="1"/>
    <col min="29" max="29" width="13.125" style="141" customWidth="1"/>
    <col min="30" max="31" width="10.5" style="141" customWidth="1"/>
    <col min="32" max="32" width="13.125" style="141" customWidth="1"/>
    <col min="33" max="35" width="10.5" style="141" customWidth="1"/>
    <col min="36" max="36" width="8.75" style="141" hidden="1" customWidth="1"/>
    <col min="37" max="37" width="10.25" style="141" customWidth="1"/>
    <col min="38" max="16384" width="10.25" style="141"/>
  </cols>
  <sheetData>
    <row r="1" spans="1:36" ht="21" customHeight="1"/>
    <row r="2" spans="1:36" ht="21" customHeight="1">
      <c r="A2" s="13" t="s">
        <v>466</v>
      </c>
    </row>
    <row r="3" spans="1:36" ht="21" customHeight="1">
      <c r="A3" s="193" t="s">
        <v>469</v>
      </c>
      <c r="O3" s="344" t="s">
        <v>461</v>
      </c>
      <c r="AI3" s="301" t="s">
        <v>461</v>
      </c>
    </row>
    <row r="4" spans="1:36" ht="21" customHeight="1">
      <c r="A4" s="380" t="s">
        <v>203</v>
      </c>
      <c r="B4" s="383" t="s">
        <v>373</v>
      </c>
      <c r="C4" s="384"/>
      <c r="D4" s="383" t="s">
        <v>204</v>
      </c>
      <c r="E4" s="385"/>
      <c r="F4" s="384"/>
      <c r="G4" s="383" t="s">
        <v>205</v>
      </c>
      <c r="H4" s="385"/>
      <c r="I4" s="384"/>
      <c r="J4" s="383" t="s">
        <v>206</v>
      </c>
      <c r="K4" s="385"/>
      <c r="L4" s="384"/>
      <c r="M4" s="383" t="s">
        <v>207</v>
      </c>
      <c r="N4" s="385"/>
      <c r="O4" s="384"/>
      <c r="P4" s="336"/>
      <c r="Q4" s="383" t="s">
        <v>208</v>
      </c>
      <c r="R4" s="385"/>
      <c r="S4" s="384"/>
      <c r="T4" s="383" t="s">
        <v>209</v>
      </c>
      <c r="U4" s="385"/>
      <c r="V4" s="384"/>
      <c r="W4" s="383" t="s">
        <v>210</v>
      </c>
      <c r="X4" s="385"/>
      <c r="Y4" s="384"/>
      <c r="Z4" s="383" t="s">
        <v>211</v>
      </c>
      <c r="AA4" s="385"/>
      <c r="AB4" s="384"/>
      <c r="AC4" s="383" t="s">
        <v>212</v>
      </c>
      <c r="AD4" s="385"/>
      <c r="AE4" s="384"/>
      <c r="AF4" s="383" t="s">
        <v>213</v>
      </c>
      <c r="AG4" s="385"/>
      <c r="AH4" s="385"/>
      <c r="AI4" s="312" t="s">
        <v>66</v>
      </c>
      <c r="AJ4" s="313"/>
    </row>
    <row r="5" spans="1:36" ht="21" customHeight="1">
      <c r="A5" s="382"/>
      <c r="B5" s="150" t="s">
        <v>437</v>
      </c>
      <c r="C5" s="150" t="s">
        <v>440</v>
      </c>
      <c r="D5" s="150" t="s">
        <v>438</v>
      </c>
      <c r="E5" s="150" t="s">
        <v>434</v>
      </c>
      <c r="F5" s="150" t="s">
        <v>436</v>
      </c>
      <c r="G5" s="150" t="s">
        <v>438</v>
      </c>
      <c r="H5" s="150" t="s">
        <v>434</v>
      </c>
      <c r="I5" s="150" t="s">
        <v>436</v>
      </c>
      <c r="J5" s="150" t="s">
        <v>438</v>
      </c>
      <c r="K5" s="150" t="s">
        <v>434</v>
      </c>
      <c r="L5" s="150" t="s">
        <v>436</v>
      </c>
      <c r="M5" s="150" t="s">
        <v>438</v>
      </c>
      <c r="N5" s="150" t="s">
        <v>434</v>
      </c>
      <c r="O5" s="150" t="s">
        <v>436</v>
      </c>
      <c r="P5" s="306"/>
      <c r="Q5" s="150" t="s">
        <v>438</v>
      </c>
      <c r="R5" s="150" t="s">
        <v>434</v>
      </c>
      <c r="S5" s="150" t="s">
        <v>436</v>
      </c>
      <c r="T5" s="150" t="s">
        <v>438</v>
      </c>
      <c r="U5" s="150" t="s">
        <v>434</v>
      </c>
      <c r="V5" s="150" t="s">
        <v>436</v>
      </c>
      <c r="W5" s="150" t="s">
        <v>438</v>
      </c>
      <c r="X5" s="150" t="s">
        <v>434</v>
      </c>
      <c r="Y5" s="150" t="s">
        <v>436</v>
      </c>
      <c r="Z5" s="150" t="s">
        <v>438</v>
      </c>
      <c r="AA5" s="150" t="s">
        <v>434</v>
      </c>
      <c r="AB5" s="150" t="s">
        <v>436</v>
      </c>
      <c r="AC5" s="150" t="s">
        <v>438</v>
      </c>
      <c r="AD5" s="150" t="s">
        <v>434</v>
      </c>
      <c r="AE5" s="150" t="s">
        <v>436</v>
      </c>
      <c r="AF5" s="150" t="s">
        <v>438</v>
      </c>
      <c r="AG5" s="150" t="s">
        <v>434</v>
      </c>
      <c r="AH5" s="150" t="s">
        <v>436</v>
      </c>
      <c r="AI5" s="292" t="s">
        <v>434</v>
      </c>
      <c r="AJ5" s="292" t="s">
        <v>436</v>
      </c>
    </row>
    <row r="6" spans="1:36" ht="21" customHeight="1">
      <c r="A6" s="189" t="s">
        <v>27</v>
      </c>
      <c r="B6" s="146">
        <v>822040.30799999996</v>
      </c>
      <c r="C6" s="146">
        <v>120.24235921044399</v>
      </c>
      <c r="D6" s="189" t="s">
        <v>214</v>
      </c>
      <c r="E6" s="146">
        <v>275883.21299999999</v>
      </c>
      <c r="F6" s="146">
        <v>81.537654123232201</v>
      </c>
      <c r="G6" s="189" t="s">
        <v>215</v>
      </c>
      <c r="H6" s="146">
        <v>198671.75200000001</v>
      </c>
      <c r="I6" s="146">
        <v>76.763801831273895</v>
      </c>
      <c r="J6" s="189" t="s">
        <v>216</v>
      </c>
      <c r="K6" s="146">
        <v>65549.159</v>
      </c>
      <c r="L6" s="146">
        <v>100.715250976752</v>
      </c>
      <c r="M6" s="189" t="s">
        <v>217</v>
      </c>
      <c r="N6" s="146">
        <v>59660.322</v>
      </c>
      <c r="O6" s="146">
        <v>75.454302777648394</v>
      </c>
      <c r="P6" s="147"/>
      <c r="Q6" s="189" t="s">
        <v>218</v>
      </c>
      <c r="R6" s="146">
        <v>46941.267999999996</v>
      </c>
      <c r="S6" s="146">
        <v>60.393468706469498</v>
      </c>
      <c r="T6" s="189" t="s">
        <v>219</v>
      </c>
      <c r="U6" s="146">
        <v>34467.699000000001</v>
      </c>
      <c r="V6" s="146">
        <v>138.95528680345001</v>
      </c>
      <c r="W6" s="189" t="s">
        <v>221</v>
      </c>
      <c r="X6" s="146">
        <v>28156.234</v>
      </c>
      <c r="Y6" s="146">
        <v>296.89030855475897</v>
      </c>
      <c r="Z6" s="189" t="s">
        <v>220</v>
      </c>
      <c r="AA6" s="146">
        <v>25748.472000000002</v>
      </c>
      <c r="AB6" s="146">
        <v>677.80818217096498</v>
      </c>
      <c r="AC6" s="189" t="s">
        <v>223</v>
      </c>
      <c r="AD6" s="146">
        <v>17045.8</v>
      </c>
      <c r="AE6" s="146">
        <v>62.364218751833299</v>
      </c>
      <c r="AF6" s="189" t="s">
        <v>222</v>
      </c>
      <c r="AG6" s="146">
        <v>13741.37</v>
      </c>
      <c r="AH6" s="146">
        <v>97.778532999256996</v>
      </c>
      <c r="AI6" s="146">
        <v>56175.019</v>
      </c>
      <c r="AJ6" s="146">
        <v>251.927943273148</v>
      </c>
    </row>
    <row r="7" spans="1:36" ht="21" customHeight="1">
      <c r="A7" s="310" t="s">
        <v>73</v>
      </c>
      <c r="B7" s="147">
        <v>31226</v>
      </c>
      <c r="C7" s="147">
        <v>62.610997245884803</v>
      </c>
      <c r="D7" s="148" t="s">
        <v>223</v>
      </c>
      <c r="E7" s="147">
        <v>17021</v>
      </c>
      <c r="F7" s="147">
        <v>62.341871805416801</v>
      </c>
      <c r="G7" s="148" t="s">
        <v>237</v>
      </c>
      <c r="H7" s="147">
        <v>7551</v>
      </c>
      <c r="I7" s="147">
        <v>61.452522844656301</v>
      </c>
      <c r="J7" s="148" t="s">
        <v>238</v>
      </c>
      <c r="K7" s="147">
        <v>6641</v>
      </c>
      <c r="L7" s="147">
        <v>64.487878331576596</v>
      </c>
      <c r="M7" s="148" t="s">
        <v>215</v>
      </c>
      <c r="N7" s="147">
        <v>6</v>
      </c>
      <c r="O7" s="147">
        <v>112.833333333333</v>
      </c>
      <c r="P7" s="147"/>
      <c r="Q7" s="148" t="s">
        <v>222</v>
      </c>
      <c r="R7" s="147">
        <v>4</v>
      </c>
      <c r="S7" s="147">
        <v>131.5</v>
      </c>
      <c r="T7" s="148" t="s">
        <v>219</v>
      </c>
      <c r="U7" s="147">
        <v>3</v>
      </c>
      <c r="V7" s="147">
        <v>158.333333333333</v>
      </c>
      <c r="W7" s="148"/>
      <c r="X7" s="147">
        <v>0</v>
      </c>
      <c r="Y7" s="147">
        <v>0</v>
      </c>
      <c r="Z7" s="148"/>
      <c r="AA7" s="147">
        <v>0</v>
      </c>
      <c r="AB7" s="147">
        <v>0</v>
      </c>
      <c r="AC7" s="148"/>
      <c r="AD7" s="147">
        <v>0</v>
      </c>
      <c r="AE7" s="147">
        <v>0</v>
      </c>
      <c r="AF7" s="148"/>
      <c r="AG7" s="147">
        <v>0</v>
      </c>
      <c r="AH7" s="147">
        <v>0</v>
      </c>
      <c r="AI7" s="147">
        <v>0</v>
      </c>
      <c r="AJ7" s="147">
        <v>0</v>
      </c>
    </row>
    <row r="8" spans="1:36" ht="21" customHeight="1">
      <c r="A8" s="310" t="s">
        <v>74</v>
      </c>
      <c r="B8" s="147">
        <v>9377.6450000000004</v>
      </c>
      <c r="C8" s="147">
        <v>404.88278240432402</v>
      </c>
      <c r="D8" s="148" t="s">
        <v>221</v>
      </c>
      <c r="E8" s="147">
        <v>3092.0740000000001</v>
      </c>
      <c r="F8" s="147">
        <v>325.83340502200099</v>
      </c>
      <c r="G8" s="148" t="s">
        <v>220</v>
      </c>
      <c r="H8" s="147">
        <v>2320.0619999999999</v>
      </c>
      <c r="I8" s="147">
        <v>486.28700439902002</v>
      </c>
      <c r="J8" s="148" t="s">
        <v>214</v>
      </c>
      <c r="K8" s="147">
        <v>877.65099999999995</v>
      </c>
      <c r="L8" s="147">
        <v>286.97625821653497</v>
      </c>
      <c r="M8" s="148" t="s">
        <v>240</v>
      </c>
      <c r="N8" s="147">
        <v>816.404</v>
      </c>
      <c r="O8" s="147">
        <v>660.69495004923999</v>
      </c>
      <c r="P8" s="147"/>
      <c r="Q8" s="148" t="s">
        <v>222</v>
      </c>
      <c r="R8" s="147">
        <v>793.13599999999997</v>
      </c>
      <c r="S8" s="147">
        <v>290.20495854430999</v>
      </c>
      <c r="T8" s="148" t="s">
        <v>217</v>
      </c>
      <c r="U8" s="147">
        <v>677.351</v>
      </c>
      <c r="V8" s="147">
        <v>346.46143579916497</v>
      </c>
      <c r="W8" s="148" t="s">
        <v>241</v>
      </c>
      <c r="X8" s="147">
        <v>387.08600000000001</v>
      </c>
      <c r="Y8" s="147">
        <v>693.27487948414603</v>
      </c>
      <c r="Z8" s="148" t="s">
        <v>216</v>
      </c>
      <c r="AA8" s="147">
        <v>251.988</v>
      </c>
      <c r="AB8" s="147">
        <v>356.893979078369</v>
      </c>
      <c r="AC8" s="148" t="s">
        <v>215</v>
      </c>
      <c r="AD8" s="147">
        <v>110.7</v>
      </c>
      <c r="AE8" s="147">
        <v>281.13821138211398</v>
      </c>
      <c r="AF8" s="148" t="s">
        <v>219</v>
      </c>
      <c r="AG8" s="147">
        <v>49.231999999999999</v>
      </c>
      <c r="AH8" s="147">
        <v>300.08937276568099</v>
      </c>
      <c r="AI8" s="147">
        <v>1.9610000000000001</v>
      </c>
      <c r="AJ8" s="147">
        <v>426.82304946455901</v>
      </c>
    </row>
    <row r="9" spans="1:36" ht="21" customHeight="1">
      <c r="A9" s="310" t="s">
        <v>75</v>
      </c>
      <c r="B9" s="147">
        <v>280125.64899999998</v>
      </c>
      <c r="C9" s="147">
        <v>50.4683596467098</v>
      </c>
      <c r="D9" s="148" t="s">
        <v>214</v>
      </c>
      <c r="E9" s="147">
        <v>123134.76</v>
      </c>
      <c r="F9" s="147">
        <v>49.9644779427028</v>
      </c>
      <c r="G9" s="148" t="s">
        <v>215</v>
      </c>
      <c r="H9" s="147">
        <v>63338.506000000001</v>
      </c>
      <c r="I9" s="147">
        <v>51.051677789810803</v>
      </c>
      <c r="J9" s="148" t="s">
        <v>217</v>
      </c>
      <c r="K9" s="147">
        <v>27155.412</v>
      </c>
      <c r="L9" s="147">
        <v>47.503643104365402</v>
      </c>
      <c r="M9" s="148" t="s">
        <v>218</v>
      </c>
      <c r="N9" s="147">
        <v>22303.442999999999</v>
      </c>
      <c r="O9" s="147">
        <v>50.224711942456601</v>
      </c>
      <c r="P9" s="147"/>
      <c r="Q9" s="148" t="s">
        <v>216</v>
      </c>
      <c r="R9" s="147">
        <v>18460.313999999998</v>
      </c>
      <c r="S9" s="147">
        <v>55.225550334626</v>
      </c>
      <c r="T9" s="148" t="s">
        <v>219</v>
      </c>
      <c r="U9" s="147">
        <v>9139.1419999999998</v>
      </c>
      <c r="V9" s="147">
        <v>49.911796971750697</v>
      </c>
      <c r="W9" s="148" t="s">
        <v>224</v>
      </c>
      <c r="X9" s="147">
        <v>5116.0370000000003</v>
      </c>
      <c r="Y9" s="147">
        <v>48.104812377236499</v>
      </c>
      <c r="Z9" s="148" t="s">
        <v>222</v>
      </c>
      <c r="AA9" s="147">
        <v>4478.1570000000002</v>
      </c>
      <c r="AB9" s="147">
        <v>50.784954614141498</v>
      </c>
      <c r="AC9" s="148" t="s">
        <v>234</v>
      </c>
      <c r="AD9" s="147">
        <v>3017.14</v>
      </c>
      <c r="AE9" s="147">
        <v>50.706960896743297</v>
      </c>
      <c r="AF9" s="148" t="s">
        <v>248</v>
      </c>
      <c r="AG9" s="147">
        <v>1619.626</v>
      </c>
      <c r="AH9" s="147">
        <v>72.174069816118006</v>
      </c>
      <c r="AI9" s="147">
        <v>2363.1120000000001</v>
      </c>
      <c r="AJ9" s="147">
        <v>51.783411027492598</v>
      </c>
    </row>
    <row r="10" spans="1:36" ht="21" customHeight="1">
      <c r="A10" s="310" t="s">
        <v>76</v>
      </c>
      <c r="B10" s="147">
        <v>513.572</v>
      </c>
      <c r="C10" s="147">
        <v>344.48723840084699</v>
      </c>
      <c r="D10" s="148" t="s">
        <v>220</v>
      </c>
      <c r="E10" s="147">
        <v>139.91800000000001</v>
      </c>
      <c r="F10" s="147">
        <v>506.36801555196598</v>
      </c>
      <c r="G10" s="148" t="s">
        <v>215</v>
      </c>
      <c r="H10" s="147">
        <v>139.25</v>
      </c>
      <c r="I10" s="147">
        <v>212.28007181328499</v>
      </c>
      <c r="J10" s="148" t="s">
        <v>216</v>
      </c>
      <c r="K10" s="147">
        <v>102.246</v>
      </c>
      <c r="L10" s="147">
        <v>325.87093871642901</v>
      </c>
      <c r="M10" s="148" t="s">
        <v>214</v>
      </c>
      <c r="N10" s="147">
        <v>89.76</v>
      </c>
      <c r="O10" s="147">
        <v>276.214349376114</v>
      </c>
      <c r="P10" s="147"/>
      <c r="Q10" s="148" t="s">
        <v>241</v>
      </c>
      <c r="R10" s="147">
        <v>18.273</v>
      </c>
      <c r="S10" s="147">
        <v>558.47425162808497</v>
      </c>
      <c r="T10" s="148" t="s">
        <v>218</v>
      </c>
      <c r="U10" s="147">
        <v>10.375</v>
      </c>
      <c r="V10" s="147">
        <v>275.56626506024099</v>
      </c>
      <c r="W10" s="148" t="s">
        <v>240</v>
      </c>
      <c r="X10" s="147">
        <v>8.5500000000000007</v>
      </c>
      <c r="Y10" s="147">
        <v>390.994152046784</v>
      </c>
      <c r="Z10" s="148" t="s">
        <v>249</v>
      </c>
      <c r="AA10" s="147">
        <v>4.2</v>
      </c>
      <c r="AB10" s="147">
        <v>390.47619047619003</v>
      </c>
      <c r="AC10" s="148" t="s">
        <v>247</v>
      </c>
      <c r="AD10" s="147">
        <v>1</v>
      </c>
      <c r="AE10" s="147">
        <v>350</v>
      </c>
      <c r="AF10" s="148"/>
      <c r="AG10" s="147">
        <v>0</v>
      </c>
      <c r="AH10" s="147">
        <v>0</v>
      </c>
      <c r="AI10" s="147">
        <v>0</v>
      </c>
      <c r="AJ10" s="147">
        <v>0</v>
      </c>
    </row>
    <row r="11" spans="1:36" ht="21" customHeight="1">
      <c r="A11" s="310" t="s">
        <v>282</v>
      </c>
      <c r="B11" s="147">
        <v>0</v>
      </c>
      <c r="C11" s="147">
        <v>0</v>
      </c>
      <c r="D11" s="148"/>
      <c r="E11" s="147">
        <v>0</v>
      </c>
      <c r="F11" s="147">
        <v>0</v>
      </c>
      <c r="G11" s="148"/>
      <c r="H11" s="147">
        <v>0</v>
      </c>
      <c r="I11" s="147">
        <v>0</v>
      </c>
      <c r="J11" s="148"/>
      <c r="K11" s="147">
        <v>0</v>
      </c>
      <c r="L11" s="147">
        <v>0</v>
      </c>
      <c r="M11" s="148"/>
      <c r="N11" s="147">
        <v>0</v>
      </c>
      <c r="O11" s="147">
        <v>0</v>
      </c>
      <c r="P11" s="147"/>
      <c r="Q11" s="148"/>
      <c r="R11" s="147">
        <v>0</v>
      </c>
      <c r="S11" s="147">
        <v>0</v>
      </c>
      <c r="T11" s="148"/>
      <c r="U11" s="147">
        <v>0</v>
      </c>
      <c r="V11" s="147">
        <v>0</v>
      </c>
      <c r="W11" s="148"/>
      <c r="X11" s="147">
        <v>0</v>
      </c>
      <c r="Y11" s="147">
        <v>0</v>
      </c>
      <c r="Z11" s="148"/>
      <c r="AA11" s="147">
        <v>0</v>
      </c>
      <c r="AB11" s="147">
        <v>0</v>
      </c>
      <c r="AC11" s="148"/>
      <c r="AD11" s="147">
        <v>0</v>
      </c>
      <c r="AE11" s="147">
        <v>0</v>
      </c>
      <c r="AF11" s="148"/>
      <c r="AG11" s="147">
        <v>0</v>
      </c>
      <c r="AH11" s="147">
        <v>0</v>
      </c>
      <c r="AI11" s="147">
        <v>0</v>
      </c>
      <c r="AJ11" s="147">
        <v>0</v>
      </c>
    </row>
    <row r="12" spans="1:36" ht="21" customHeight="1">
      <c r="A12" s="310" t="s">
        <v>77</v>
      </c>
      <c r="B12" s="147">
        <v>22318.523000000001</v>
      </c>
      <c r="C12" s="147">
        <v>235.28465570952</v>
      </c>
      <c r="D12" s="148" t="s">
        <v>214</v>
      </c>
      <c r="E12" s="147">
        <v>12863.027</v>
      </c>
      <c r="F12" s="147">
        <v>247.03866360538601</v>
      </c>
      <c r="G12" s="148" t="s">
        <v>215</v>
      </c>
      <c r="H12" s="147">
        <v>3200.998</v>
      </c>
      <c r="I12" s="147">
        <v>208.15539403648501</v>
      </c>
      <c r="J12" s="148" t="s">
        <v>217</v>
      </c>
      <c r="K12" s="147">
        <v>2149.8009999999999</v>
      </c>
      <c r="L12" s="147">
        <v>214.92314870074</v>
      </c>
      <c r="M12" s="148" t="s">
        <v>216</v>
      </c>
      <c r="N12" s="147">
        <v>1833.2370000000001</v>
      </c>
      <c r="O12" s="147">
        <v>223.59574894026201</v>
      </c>
      <c r="P12" s="147"/>
      <c r="Q12" s="148" t="s">
        <v>219</v>
      </c>
      <c r="R12" s="147">
        <v>1648.4690000000001</v>
      </c>
      <c r="S12" s="147">
        <v>226.56234360488401</v>
      </c>
      <c r="T12" s="148" t="s">
        <v>222</v>
      </c>
      <c r="U12" s="147">
        <v>220.77500000000001</v>
      </c>
      <c r="V12" s="147">
        <v>231.48907258521101</v>
      </c>
      <c r="W12" s="148" t="s">
        <v>218</v>
      </c>
      <c r="X12" s="147">
        <v>170.27</v>
      </c>
      <c r="Y12" s="147">
        <v>267.739472602337</v>
      </c>
      <c r="Z12" s="148" t="s">
        <v>234</v>
      </c>
      <c r="AA12" s="147">
        <v>148.06100000000001</v>
      </c>
      <c r="AB12" s="147">
        <v>217.51170125826499</v>
      </c>
      <c r="AC12" s="148" t="s">
        <v>232</v>
      </c>
      <c r="AD12" s="147">
        <v>33.4</v>
      </c>
      <c r="AE12" s="147">
        <v>224.70059880239501</v>
      </c>
      <c r="AF12" s="148" t="s">
        <v>233</v>
      </c>
      <c r="AG12" s="147">
        <v>12</v>
      </c>
      <c r="AH12" s="147">
        <v>146.416666666667</v>
      </c>
      <c r="AI12" s="147">
        <v>38.484999999999999</v>
      </c>
      <c r="AJ12" s="147">
        <v>614.44718721579795</v>
      </c>
    </row>
    <row r="13" spans="1:36" ht="21" customHeight="1">
      <c r="A13" s="310" t="s">
        <v>283</v>
      </c>
      <c r="B13" s="147">
        <v>0</v>
      </c>
      <c r="C13" s="147">
        <v>0</v>
      </c>
      <c r="D13" s="148"/>
      <c r="E13" s="147">
        <v>0</v>
      </c>
      <c r="F13" s="147">
        <v>0</v>
      </c>
      <c r="G13" s="148"/>
      <c r="H13" s="147">
        <v>0</v>
      </c>
      <c r="I13" s="147">
        <v>0</v>
      </c>
      <c r="J13" s="148"/>
      <c r="K13" s="147">
        <v>0</v>
      </c>
      <c r="L13" s="147">
        <v>0</v>
      </c>
      <c r="M13" s="148"/>
      <c r="N13" s="147">
        <v>0</v>
      </c>
      <c r="O13" s="147">
        <v>0</v>
      </c>
      <c r="P13" s="147"/>
      <c r="Q13" s="148"/>
      <c r="R13" s="147">
        <v>0</v>
      </c>
      <c r="S13" s="147">
        <v>0</v>
      </c>
      <c r="T13" s="148"/>
      <c r="U13" s="147">
        <v>0</v>
      </c>
      <c r="V13" s="147">
        <v>0</v>
      </c>
      <c r="W13" s="148"/>
      <c r="X13" s="147">
        <v>0</v>
      </c>
      <c r="Y13" s="147">
        <v>0</v>
      </c>
      <c r="Z13" s="148"/>
      <c r="AA13" s="147">
        <v>0</v>
      </c>
      <c r="AB13" s="147">
        <v>0</v>
      </c>
      <c r="AC13" s="148"/>
      <c r="AD13" s="147">
        <v>0</v>
      </c>
      <c r="AE13" s="147">
        <v>0</v>
      </c>
      <c r="AF13" s="148"/>
      <c r="AG13" s="147">
        <v>0</v>
      </c>
      <c r="AH13" s="147">
        <v>0</v>
      </c>
      <c r="AI13" s="147">
        <v>0</v>
      </c>
      <c r="AJ13" s="147">
        <v>0</v>
      </c>
    </row>
    <row r="14" spans="1:36" ht="21" customHeight="1">
      <c r="A14" s="310" t="s">
        <v>78</v>
      </c>
      <c r="B14" s="147">
        <v>62326.428</v>
      </c>
      <c r="C14" s="147">
        <v>113.841787949086</v>
      </c>
      <c r="D14" s="148" t="s">
        <v>214</v>
      </c>
      <c r="E14" s="147">
        <v>30930.833999999999</v>
      </c>
      <c r="F14" s="147">
        <v>97.128742147722207</v>
      </c>
      <c r="G14" s="148" t="s">
        <v>215</v>
      </c>
      <c r="H14" s="147">
        <v>14220.562</v>
      </c>
      <c r="I14" s="147">
        <v>137.180021436565</v>
      </c>
      <c r="J14" s="148" t="s">
        <v>218</v>
      </c>
      <c r="K14" s="147">
        <v>4143.0050000000001</v>
      </c>
      <c r="L14" s="147">
        <v>90.722796617431101</v>
      </c>
      <c r="M14" s="148" t="s">
        <v>216</v>
      </c>
      <c r="N14" s="147">
        <v>4008.326</v>
      </c>
      <c r="O14" s="147">
        <v>136.68274486656</v>
      </c>
      <c r="P14" s="147"/>
      <c r="Q14" s="148" t="s">
        <v>217</v>
      </c>
      <c r="R14" s="147">
        <v>3564.2190000000001</v>
      </c>
      <c r="S14" s="147">
        <v>99.921188905619999</v>
      </c>
      <c r="T14" s="148" t="s">
        <v>219</v>
      </c>
      <c r="U14" s="147">
        <v>3186.9450000000002</v>
      </c>
      <c r="V14" s="147">
        <v>185.059359355119</v>
      </c>
      <c r="W14" s="148" t="s">
        <v>222</v>
      </c>
      <c r="X14" s="147">
        <v>1947.885</v>
      </c>
      <c r="Y14" s="147">
        <v>112.700698449857</v>
      </c>
      <c r="Z14" s="148" t="s">
        <v>248</v>
      </c>
      <c r="AA14" s="147">
        <v>201.19200000000001</v>
      </c>
      <c r="AB14" s="147">
        <v>204.83418823810101</v>
      </c>
      <c r="AC14" s="148" t="s">
        <v>224</v>
      </c>
      <c r="AD14" s="147">
        <v>107.96</v>
      </c>
      <c r="AE14" s="147">
        <v>81.409781400518696</v>
      </c>
      <c r="AF14" s="148" t="s">
        <v>234</v>
      </c>
      <c r="AG14" s="147">
        <v>15.5</v>
      </c>
      <c r="AH14" s="147">
        <v>72.580645161290306</v>
      </c>
      <c r="AI14" s="147">
        <v>0</v>
      </c>
      <c r="AJ14" s="147">
        <v>0</v>
      </c>
    </row>
    <row r="15" spans="1:36" ht="21" customHeight="1">
      <c r="A15" s="310" t="s">
        <v>79</v>
      </c>
      <c r="B15" s="147">
        <v>2933.777</v>
      </c>
      <c r="C15" s="147">
        <v>366.54046984484501</v>
      </c>
      <c r="D15" s="148" t="s">
        <v>214</v>
      </c>
      <c r="E15" s="147">
        <v>1646.229</v>
      </c>
      <c r="F15" s="147">
        <v>331.40043092425202</v>
      </c>
      <c r="G15" s="148" t="s">
        <v>215</v>
      </c>
      <c r="H15" s="147">
        <v>504.97399999999999</v>
      </c>
      <c r="I15" s="147">
        <v>356.15100975495801</v>
      </c>
      <c r="J15" s="148" t="s">
        <v>220</v>
      </c>
      <c r="K15" s="147">
        <v>237.15700000000001</v>
      </c>
      <c r="L15" s="147">
        <v>672.03582436951001</v>
      </c>
      <c r="M15" s="148" t="s">
        <v>219</v>
      </c>
      <c r="N15" s="147">
        <v>227.512</v>
      </c>
      <c r="O15" s="147">
        <v>328.14972397060399</v>
      </c>
      <c r="P15" s="147"/>
      <c r="Q15" s="148" t="s">
        <v>248</v>
      </c>
      <c r="R15" s="147">
        <v>90.68</v>
      </c>
      <c r="S15" s="147">
        <v>356.79311865902099</v>
      </c>
      <c r="T15" s="148" t="s">
        <v>222</v>
      </c>
      <c r="U15" s="147">
        <v>78.016999999999996</v>
      </c>
      <c r="V15" s="147">
        <v>332.696719945653</v>
      </c>
      <c r="W15" s="148" t="s">
        <v>216</v>
      </c>
      <c r="X15" s="147">
        <v>72.936999999999998</v>
      </c>
      <c r="Y15" s="147">
        <v>392.44827728039297</v>
      </c>
      <c r="Z15" s="148" t="s">
        <v>217</v>
      </c>
      <c r="AA15" s="147">
        <v>36.813000000000002</v>
      </c>
      <c r="AB15" s="147">
        <v>386.11360117349801</v>
      </c>
      <c r="AC15" s="148" t="s">
        <v>250</v>
      </c>
      <c r="AD15" s="147">
        <v>33.207999999999998</v>
      </c>
      <c r="AE15" s="147">
        <v>335.09997590941902</v>
      </c>
      <c r="AF15" s="148" t="s">
        <v>240</v>
      </c>
      <c r="AG15" s="147">
        <v>3.55</v>
      </c>
      <c r="AH15" s="147">
        <v>559.43661971831</v>
      </c>
      <c r="AI15" s="147">
        <v>2.7</v>
      </c>
      <c r="AJ15" s="147">
        <v>608.14814814814804</v>
      </c>
    </row>
    <row r="16" spans="1:36" ht="21" customHeight="1">
      <c r="A16" s="310" t="s">
        <v>80</v>
      </c>
      <c r="B16" s="147">
        <v>0.53300000000000003</v>
      </c>
      <c r="C16" s="147">
        <v>378.986866791745</v>
      </c>
      <c r="D16" s="148" t="s">
        <v>220</v>
      </c>
      <c r="E16" s="147">
        <v>0.53300000000000003</v>
      </c>
      <c r="F16" s="147">
        <v>378.986866791745</v>
      </c>
      <c r="G16" s="148"/>
      <c r="H16" s="147">
        <v>0</v>
      </c>
      <c r="I16" s="147">
        <v>0</v>
      </c>
      <c r="J16" s="148"/>
      <c r="K16" s="147">
        <v>0</v>
      </c>
      <c r="L16" s="147">
        <v>0</v>
      </c>
      <c r="M16" s="148"/>
      <c r="N16" s="147">
        <v>0</v>
      </c>
      <c r="O16" s="147">
        <v>0</v>
      </c>
      <c r="P16" s="147"/>
      <c r="Q16" s="148"/>
      <c r="R16" s="147">
        <v>0</v>
      </c>
      <c r="S16" s="147">
        <v>0</v>
      </c>
      <c r="T16" s="148"/>
      <c r="U16" s="147">
        <v>0</v>
      </c>
      <c r="V16" s="147">
        <v>0</v>
      </c>
      <c r="W16" s="148"/>
      <c r="X16" s="147">
        <v>0</v>
      </c>
      <c r="Y16" s="147">
        <v>0</v>
      </c>
      <c r="Z16" s="148"/>
      <c r="AA16" s="147">
        <v>0</v>
      </c>
      <c r="AB16" s="147">
        <v>0</v>
      </c>
      <c r="AC16" s="148"/>
      <c r="AD16" s="147">
        <v>0</v>
      </c>
      <c r="AE16" s="147">
        <v>0</v>
      </c>
      <c r="AF16" s="148"/>
      <c r="AG16" s="147">
        <v>0</v>
      </c>
      <c r="AH16" s="147">
        <v>0</v>
      </c>
      <c r="AI16" s="147">
        <v>0</v>
      </c>
      <c r="AJ16" s="147">
        <v>0</v>
      </c>
    </row>
    <row r="17" spans="1:36" ht="21" customHeight="1">
      <c r="A17" s="310" t="s">
        <v>284</v>
      </c>
      <c r="B17" s="147">
        <v>0</v>
      </c>
      <c r="C17" s="147">
        <v>0</v>
      </c>
      <c r="D17" s="148"/>
      <c r="E17" s="147">
        <v>0</v>
      </c>
      <c r="F17" s="147">
        <v>0</v>
      </c>
      <c r="G17" s="148"/>
      <c r="H17" s="147">
        <v>0</v>
      </c>
      <c r="I17" s="147">
        <v>0</v>
      </c>
      <c r="J17" s="148"/>
      <c r="K17" s="147">
        <v>0</v>
      </c>
      <c r="L17" s="147">
        <v>0</v>
      </c>
      <c r="M17" s="148"/>
      <c r="N17" s="147">
        <v>0</v>
      </c>
      <c r="O17" s="147">
        <v>0</v>
      </c>
      <c r="P17" s="147"/>
      <c r="Q17" s="148"/>
      <c r="R17" s="147">
        <v>0</v>
      </c>
      <c r="S17" s="147">
        <v>0</v>
      </c>
      <c r="T17" s="148"/>
      <c r="U17" s="147">
        <v>0</v>
      </c>
      <c r="V17" s="147">
        <v>0</v>
      </c>
      <c r="W17" s="148"/>
      <c r="X17" s="147">
        <v>0</v>
      </c>
      <c r="Y17" s="147">
        <v>0</v>
      </c>
      <c r="Z17" s="148"/>
      <c r="AA17" s="147">
        <v>0</v>
      </c>
      <c r="AB17" s="147">
        <v>0</v>
      </c>
      <c r="AC17" s="148"/>
      <c r="AD17" s="147">
        <v>0</v>
      </c>
      <c r="AE17" s="147">
        <v>0</v>
      </c>
      <c r="AF17" s="148"/>
      <c r="AG17" s="147">
        <v>0</v>
      </c>
      <c r="AH17" s="147">
        <v>0</v>
      </c>
      <c r="AI17" s="147">
        <v>0</v>
      </c>
      <c r="AJ17" s="147">
        <v>0</v>
      </c>
    </row>
    <row r="18" spans="1:36" ht="21" customHeight="1">
      <c r="A18" s="310" t="s">
        <v>81</v>
      </c>
      <c r="B18" s="147">
        <v>199.92</v>
      </c>
      <c r="C18" s="147">
        <v>556.632653061224</v>
      </c>
      <c r="D18" s="148" t="s">
        <v>220</v>
      </c>
      <c r="E18" s="147">
        <v>122.014</v>
      </c>
      <c r="F18" s="147">
        <v>631.05053518448699</v>
      </c>
      <c r="G18" s="148" t="s">
        <v>216</v>
      </c>
      <c r="H18" s="147">
        <v>60.676000000000002</v>
      </c>
      <c r="I18" s="147">
        <v>411.24991759509498</v>
      </c>
      <c r="J18" s="148" t="s">
        <v>240</v>
      </c>
      <c r="K18" s="147">
        <v>13.641999999999999</v>
      </c>
      <c r="L18" s="147">
        <v>573.22973171089302</v>
      </c>
      <c r="M18" s="148" t="s">
        <v>241</v>
      </c>
      <c r="N18" s="147">
        <v>3.5880000000000001</v>
      </c>
      <c r="O18" s="147">
        <v>421.40468227424799</v>
      </c>
      <c r="P18" s="147"/>
      <c r="Q18" s="148"/>
      <c r="R18" s="147">
        <v>0</v>
      </c>
      <c r="S18" s="147">
        <v>0</v>
      </c>
      <c r="T18" s="148"/>
      <c r="U18" s="147">
        <v>0</v>
      </c>
      <c r="V18" s="147">
        <v>0</v>
      </c>
      <c r="W18" s="148"/>
      <c r="X18" s="147">
        <v>0</v>
      </c>
      <c r="Y18" s="147">
        <v>0</v>
      </c>
      <c r="Z18" s="148"/>
      <c r="AA18" s="147">
        <v>0</v>
      </c>
      <c r="AB18" s="147">
        <v>0</v>
      </c>
      <c r="AC18" s="148"/>
      <c r="AD18" s="147">
        <v>0</v>
      </c>
      <c r="AE18" s="147">
        <v>0</v>
      </c>
      <c r="AF18" s="148"/>
      <c r="AG18" s="147">
        <v>0</v>
      </c>
      <c r="AH18" s="147">
        <v>0</v>
      </c>
      <c r="AI18" s="147">
        <v>0</v>
      </c>
      <c r="AJ18" s="147">
        <v>0</v>
      </c>
    </row>
    <row r="19" spans="1:36" ht="21" customHeight="1">
      <c r="A19" s="310" t="s">
        <v>82</v>
      </c>
      <c r="B19" s="147">
        <v>9813.2549999999992</v>
      </c>
      <c r="C19" s="147">
        <v>246.24041666093501</v>
      </c>
      <c r="D19" s="148" t="s">
        <v>216</v>
      </c>
      <c r="E19" s="147">
        <v>3751.703</v>
      </c>
      <c r="F19" s="147">
        <v>240.38496650721001</v>
      </c>
      <c r="G19" s="148" t="s">
        <v>215</v>
      </c>
      <c r="H19" s="147">
        <v>2414.2600000000002</v>
      </c>
      <c r="I19" s="147">
        <v>248.62400901311401</v>
      </c>
      <c r="J19" s="148" t="s">
        <v>214</v>
      </c>
      <c r="K19" s="147">
        <v>2147.4180000000001</v>
      </c>
      <c r="L19" s="147">
        <v>231.00812231246999</v>
      </c>
      <c r="M19" s="148" t="s">
        <v>217</v>
      </c>
      <c r="N19" s="147">
        <v>387.44</v>
      </c>
      <c r="O19" s="147">
        <v>239.44352673962399</v>
      </c>
      <c r="P19" s="147"/>
      <c r="Q19" s="148" t="s">
        <v>241</v>
      </c>
      <c r="R19" s="147">
        <v>329.029</v>
      </c>
      <c r="S19" s="147">
        <v>356.91078901859697</v>
      </c>
      <c r="T19" s="148" t="s">
        <v>219</v>
      </c>
      <c r="U19" s="147">
        <v>320.15899999999999</v>
      </c>
      <c r="V19" s="147">
        <v>213.19406919686801</v>
      </c>
      <c r="W19" s="148" t="s">
        <v>224</v>
      </c>
      <c r="X19" s="147">
        <v>233.06</v>
      </c>
      <c r="Y19" s="147">
        <v>229.833519265425</v>
      </c>
      <c r="Z19" s="148" t="s">
        <v>220</v>
      </c>
      <c r="AA19" s="147">
        <v>156.02199999999999</v>
      </c>
      <c r="AB19" s="147">
        <v>432.84921357244502</v>
      </c>
      <c r="AC19" s="148" t="s">
        <v>248</v>
      </c>
      <c r="AD19" s="147">
        <v>72.864000000000004</v>
      </c>
      <c r="AE19" s="147">
        <v>253.54084321475599</v>
      </c>
      <c r="AF19" s="148" t="s">
        <v>462</v>
      </c>
      <c r="AG19" s="147">
        <v>1.3</v>
      </c>
      <c r="AH19" s="147">
        <v>169.230769230769</v>
      </c>
      <c r="AI19" s="147">
        <v>0</v>
      </c>
      <c r="AJ19" s="147">
        <v>0</v>
      </c>
    </row>
    <row r="20" spans="1:36" ht="21" customHeight="1">
      <c r="A20" s="310" t="s">
        <v>171</v>
      </c>
      <c r="B20" s="147">
        <v>35611.815000000002</v>
      </c>
      <c r="C20" s="147">
        <v>31.7714780895048</v>
      </c>
      <c r="D20" s="148" t="s">
        <v>214</v>
      </c>
      <c r="E20" s="147">
        <v>13338.235000000001</v>
      </c>
      <c r="F20" s="147">
        <v>36.031678854061298</v>
      </c>
      <c r="G20" s="148" t="s">
        <v>215</v>
      </c>
      <c r="H20" s="147">
        <v>7873.2910000000002</v>
      </c>
      <c r="I20" s="147">
        <v>29.438134574220602</v>
      </c>
      <c r="J20" s="148" t="s">
        <v>217</v>
      </c>
      <c r="K20" s="147">
        <v>4945.4750000000004</v>
      </c>
      <c r="L20" s="147">
        <v>28.9648618181267</v>
      </c>
      <c r="M20" s="148" t="s">
        <v>216</v>
      </c>
      <c r="N20" s="147">
        <v>3705.96</v>
      </c>
      <c r="O20" s="147">
        <v>28.327612818271099</v>
      </c>
      <c r="P20" s="147"/>
      <c r="Q20" s="148" t="s">
        <v>219</v>
      </c>
      <c r="R20" s="147">
        <v>2708.37</v>
      </c>
      <c r="S20" s="147">
        <v>27.970698242854599</v>
      </c>
      <c r="T20" s="148" t="s">
        <v>218</v>
      </c>
      <c r="U20" s="147">
        <v>1617.84</v>
      </c>
      <c r="V20" s="147">
        <v>28.876773970231898</v>
      </c>
      <c r="W20" s="148" t="s">
        <v>222</v>
      </c>
      <c r="X20" s="147">
        <v>1021.855</v>
      </c>
      <c r="Y20" s="147">
        <v>29.826149502620201</v>
      </c>
      <c r="Z20" s="148" t="s">
        <v>234</v>
      </c>
      <c r="AA20" s="147">
        <v>261.55500000000001</v>
      </c>
      <c r="AB20" s="147">
        <v>39.429565483359099</v>
      </c>
      <c r="AC20" s="148" t="s">
        <v>248</v>
      </c>
      <c r="AD20" s="147">
        <v>59.31</v>
      </c>
      <c r="AE20" s="147">
        <v>73.984151070645794</v>
      </c>
      <c r="AF20" s="148" t="s">
        <v>257</v>
      </c>
      <c r="AG20" s="147">
        <v>58.32</v>
      </c>
      <c r="AH20" s="147">
        <v>27.314814814814799</v>
      </c>
      <c r="AI20" s="147">
        <v>21.603999999999999</v>
      </c>
      <c r="AJ20" s="147">
        <v>73.828920570264799</v>
      </c>
    </row>
    <row r="21" spans="1:36" ht="21" customHeight="1">
      <c r="A21" s="310" t="s">
        <v>83</v>
      </c>
      <c r="B21" s="147">
        <v>2077.71</v>
      </c>
      <c r="C21" s="147">
        <v>38.000490925104998</v>
      </c>
      <c r="D21" s="148" t="s">
        <v>215</v>
      </c>
      <c r="E21" s="147">
        <v>1262.115</v>
      </c>
      <c r="F21" s="147">
        <v>37.8761047923525</v>
      </c>
      <c r="G21" s="148" t="s">
        <v>214</v>
      </c>
      <c r="H21" s="147">
        <v>474.33</v>
      </c>
      <c r="I21" s="147">
        <v>39.095144730461897</v>
      </c>
      <c r="J21" s="148" t="s">
        <v>217</v>
      </c>
      <c r="K21" s="147">
        <v>206.13</v>
      </c>
      <c r="L21" s="147">
        <v>38.955998641633897</v>
      </c>
      <c r="M21" s="148" t="s">
        <v>222</v>
      </c>
      <c r="N21" s="147">
        <v>89.174999999999997</v>
      </c>
      <c r="O21" s="147">
        <v>34.5051864311747</v>
      </c>
      <c r="P21" s="147"/>
      <c r="Q21" s="148" t="s">
        <v>219</v>
      </c>
      <c r="R21" s="147">
        <v>45.96</v>
      </c>
      <c r="S21" s="147">
        <v>32.615317667536999</v>
      </c>
      <c r="T21" s="148"/>
      <c r="U21" s="147">
        <v>0</v>
      </c>
      <c r="V21" s="147">
        <v>0</v>
      </c>
      <c r="W21" s="148"/>
      <c r="X21" s="147">
        <v>0</v>
      </c>
      <c r="Y21" s="147">
        <v>0</v>
      </c>
      <c r="Z21" s="148"/>
      <c r="AA21" s="147">
        <v>0</v>
      </c>
      <c r="AB21" s="147">
        <v>0</v>
      </c>
      <c r="AC21" s="148"/>
      <c r="AD21" s="147">
        <v>0</v>
      </c>
      <c r="AE21" s="147">
        <v>0</v>
      </c>
      <c r="AF21" s="148"/>
      <c r="AG21" s="147">
        <v>0</v>
      </c>
      <c r="AH21" s="147">
        <v>0</v>
      </c>
      <c r="AI21" s="147">
        <v>0</v>
      </c>
      <c r="AJ21" s="147">
        <v>0</v>
      </c>
    </row>
    <row r="22" spans="1:36" ht="21" customHeight="1">
      <c r="A22" s="310" t="s">
        <v>245</v>
      </c>
      <c r="B22" s="147">
        <v>83.37</v>
      </c>
      <c r="C22" s="147">
        <v>954.68393906681001</v>
      </c>
      <c r="D22" s="148" t="s">
        <v>220</v>
      </c>
      <c r="E22" s="147">
        <v>66.816000000000003</v>
      </c>
      <c r="F22" s="147">
        <v>953.02023467433003</v>
      </c>
      <c r="G22" s="148" t="s">
        <v>241</v>
      </c>
      <c r="H22" s="147">
        <v>11.461</v>
      </c>
      <c r="I22" s="147">
        <v>1206.8754907948701</v>
      </c>
      <c r="J22" s="148" t="s">
        <v>214</v>
      </c>
      <c r="K22" s="147">
        <v>5.093</v>
      </c>
      <c r="L22" s="147">
        <v>408.99273512664399</v>
      </c>
      <c r="M22" s="148"/>
      <c r="N22" s="147">
        <v>0</v>
      </c>
      <c r="O22" s="147">
        <v>0</v>
      </c>
      <c r="P22" s="147"/>
      <c r="Q22" s="148"/>
      <c r="R22" s="147">
        <v>0</v>
      </c>
      <c r="S22" s="147">
        <v>0</v>
      </c>
      <c r="T22" s="148"/>
      <c r="U22" s="147">
        <v>0</v>
      </c>
      <c r="V22" s="147">
        <v>0</v>
      </c>
      <c r="W22" s="148"/>
      <c r="X22" s="147">
        <v>0</v>
      </c>
      <c r="Y22" s="147">
        <v>0</v>
      </c>
      <c r="Z22" s="148"/>
      <c r="AA22" s="147">
        <v>0</v>
      </c>
      <c r="AB22" s="147">
        <v>0</v>
      </c>
      <c r="AC22" s="148"/>
      <c r="AD22" s="147">
        <v>0</v>
      </c>
      <c r="AE22" s="147">
        <v>0</v>
      </c>
      <c r="AF22" s="148"/>
      <c r="AG22" s="147">
        <v>0</v>
      </c>
      <c r="AH22" s="147">
        <v>0</v>
      </c>
      <c r="AI22" s="147">
        <v>0</v>
      </c>
      <c r="AJ22" s="147">
        <v>0</v>
      </c>
    </row>
    <row r="23" spans="1:36" ht="21" customHeight="1">
      <c r="A23" s="310" t="s">
        <v>84</v>
      </c>
      <c r="B23" s="147">
        <v>9153.7479999999996</v>
      </c>
      <c r="C23" s="147">
        <v>120.66652916379201</v>
      </c>
      <c r="D23" s="148" t="s">
        <v>214</v>
      </c>
      <c r="E23" s="147">
        <v>5531.2110000000002</v>
      </c>
      <c r="F23" s="147">
        <v>115.000313674528</v>
      </c>
      <c r="G23" s="148" t="s">
        <v>215</v>
      </c>
      <c r="H23" s="147">
        <v>1635.5519999999999</v>
      </c>
      <c r="I23" s="147">
        <v>125.123505703273</v>
      </c>
      <c r="J23" s="148" t="s">
        <v>217</v>
      </c>
      <c r="K23" s="147">
        <v>747.26</v>
      </c>
      <c r="L23" s="147">
        <v>107.075181329122</v>
      </c>
      <c r="M23" s="148" t="s">
        <v>216</v>
      </c>
      <c r="N23" s="147">
        <v>326.39999999999998</v>
      </c>
      <c r="O23" s="147">
        <v>109.04718137254901</v>
      </c>
      <c r="P23" s="147"/>
      <c r="Q23" s="148" t="s">
        <v>219</v>
      </c>
      <c r="R23" s="147">
        <v>306.35000000000002</v>
      </c>
      <c r="S23" s="147">
        <v>118.07083401338301</v>
      </c>
      <c r="T23" s="148" t="s">
        <v>221</v>
      </c>
      <c r="U23" s="147">
        <v>248.94</v>
      </c>
      <c r="V23" s="147">
        <v>136.12115369165301</v>
      </c>
      <c r="W23" s="148" t="s">
        <v>220</v>
      </c>
      <c r="X23" s="147">
        <v>186.035</v>
      </c>
      <c r="Y23" s="147">
        <v>315.69328352191798</v>
      </c>
      <c r="Z23" s="148" t="s">
        <v>222</v>
      </c>
      <c r="AA23" s="147">
        <v>172</v>
      </c>
      <c r="AB23" s="147">
        <v>112.912790697674</v>
      </c>
      <c r="AC23" s="148"/>
      <c r="AD23" s="147">
        <v>0</v>
      </c>
      <c r="AE23" s="147">
        <v>0</v>
      </c>
      <c r="AF23" s="148"/>
      <c r="AG23" s="147">
        <v>0</v>
      </c>
      <c r="AH23" s="147">
        <v>0</v>
      </c>
      <c r="AI23" s="147">
        <v>0</v>
      </c>
      <c r="AJ23" s="147">
        <v>0</v>
      </c>
    </row>
    <row r="24" spans="1:36" ht="21" customHeight="1">
      <c r="A24" s="310" t="s">
        <v>85</v>
      </c>
      <c r="B24" s="147">
        <v>19.271999999999998</v>
      </c>
      <c r="C24" s="147">
        <v>300.59153175591501</v>
      </c>
      <c r="D24" s="148" t="s">
        <v>214</v>
      </c>
      <c r="E24" s="147">
        <v>15.36</v>
      </c>
      <c r="F24" s="147">
        <v>198.046875</v>
      </c>
      <c r="G24" s="148" t="s">
        <v>220</v>
      </c>
      <c r="H24" s="147">
        <v>3.9119999999999999</v>
      </c>
      <c r="I24" s="147">
        <v>703.22085889570599</v>
      </c>
      <c r="J24" s="148"/>
      <c r="K24" s="147">
        <v>0</v>
      </c>
      <c r="L24" s="147">
        <v>0</v>
      </c>
      <c r="M24" s="148"/>
      <c r="N24" s="147">
        <v>0</v>
      </c>
      <c r="O24" s="147">
        <v>0</v>
      </c>
      <c r="P24" s="147"/>
      <c r="Q24" s="148"/>
      <c r="R24" s="147">
        <v>0</v>
      </c>
      <c r="S24" s="147">
        <v>0</v>
      </c>
      <c r="T24" s="148"/>
      <c r="U24" s="147">
        <v>0</v>
      </c>
      <c r="V24" s="147">
        <v>0</v>
      </c>
      <c r="W24" s="148"/>
      <c r="X24" s="147">
        <v>0</v>
      </c>
      <c r="Y24" s="147">
        <v>0</v>
      </c>
      <c r="Z24" s="148"/>
      <c r="AA24" s="147">
        <v>0</v>
      </c>
      <c r="AB24" s="147">
        <v>0</v>
      </c>
      <c r="AC24" s="148"/>
      <c r="AD24" s="147">
        <v>0</v>
      </c>
      <c r="AE24" s="147">
        <v>0</v>
      </c>
      <c r="AF24" s="148"/>
      <c r="AG24" s="147">
        <v>0</v>
      </c>
      <c r="AH24" s="147">
        <v>0</v>
      </c>
      <c r="AI24" s="147">
        <v>0</v>
      </c>
      <c r="AJ24" s="147">
        <v>0</v>
      </c>
    </row>
    <row r="25" spans="1:36" ht="21" customHeight="1">
      <c r="A25" s="310" t="s">
        <v>86</v>
      </c>
      <c r="B25" s="147">
        <v>326.25599999999997</v>
      </c>
      <c r="C25" s="147">
        <v>551.31553136187495</v>
      </c>
      <c r="D25" s="148" t="s">
        <v>220</v>
      </c>
      <c r="E25" s="147">
        <v>165.29900000000001</v>
      </c>
      <c r="F25" s="147">
        <v>664.45653028753998</v>
      </c>
      <c r="G25" s="148" t="s">
        <v>214</v>
      </c>
      <c r="H25" s="147">
        <v>134.60400000000001</v>
      </c>
      <c r="I25" s="147">
        <v>398.19024694659902</v>
      </c>
      <c r="J25" s="148" t="s">
        <v>240</v>
      </c>
      <c r="K25" s="147">
        <v>23.353000000000002</v>
      </c>
      <c r="L25" s="147">
        <v>624.288100029975</v>
      </c>
      <c r="M25" s="148" t="s">
        <v>241</v>
      </c>
      <c r="N25" s="147">
        <v>1.6930000000000001</v>
      </c>
      <c r="O25" s="147">
        <v>914.94388659184904</v>
      </c>
      <c r="P25" s="147"/>
      <c r="Q25" s="148" t="s">
        <v>224</v>
      </c>
      <c r="R25" s="147">
        <v>1.3069999999999999</v>
      </c>
      <c r="S25" s="147">
        <v>237.18439173680201</v>
      </c>
      <c r="T25" s="148"/>
      <c r="U25" s="147">
        <v>0</v>
      </c>
      <c r="V25" s="147">
        <v>0</v>
      </c>
      <c r="W25" s="148"/>
      <c r="X25" s="147">
        <v>0</v>
      </c>
      <c r="Y25" s="147">
        <v>0</v>
      </c>
      <c r="Z25" s="148"/>
      <c r="AA25" s="147">
        <v>0</v>
      </c>
      <c r="AB25" s="147">
        <v>0</v>
      </c>
      <c r="AC25" s="148"/>
      <c r="AD25" s="147">
        <v>0</v>
      </c>
      <c r="AE25" s="147">
        <v>0</v>
      </c>
      <c r="AF25" s="148"/>
      <c r="AG25" s="147">
        <v>0</v>
      </c>
      <c r="AH25" s="147">
        <v>0</v>
      </c>
      <c r="AI25" s="147">
        <v>0</v>
      </c>
      <c r="AJ25" s="147">
        <v>0</v>
      </c>
    </row>
    <row r="26" spans="1:36" ht="21" customHeight="1">
      <c r="A26" s="310" t="s">
        <v>87</v>
      </c>
      <c r="B26" s="147">
        <v>3013.18</v>
      </c>
      <c r="C26" s="147">
        <v>368.823634830976</v>
      </c>
      <c r="D26" s="148" t="s">
        <v>216</v>
      </c>
      <c r="E26" s="147">
        <v>890.33699999999999</v>
      </c>
      <c r="F26" s="147">
        <v>340.15209971055901</v>
      </c>
      <c r="G26" s="148" t="s">
        <v>214</v>
      </c>
      <c r="H26" s="147">
        <v>804.00800000000004</v>
      </c>
      <c r="I26" s="147">
        <v>365.11328245490103</v>
      </c>
      <c r="J26" s="148" t="s">
        <v>215</v>
      </c>
      <c r="K26" s="147">
        <v>711.86</v>
      </c>
      <c r="L26" s="147">
        <v>329.90475655325503</v>
      </c>
      <c r="M26" s="148" t="s">
        <v>220</v>
      </c>
      <c r="N26" s="147">
        <v>534.971</v>
      </c>
      <c r="O26" s="147">
        <v>466.88885939611703</v>
      </c>
      <c r="P26" s="147"/>
      <c r="Q26" s="148" t="s">
        <v>241</v>
      </c>
      <c r="R26" s="147">
        <v>29.393000000000001</v>
      </c>
      <c r="S26" s="147">
        <v>508.59048072670402</v>
      </c>
      <c r="T26" s="148" t="s">
        <v>217</v>
      </c>
      <c r="U26" s="147">
        <v>24.629000000000001</v>
      </c>
      <c r="V26" s="147">
        <v>395.91538430305701</v>
      </c>
      <c r="W26" s="148" t="s">
        <v>219</v>
      </c>
      <c r="X26" s="147">
        <v>17.981999999999999</v>
      </c>
      <c r="Y26" s="147">
        <v>311.97864531197899</v>
      </c>
      <c r="Z26" s="148"/>
      <c r="AA26" s="147">
        <v>0</v>
      </c>
      <c r="AB26" s="147">
        <v>0</v>
      </c>
      <c r="AC26" s="148"/>
      <c r="AD26" s="147">
        <v>0</v>
      </c>
      <c r="AE26" s="147">
        <v>0</v>
      </c>
      <c r="AF26" s="148"/>
      <c r="AG26" s="147">
        <v>0</v>
      </c>
      <c r="AH26" s="147">
        <v>0</v>
      </c>
      <c r="AI26" s="147">
        <v>0</v>
      </c>
      <c r="AJ26" s="147">
        <v>0</v>
      </c>
    </row>
    <row r="27" spans="1:36" ht="21" customHeight="1">
      <c r="A27" s="310" t="s">
        <v>88</v>
      </c>
      <c r="B27" s="147">
        <v>0</v>
      </c>
      <c r="C27" s="147">
        <v>0</v>
      </c>
      <c r="D27" s="148"/>
      <c r="E27" s="147">
        <v>0</v>
      </c>
      <c r="F27" s="147">
        <v>0</v>
      </c>
      <c r="G27" s="148"/>
      <c r="H27" s="147">
        <v>0</v>
      </c>
      <c r="I27" s="147">
        <v>0</v>
      </c>
      <c r="J27" s="148"/>
      <c r="K27" s="147">
        <v>0</v>
      </c>
      <c r="L27" s="147">
        <v>0</v>
      </c>
      <c r="M27" s="148"/>
      <c r="N27" s="147">
        <v>0</v>
      </c>
      <c r="O27" s="147">
        <v>0</v>
      </c>
      <c r="P27" s="147"/>
      <c r="Q27" s="148"/>
      <c r="R27" s="147">
        <v>0</v>
      </c>
      <c r="S27" s="147">
        <v>0</v>
      </c>
      <c r="T27" s="148"/>
      <c r="U27" s="147">
        <v>0</v>
      </c>
      <c r="V27" s="147">
        <v>0</v>
      </c>
      <c r="W27" s="148"/>
      <c r="X27" s="147">
        <v>0</v>
      </c>
      <c r="Y27" s="147">
        <v>0</v>
      </c>
      <c r="Z27" s="148"/>
      <c r="AA27" s="147">
        <v>0</v>
      </c>
      <c r="AB27" s="147">
        <v>0</v>
      </c>
      <c r="AC27" s="148"/>
      <c r="AD27" s="147">
        <v>0</v>
      </c>
      <c r="AE27" s="147">
        <v>0</v>
      </c>
      <c r="AF27" s="148"/>
      <c r="AG27" s="147">
        <v>0</v>
      </c>
      <c r="AH27" s="147">
        <v>0</v>
      </c>
      <c r="AI27" s="147">
        <v>0</v>
      </c>
      <c r="AJ27" s="147">
        <v>0</v>
      </c>
    </row>
    <row r="28" spans="1:36" ht="21" customHeight="1">
      <c r="A28" s="310" t="s">
        <v>89</v>
      </c>
      <c r="B28" s="147">
        <v>82921.97</v>
      </c>
      <c r="C28" s="147">
        <v>39.1187522438263</v>
      </c>
      <c r="D28" s="148" t="s">
        <v>214</v>
      </c>
      <c r="E28" s="147">
        <v>35306.53</v>
      </c>
      <c r="F28" s="147">
        <v>37.350144576654799</v>
      </c>
      <c r="G28" s="148" t="s">
        <v>215</v>
      </c>
      <c r="H28" s="147">
        <v>17946.075000000001</v>
      </c>
      <c r="I28" s="147">
        <v>35.081487177558301</v>
      </c>
      <c r="J28" s="148" t="s">
        <v>216</v>
      </c>
      <c r="K28" s="147">
        <v>8494.5300000000007</v>
      </c>
      <c r="L28" s="147">
        <v>46.869102822640002</v>
      </c>
      <c r="M28" s="148" t="s">
        <v>218</v>
      </c>
      <c r="N28" s="147">
        <v>8292.3700000000008</v>
      </c>
      <c r="O28" s="147">
        <v>38.8571662865984</v>
      </c>
      <c r="P28" s="147"/>
      <c r="Q28" s="148" t="s">
        <v>217</v>
      </c>
      <c r="R28" s="147">
        <v>7268.95</v>
      </c>
      <c r="S28" s="147">
        <v>35.330274661402299</v>
      </c>
      <c r="T28" s="148" t="s">
        <v>248</v>
      </c>
      <c r="U28" s="147">
        <v>1630.52</v>
      </c>
      <c r="V28" s="147">
        <v>66.1065181659839</v>
      </c>
      <c r="W28" s="148" t="s">
        <v>237</v>
      </c>
      <c r="X28" s="147">
        <v>1097.6980000000001</v>
      </c>
      <c r="Y28" s="147">
        <v>69.864388930288598</v>
      </c>
      <c r="Z28" s="148" t="s">
        <v>222</v>
      </c>
      <c r="AA28" s="147">
        <v>886.83</v>
      </c>
      <c r="AB28" s="147">
        <v>34.071919082575</v>
      </c>
      <c r="AC28" s="148" t="s">
        <v>219</v>
      </c>
      <c r="AD28" s="147">
        <v>677.02</v>
      </c>
      <c r="AE28" s="147">
        <v>40.517266845883398</v>
      </c>
      <c r="AF28" s="148" t="s">
        <v>234</v>
      </c>
      <c r="AG28" s="147">
        <v>617.33000000000004</v>
      </c>
      <c r="AH28" s="147">
        <v>41.5385612233327</v>
      </c>
      <c r="AI28" s="147">
        <v>704.11699999999996</v>
      </c>
      <c r="AJ28" s="147">
        <v>71.854535538837993</v>
      </c>
    </row>
    <row r="29" spans="1:36" ht="21" customHeight="1">
      <c r="A29" s="310" t="s">
        <v>90</v>
      </c>
      <c r="B29" s="147">
        <v>0</v>
      </c>
      <c r="C29" s="147">
        <v>0</v>
      </c>
      <c r="D29" s="148"/>
      <c r="E29" s="147">
        <v>0</v>
      </c>
      <c r="F29" s="147">
        <v>0</v>
      </c>
      <c r="G29" s="148"/>
      <c r="H29" s="147">
        <v>0</v>
      </c>
      <c r="I29" s="147">
        <v>0</v>
      </c>
      <c r="J29" s="148"/>
      <c r="K29" s="147">
        <v>0</v>
      </c>
      <c r="L29" s="147">
        <v>0</v>
      </c>
      <c r="M29" s="148"/>
      <c r="N29" s="147">
        <v>0</v>
      </c>
      <c r="O29" s="147">
        <v>0</v>
      </c>
      <c r="P29" s="147"/>
      <c r="Q29" s="148"/>
      <c r="R29" s="147">
        <v>0</v>
      </c>
      <c r="S29" s="147">
        <v>0</v>
      </c>
      <c r="T29" s="148"/>
      <c r="U29" s="147">
        <v>0</v>
      </c>
      <c r="V29" s="147">
        <v>0</v>
      </c>
      <c r="W29" s="148"/>
      <c r="X29" s="147">
        <v>0</v>
      </c>
      <c r="Y29" s="147">
        <v>0</v>
      </c>
      <c r="Z29" s="148"/>
      <c r="AA29" s="147">
        <v>0</v>
      </c>
      <c r="AB29" s="147">
        <v>0</v>
      </c>
      <c r="AC29" s="148"/>
      <c r="AD29" s="147">
        <v>0</v>
      </c>
      <c r="AE29" s="147">
        <v>0</v>
      </c>
      <c r="AF29" s="148"/>
      <c r="AG29" s="147">
        <v>0</v>
      </c>
      <c r="AH29" s="147">
        <v>0</v>
      </c>
      <c r="AI29" s="147">
        <v>0</v>
      </c>
      <c r="AJ29" s="147">
        <v>0</v>
      </c>
    </row>
    <row r="30" spans="1:36" ht="21" customHeight="1">
      <c r="A30" s="310" t="s">
        <v>91</v>
      </c>
      <c r="B30" s="147">
        <v>44575.298000000003</v>
      </c>
      <c r="C30" s="147">
        <v>69.159425473723104</v>
      </c>
      <c r="D30" s="148" t="s">
        <v>215</v>
      </c>
      <c r="E30" s="147">
        <v>9416</v>
      </c>
      <c r="F30" s="147">
        <v>68.593776550552207</v>
      </c>
      <c r="G30" s="148" t="s">
        <v>214</v>
      </c>
      <c r="H30" s="147">
        <v>9303.3979999999992</v>
      </c>
      <c r="I30" s="147">
        <v>64.289950833018196</v>
      </c>
      <c r="J30" s="148" t="s">
        <v>217</v>
      </c>
      <c r="K30" s="147">
        <v>7996.52</v>
      </c>
      <c r="L30" s="147">
        <v>68.157273413935101</v>
      </c>
      <c r="M30" s="148" t="s">
        <v>218</v>
      </c>
      <c r="N30" s="147">
        <v>6229.26</v>
      </c>
      <c r="O30" s="147">
        <v>66.723013648491204</v>
      </c>
      <c r="P30" s="147"/>
      <c r="Q30" s="148" t="s">
        <v>219</v>
      </c>
      <c r="R30" s="147">
        <v>4102.07</v>
      </c>
      <c r="S30" s="147">
        <v>62.365098596562198</v>
      </c>
      <c r="T30" s="148" t="s">
        <v>216</v>
      </c>
      <c r="U30" s="147">
        <v>2914.6</v>
      </c>
      <c r="V30" s="147">
        <v>62.863514719000896</v>
      </c>
      <c r="W30" s="148" t="s">
        <v>227</v>
      </c>
      <c r="X30" s="147">
        <v>2200</v>
      </c>
      <c r="Y30" s="147">
        <v>90.882272727272706</v>
      </c>
      <c r="Z30" s="148" t="s">
        <v>232</v>
      </c>
      <c r="AA30" s="147">
        <v>653.29999999999995</v>
      </c>
      <c r="AB30" s="147">
        <v>148.31930200520401</v>
      </c>
      <c r="AC30" s="148" t="s">
        <v>222</v>
      </c>
      <c r="AD30" s="147">
        <v>427.57</v>
      </c>
      <c r="AE30" s="147">
        <v>66.078069088102495</v>
      </c>
      <c r="AF30" s="148" t="s">
        <v>248</v>
      </c>
      <c r="AG30" s="147">
        <v>354.62</v>
      </c>
      <c r="AH30" s="147">
        <v>144.36016017145101</v>
      </c>
      <c r="AI30" s="147">
        <v>977.96</v>
      </c>
      <c r="AJ30" s="147">
        <v>64.235756063642697</v>
      </c>
    </row>
    <row r="31" spans="1:36" ht="21" customHeight="1">
      <c r="A31" s="310" t="s">
        <v>92</v>
      </c>
      <c r="B31" s="147">
        <v>5830.0420000000004</v>
      </c>
      <c r="C31" s="147">
        <v>92.148907332056993</v>
      </c>
      <c r="D31" s="148" t="s">
        <v>214</v>
      </c>
      <c r="E31" s="147">
        <v>2968.55</v>
      </c>
      <c r="F31" s="147">
        <v>47.454481143992901</v>
      </c>
      <c r="G31" s="148" t="s">
        <v>215</v>
      </c>
      <c r="H31" s="147">
        <v>1596.74</v>
      </c>
      <c r="I31" s="147">
        <v>63.2307075666671</v>
      </c>
      <c r="J31" s="148" t="s">
        <v>220</v>
      </c>
      <c r="K31" s="147">
        <v>352.77100000000002</v>
      </c>
      <c r="L31" s="147">
        <v>586.01755813261298</v>
      </c>
      <c r="M31" s="148" t="s">
        <v>232</v>
      </c>
      <c r="N31" s="147">
        <v>337.98</v>
      </c>
      <c r="O31" s="147">
        <v>40.641458074442298</v>
      </c>
      <c r="P31" s="147"/>
      <c r="Q31" s="148" t="s">
        <v>216</v>
      </c>
      <c r="R31" s="147">
        <v>178.17400000000001</v>
      </c>
      <c r="S31" s="147">
        <v>156.71197817863401</v>
      </c>
      <c r="T31" s="148" t="s">
        <v>217</v>
      </c>
      <c r="U31" s="147">
        <v>127</v>
      </c>
      <c r="V31" s="147">
        <v>40.244094488188999</v>
      </c>
      <c r="W31" s="148" t="s">
        <v>219</v>
      </c>
      <c r="X31" s="147">
        <v>70.52</v>
      </c>
      <c r="Y31" s="147">
        <v>34.954622802042003</v>
      </c>
      <c r="Z31" s="148" t="s">
        <v>248</v>
      </c>
      <c r="AA31" s="147">
        <v>61.2</v>
      </c>
      <c r="AB31" s="147">
        <v>71.911764705882405</v>
      </c>
      <c r="AC31" s="148" t="s">
        <v>222</v>
      </c>
      <c r="AD31" s="147">
        <v>56.45</v>
      </c>
      <c r="AE31" s="147">
        <v>73.179805137289605</v>
      </c>
      <c r="AF31" s="148" t="s">
        <v>241</v>
      </c>
      <c r="AG31" s="147">
        <v>52.417000000000002</v>
      </c>
      <c r="AH31" s="147">
        <v>473.58681343838799</v>
      </c>
      <c r="AI31" s="147">
        <v>28.24</v>
      </c>
      <c r="AJ31" s="147">
        <v>215.22662889518401</v>
      </c>
    </row>
    <row r="32" spans="1:36" ht="21" customHeight="1">
      <c r="A32" s="310" t="s">
        <v>93</v>
      </c>
      <c r="B32" s="147">
        <v>37.087000000000003</v>
      </c>
      <c r="C32" s="147">
        <v>405.47900881710598</v>
      </c>
      <c r="D32" s="148" t="s">
        <v>221</v>
      </c>
      <c r="E32" s="147">
        <v>21.87</v>
      </c>
      <c r="F32" s="147">
        <v>312.66575217192502</v>
      </c>
      <c r="G32" s="148" t="s">
        <v>241</v>
      </c>
      <c r="H32" s="147">
        <v>7.4459999999999997</v>
      </c>
      <c r="I32" s="147">
        <v>690.97502014504403</v>
      </c>
      <c r="J32" s="148" t="s">
        <v>215</v>
      </c>
      <c r="K32" s="147">
        <v>5.3479999999999999</v>
      </c>
      <c r="L32" s="147">
        <v>289.45400149588602</v>
      </c>
      <c r="M32" s="148" t="s">
        <v>220</v>
      </c>
      <c r="N32" s="147">
        <v>2.423</v>
      </c>
      <c r="O32" s="147">
        <v>621.95625257944698</v>
      </c>
      <c r="P32" s="147"/>
      <c r="Q32" s="148"/>
      <c r="R32" s="147">
        <v>0</v>
      </c>
      <c r="S32" s="147">
        <v>0</v>
      </c>
      <c r="T32" s="148"/>
      <c r="U32" s="147">
        <v>0</v>
      </c>
      <c r="V32" s="147">
        <v>0</v>
      </c>
      <c r="W32" s="148"/>
      <c r="X32" s="147">
        <v>0</v>
      </c>
      <c r="Y32" s="147">
        <v>0</v>
      </c>
      <c r="Z32" s="148"/>
      <c r="AA32" s="147">
        <v>0</v>
      </c>
      <c r="AB32" s="147">
        <v>0</v>
      </c>
      <c r="AC32" s="148"/>
      <c r="AD32" s="147">
        <v>0</v>
      </c>
      <c r="AE32" s="147">
        <v>0</v>
      </c>
      <c r="AF32" s="148"/>
      <c r="AG32" s="147">
        <v>0</v>
      </c>
      <c r="AH32" s="147">
        <v>0</v>
      </c>
      <c r="AI32" s="147">
        <v>0</v>
      </c>
      <c r="AJ32" s="147">
        <v>0</v>
      </c>
    </row>
    <row r="33" spans="1:36" ht="21" customHeight="1">
      <c r="A33" s="310" t="s">
        <v>94</v>
      </c>
      <c r="B33" s="147">
        <v>956.697</v>
      </c>
      <c r="C33" s="147">
        <v>568.179893947614</v>
      </c>
      <c r="D33" s="148" t="s">
        <v>214</v>
      </c>
      <c r="E33" s="147">
        <v>336.13200000000001</v>
      </c>
      <c r="F33" s="147">
        <v>516.98737400783</v>
      </c>
      <c r="G33" s="148" t="s">
        <v>220</v>
      </c>
      <c r="H33" s="147">
        <v>282.18700000000001</v>
      </c>
      <c r="I33" s="147">
        <v>807.51770988741498</v>
      </c>
      <c r="J33" s="148" t="s">
        <v>216</v>
      </c>
      <c r="K33" s="147">
        <v>219.24199999999999</v>
      </c>
      <c r="L33" s="147">
        <v>423.956176280092</v>
      </c>
      <c r="M33" s="148" t="s">
        <v>215</v>
      </c>
      <c r="N33" s="147">
        <v>90.947999999999993</v>
      </c>
      <c r="O33" s="147">
        <v>408.72806438844202</v>
      </c>
      <c r="P33" s="147"/>
      <c r="Q33" s="148" t="s">
        <v>222</v>
      </c>
      <c r="R33" s="147">
        <v>28.187999999999999</v>
      </c>
      <c r="S33" s="147">
        <v>418.86618419185498</v>
      </c>
      <c r="T33" s="148"/>
      <c r="U33" s="147">
        <v>0</v>
      </c>
      <c r="V33" s="147">
        <v>0</v>
      </c>
      <c r="W33" s="148"/>
      <c r="X33" s="147">
        <v>0</v>
      </c>
      <c r="Y33" s="147">
        <v>0</v>
      </c>
      <c r="Z33" s="148"/>
      <c r="AA33" s="147">
        <v>0</v>
      </c>
      <c r="AB33" s="147">
        <v>0</v>
      </c>
      <c r="AC33" s="148"/>
      <c r="AD33" s="147">
        <v>0</v>
      </c>
      <c r="AE33" s="147">
        <v>0</v>
      </c>
      <c r="AF33" s="148"/>
      <c r="AG33" s="147">
        <v>0</v>
      </c>
      <c r="AH33" s="147">
        <v>0</v>
      </c>
      <c r="AI33" s="147">
        <v>0</v>
      </c>
      <c r="AJ33" s="147">
        <v>0</v>
      </c>
    </row>
    <row r="34" spans="1:36" ht="21" customHeight="1">
      <c r="A34" s="310" t="s">
        <v>95</v>
      </c>
      <c r="B34" s="147">
        <v>1304.9580000000001</v>
      </c>
      <c r="C34" s="147">
        <v>394.96979979432302</v>
      </c>
      <c r="D34" s="148" t="s">
        <v>220</v>
      </c>
      <c r="E34" s="147">
        <v>730.03499999999997</v>
      </c>
      <c r="F34" s="147">
        <v>379.97082331668997</v>
      </c>
      <c r="G34" s="148" t="s">
        <v>241</v>
      </c>
      <c r="H34" s="147">
        <v>307.20600000000002</v>
      </c>
      <c r="I34" s="147">
        <v>446.04923080929399</v>
      </c>
      <c r="J34" s="148" t="s">
        <v>240</v>
      </c>
      <c r="K34" s="147">
        <v>266.81</v>
      </c>
      <c r="L34" s="147">
        <v>377.47835538398101</v>
      </c>
      <c r="M34" s="148" t="s">
        <v>218</v>
      </c>
      <c r="N34" s="147">
        <v>0.90700000000000003</v>
      </c>
      <c r="O34" s="147">
        <v>312.017640573319</v>
      </c>
      <c r="P34" s="147"/>
      <c r="Q34" s="148"/>
      <c r="R34" s="147">
        <v>0</v>
      </c>
      <c r="S34" s="147">
        <v>0</v>
      </c>
      <c r="T34" s="148"/>
      <c r="U34" s="147">
        <v>0</v>
      </c>
      <c r="V34" s="147">
        <v>0</v>
      </c>
      <c r="W34" s="148"/>
      <c r="X34" s="147">
        <v>0</v>
      </c>
      <c r="Y34" s="147">
        <v>0</v>
      </c>
      <c r="Z34" s="148"/>
      <c r="AA34" s="147">
        <v>0</v>
      </c>
      <c r="AB34" s="147">
        <v>0</v>
      </c>
      <c r="AC34" s="148"/>
      <c r="AD34" s="147">
        <v>0</v>
      </c>
      <c r="AE34" s="147">
        <v>0</v>
      </c>
      <c r="AF34" s="148"/>
      <c r="AG34" s="147">
        <v>0</v>
      </c>
      <c r="AH34" s="147">
        <v>0</v>
      </c>
      <c r="AI34" s="147">
        <v>0</v>
      </c>
      <c r="AJ34" s="147">
        <v>0</v>
      </c>
    </row>
    <row r="35" spans="1:36" ht="21" customHeight="1">
      <c r="A35" s="310" t="s">
        <v>120</v>
      </c>
      <c r="B35" s="147">
        <v>414.892</v>
      </c>
      <c r="C35" s="147">
        <v>313.82383849290898</v>
      </c>
      <c r="D35" s="148" t="s">
        <v>215</v>
      </c>
      <c r="E35" s="147">
        <v>392.25400000000002</v>
      </c>
      <c r="F35" s="147">
        <v>306.56666343746599</v>
      </c>
      <c r="G35" s="148" t="s">
        <v>240</v>
      </c>
      <c r="H35" s="147">
        <v>15.185</v>
      </c>
      <c r="I35" s="147">
        <v>456.70069147184699</v>
      </c>
      <c r="J35" s="148" t="s">
        <v>219</v>
      </c>
      <c r="K35" s="147">
        <v>6.4</v>
      </c>
      <c r="L35" s="147">
        <v>337.03125</v>
      </c>
      <c r="M35" s="148" t="s">
        <v>220</v>
      </c>
      <c r="N35" s="147">
        <v>1.0529999999999999</v>
      </c>
      <c r="O35" s="147">
        <v>815.76448243114896</v>
      </c>
      <c r="P35" s="147"/>
      <c r="Q35" s="148"/>
      <c r="R35" s="147">
        <v>0</v>
      </c>
      <c r="S35" s="147">
        <v>0</v>
      </c>
      <c r="T35" s="148"/>
      <c r="U35" s="147">
        <v>0</v>
      </c>
      <c r="V35" s="147">
        <v>0</v>
      </c>
      <c r="W35" s="148"/>
      <c r="X35" s="147">
        <v>0</v>
      </c>
      <c r="Y35" s="147">
        <v>0</v>
      </c>
      <c r="Z35" s="148"/>
      <c r="AA35" s="147">
        <v>0</v>
      </c>
      <c r="AB35" s="147">
        <v>0</v>
      </c>
      <c r="AC35" s="148"/>
      <c r="AD35" s="147">
        <v>0</v>
      </c>
      <c r="AE35" s="147">
        <v>0</v>
      </c>
      <c r="AF35" s="148"/>
      <c r="AG35" s="147">
        <v>0</v>
      </c>
      <c r="AH35" s="147">
        <v>0</v>
      </c>
      <c r="AI35" s="147">
        <v>0</v>
      </c>
      <c r="AJ35" s="147">
        <v>0</v>
      </c>
    </row>
    <row r="36" spans="1:36" ht="21" customHeight="1">
      <c r="A36" s="310" t="s">
        <v>96</v>
      </c>
      <c r="B36" s="147">
        <v>7.1180000000000003</v>
      </c>
      <c r="C36" s="147">
        <v>1194.5771284068601</v>
      </c>
      <c r="D36" s="148" t="s">
        <v>220</v>
      </c>
      <c r="E36" s="147">
        <v>5.0049999999999999</v>
      </c>
      <c r="F36" s="147">
        <v>1219.5804195804201</v>
      </c>
      <c r="G36" s="148" t="s">
        <v>241</v>
      </c>
      <c r="H36" s="147">
        <v>2.113</v>
      </c>
      <c r="I36" s="147">
        <v>1135.35257927118</v>
      </c>
      <c r="J36" s="148"/>
      <c r="K36" s="147">
        <v>0</v>
      </c>
      <c r="L36" s="147">
        <v>0</v>
      </c>
      <c r="M36" s="148"/>
      <c r="N36" s="147">
        <v>0</v>
      </c>
      <c r="O36" s="147">
        <v>0</v>
      </c>
      <c r="P36" s="147"/>
      <c r="Q36" s="148"/>
      <c r="R36" s="147">
        <v>0</v>
      </c>
      <c r="S36" s="147">
        <v>0</v>
      </c>
      <c r="T36" s="148"/>
      <c r="U36" s="147">
        <v>0</v>
      </c>
      <c r="V36" s="147">
        <v>0</v>
      </c>
      <c r="W36" s="148"/>
      <c r="X36" s="147">
        <v>0</v>
      </c>
      <c r="Y36" s="147">
        <v>0</v>
      </c>
      <c r="Z36" s="148"/>
      <c r="AA36" s="147">
        <v>0</v>
      </c>
      <c r="AB36" s="147">
        <v>0</v>
      </c>
      <c r="AC36" s="148"/>
      <c r="AD36" s="147">
        <v>0</v>
      </c>
      <c r="AE36" s="147">
        <v>0</v>
      </c>
      <c r="AF36" s="148"/>
      <c r="AG36" s="147">
        <v>0</v>
      </c>
      <c r="AH36" s="147">
        <v>0</v>
      </c>
      <c r="AI36" s="147">
        <v>0</v>
      </c>
      <c r="AJ36" s="147">
        <v>0</v>
      </c>
    </row>
    <row r="37" spans="1:36" ht="21" customHeight="1">
      <c r="A37" s="310" t="s">
        <v>97</v>
      </c>
      <c r="B37" s="147">
        <v>9811.3189999999995</v>
      </c>
      <c r="C37" s="147">
        <v>675.49837081028602</v>
      </c>
      <c r="D37" s="148" t="s">
        <v>220</v>
      </c>
      <c r="E37" s="147">
        <v>7411.3320000000003</v>
      </c>
      <c r="F37" s="147">
        <v>667.37720021178404</v>
      </c>
      <c r="G37" s="148" t="s">
        <v>241</v>
      </c>
      <c r="H37" s="147">
        <v>1761.106</v>
      </c>
      <c r="I37" s="147">
        <v>726.25781753057402</v>
      </c>
      <c r="J37" s="148" t="s">
        <v>240</v>
      </c>
      <c r="K37" s="147">
        <v>362.58199999999999</v>
      </c>
      <c r="L37" s="147">
        <v>622.76671208168102</v>
      </c>
      <c r="M37" s="148" t="s">
        <v>214</v>
      </c>
      <c r="N37" s="147">
        <v>136.833</v>
      </c>
      <c r="O37" s="147">
        <v>591.38511908677003</v>
      </c>
      <c r="P37" s="147"/>
      <c r="Q37" s="148" t="s">
        <v>247</v>
      </c>
      <c r="R37" s="147">
        <v>55.607999999999997</v>
      </c>
      <c r="S37" s="147">
        <v>918.78866350165401</v>
      </c>
      <c r="T37" s="148" t="s">
        <v>216</v>
      </c>
      <c r="U37" s="147">
        <v>48.768000000000001</v>
      </c>
      <c r="V37" s="147">
        <v>419.96801181102398</v>
      </c>
      <c r="W37" s="148" t="s">
        <v>221</v>
      </c>
      <c r="X37" s="147">
        <v>25.05</v>
      </c>
      <c r="Y37" s="147">
        <v>827.82435129740497</v>
      </c>
      <c r="Z37" s="148" t="s">
        <v>227</v>
      </c>
      <c r="AA37" s="147">
        <v>10.039999999999999</v>
      </c>
      <c r="AB37" s="147">
        <v>331.07569721115499</v>
      </c>
      <c r="AC37" s="148"/>
      <c r="AD37" s="147">
        <v>0</v>
      </c>
      <c r="AE37" s="147">
        <v>0</v>
      </c>
      <c r="AF37" s="148"/>
      <c r="AG37" s="147">
        <v>0</v>
      </c>
      <c r="AH37" s="147">
        <v>0</v>
      </c>
      <c r="AI37" s="147">
        <v>0</v>
      </c>
      <c r="AJ37" s="147">
        <v>0</v>
      </c>
    </row>
    <row r="38" spans="1:36" ht="21" customHeight="1">
      <c r="A38" s="310" t="s">
        <v>98</v>
      </c>
      <c r="B38" s="147">
        <v>74.23</v>
      </c>
      <c r="C38" s="147">
        <v>231.88737707126501</v>
      </c>
      <c r="D38" s="148" t="s">
        <v>221</v>
      </c>
      <c r="E38" s="147">
        <v>74.23</v>
      </c>
      <c r="F38" s="147">
        <v>231.88737707126501</v>
      </c>
      <c r="G38" s="148"/>
      <c r="H38" s="147">
        <v>0</v>
      </c>
      <c r="I38" s="147">
        <v>0</v>
      </c>
      <c r="J38" s="148"/>
      <c r="K38" s="147">
        <v>0</v>
      </c>
      <c r="L38" s="147">
        <v>0</v>
      </c>
      <c r="M38" s="148"/>
      <c r="N38" s="147">
        <v>0</v>
      </c>
      <c r="O38" s="147">
        <v>0</v>
      </c>
      <c r="P38" s="147"/>
      <c r="Q38" s="148"/>
      <c r="R38" s="147">
        <v>0</v>
      </c>
      <c r="S38" s="147">
        <v>0</v>
      </c>
      <c r="T38" s="148"/>
      <c r="U38" s="147">
        <v>0</v>
      </c>
      <c r="V38" s="147">
        <v>0</v>
      </c>
      <c r="W38" s="148"/>
      <c r="X38" s="147">
        <v>0</v>
      </c>
      <c r="Y38" s="147">
        <v>0</v>
      </c>
      <c r="Z38" s="148"/>
      <c r="AA38" s="147">
        <v>0</v>
      </c>
      <c r="AB38" s="147">
        <v>0</v>
      </c>
      <c r="AC38" s="148"/>
      <c r="AD38" s="147">
        <v>0</v>
      </c>
      <c r="AE38" s="147">
        <v>0</v>
      </c>
      <c r="AF38" s="148"/>
      <c r="AG38" s="147">
        <v>0</v>
      </c>
      <c r="AH38" s="147">
        <v>0</v>
      </c>
      <c r="AI38" s="147">
        <v>0</v>
      </c>
      <c r="AJ38" s="147">
        <v>0</v>
      </c>
    </row>
    <row r="39" spans="1:36" ht="21" customHeight="1">
      <c r="A39" s="310" t="s">
        <v>99</v>
      </c>
      <c r="B39" s="147">
        <v>5193.1120000000001</v>
      </c>
      <c r="C39" s="147">
        <v>142.945309094046</v>
      </c>
      <c r="D39" s="148" t="s">
        <v>216</v>
      </c>
      <c r="E39" s="147">
        <v>2396.19</v>
      </c>
      <c r="F39" s="147">
        <v>127.552072248027</v>
      </c>
      <c r="G39" s="148" t="s">
        <v>214</v>
      </c>
      <c r="H39" s="147">
        <v>1790.011</v>
      </c>
      <c r="I39" s="147">
        <v>128.30591543850801</v>
      </c>
      <c r="J39" s="148" t="s">
        <v>215</v>
      </c>
      <c r="K39" s="147">
        <v>520.07000000000005</v>
      </c>
      <c r="L39" s="147">
        <v>134.201165227758</v>
      </c>
      <c r="M39" s="148" t="s">
        <v>241</v>
      </c>
      <c r="N39" s="147">
        <v>204.298</v>
      </c>
      <c r="O39" s="147">
        <v>410.26833351280999</v>
      </c>
      <c r="P39" s="147"/>
      <c r="Q39" s="148" t="s">
        <v>219</v>
      </c>
      <c r="R39" s="147">
        <v>116.812</v>
      </c>
      <c r="S39" s="147">
        <v>119.83357874191</v>
      </c>
      <c r="T39" s="148" t="s">
        <v>220</v>
      </c>
      <c r="U39" s="147">
        <v>99.546999999999997</v>
      </c>
      <c r="V39" s="147">
        <v>298.18075883753397</v>
      </c>
      <c r="W39" s="148" t="s">
        <v>217</v>
      </c>
      <c r="X39" s="147">
        <v>66.183999999999997</v>
      </c>
      <c r="Y39" s="147">
        <v>147.02949353317999</v>
      </c>
      <c r="Z39" s="148"/>
      <c r="AA39" s="147">
        <v>0</v>
      </c>
      <c r="AB39" s="147">
        <v>0</v>
      </c>
      <c r="AC39" s="148"/>
      <c r="AD39" s="147">
        <v>0</v>
      </c>
      <c r="AE39" s="147">
        <v>0</v>
      </c>
      <c r="AF39" s="148"/>
      <c r="AG39" s="147">
        <v>0</v>
      </c>
      <c r="AH39" s="147">
        <v>0</v>
      </c>
      <c r="AI39" s="147">
        <v>0</v>
      </c>
      <c r="AJ39" s="147">
        <v>0</v>
      </c>
    </row>
    <row r="40" spans="1:36" ht="21" customHeight="1">
      <c r="A40" s="310" t="s">
        <v>100</v>
      </c>
      <c r="B40" s="147">
        <v>17.170999999999999</v>
      </c>
      <c r="C40" s="147">
        <v>1045.07600023295</v>
      </c>
      <c r="D40" s="148" t="s">
        <v>220</v>
      </c>
      <c r="E40" s="147">
        <v>13.542999999999999</v>
      </c>
      <c r="F40" s="147">
        <v>904.89551797976799</v>
      </c>
      <c r="G40" s="148" t="s">
        <v>214</v>
      </c>
      <c r="H40" s="147">
        <v>2.0409999999999999</v>
      </c>
      <c r="I40" s="147">
        <v>1560.9995100440999</v>
      </c>
      <c r="J40" s="148" t="s">
        <v>219</v>
      </c>
      <c r="K40" s="147">
        <v>1.587</v>
      </c>
      <c r="L40" s="147">
        <v>1577.81978575929</v>
      </c>
      <c r="M40" s="148"/>
      <c r="N40" s="147">
        <v>0</v>
      </c>
      <c r="O40" s="147">
        <v>0</v>
      </c>
      <c r="P40" s="147"/>
      <c r="Q40" s="148"/>
      <c r="R40" s="147">
        <v>0</v>
      </c>
      <c r="S40" s="147">
        <v>0</v>
      </c>
      <c r="T40" s="148"/>
      <c r="U40" s="147">
        <v>0</v>
      </c>
      <c r="V40" s="147">
        <v>0</v>
      </c>
      <c r="W40" s="148"/>
      <c r="X40" s="147">
        <v>0</v>
      </c>
      <c r="Y40" s="147">
        <v>0</v>
      </c>
      <c r="Z40" s="148"/>
      <c r="AA40" s="147">
        <v>0</v>
      </c>
      <c r="AB40" s="147">
        <v>0</v>
      </c>
      <c r="AC40" s="148"/>
      <c r="AD40" s="147">
        <v>0</v>
      </c>
      <c r="AE40" s="147">
        <v>0</v>
      </c>
      <c r="AF40" s="148"/>
      <c r="AG40" s="147">
        <v>0</v>
      </c>
      <c r="AH40" s="147">
        <v>0</v>
      </c>
      <c r="AI40" s="147">
        <v>0</v>
      </c>
      <c r="AJ40" s="147">
        <v>0</v>
      </c>
    </row>
    <row r="41" spans="1:36" ht="21" customHeight="1">
      <c r="A41" s="310" t="s">
        <v>285</v>
      </c>
      <c r="B41" s="147">
        <v>0</v>
      </c>
      <c r="C41" s="147">
        <v>0</v>
      </c>
      <c r="D41" s="148"/>
      <c r="E41" s="147">
        <v>0</v>
      </c>
      <c r="F41" s="147">
        <v>0</v>
      </c>
      <c r="G41" s="148"/>
      <c r="H41" s="147">
        <v>0</v>
      </c>
      <c r="I41" s="147">
        <v>0</v>
      </c>
      <c r="J41" s="148"/>
      <c r="K41" s="147">
        <v>0</v>
      </c>
      <c r="L41" s="147">
        <v>0</v>
      </c>
      <c r="M41" s="148"/>
      <c r="N41" s="147">
        <v>0</v>
      </c>
      <c r="O41" s="147">
        <v>0</v>
      </c>
      <c r="P41" s="147"/>
      <c r="Q41" s="148"/>
      <c r="R41" s="147">
        <v>0</v>
      </c>
      <c r="S41" s="147">
        <v>0</v>
      </c>
      <c r="T41" s="148"/>
      <c r="U41" s="147">
        <v>0</v>
      </c>
      <c r="V41" s="147">
        <v>0</v>
      </c>
      <c r="W41" s="148"/>
      <c r="X41" s="147">
        <v>0</v>
      </c>
      <c r="Y41" s="147">
        <v>0</v>
      </c>
      <c r="Z41" s="148"/>
      <c r="AA41" s="147">
        <v>0</v>
      </c>
      <c r="AB41" s="147">
        <v>0</v>
      </c>
      <c r="AC41" s="148"/>
      <c r="AD41" s="147">
        <v>0</v>
      </c>
      <c r="AE41" s="147">
        <v>0</v>
      </c>
      <c r="AF41" s="148"/>
      <c r="AG41" s="147">
        <v>0</v>
      </c>
      <c r="AH41" s="147">
        <v>0</v>
      </c>
      <c r="AI41" s="147">
        <v>0</v>
      </c>
      <c r="AJ41" s="147">
        <v>0</v>
      </c>
    </row>
    <row r="42" spans="1:36" ht="21" customHeight="1">
      <c r="A42" s="310" t="s">
        <v>101</v>
      </c>
      <c r="B42" s="147">
        <v>848.84500000000003</v>
      </c>
      <c r="C42" s="147">
        <v>5027.4490631387398</v>
      </c>
      <c r="D42" s="148" t="s">
        <v>240</v>
      </c>
      <c r="E42" s="147">
        <v>596.72500000000002</v>
      </c>
      <c r="F42" s="147">
        <v>5043.9901126984796</v>
      </c>
      <c r="G42" s="148" t="s">
        <v>220</v>
      </c>
      <c r="H42" s="147">
        <v>226.041</v>
      </c>
      <c r="I42" s="147">
        <v>4818.9708946606997</v>
      </c>
      <c r="J42" s="148" t="s">
        <v>249</v>
      </c>
      <c r="K42" s="147">
        <v>18.074000000000002</v>
      </c>
      <c r="L42" s="147">
        <v>6074.5269447825603</v>
      </c>
      <c r="M42" s="148" t="s">
        <v>241</v>
      </c>
      <c r="N42" s="147">
        <v>7.57</v>
      </c>
      <c r="O42" s="147">
        <v>6067.3712021135998</v>
      </c>
      <c r="P42" s="147"/>
      <c r="Q42" s="148" t="s">
        <v>247</v>
      </c>
      <c r="R42" s="147">
        <v>0.435</v>
      </c>
      <c r="S42" s="147">
        <v>29066.666666666701</v>
      </c>
      <c r="T42" s="148"/>
      <c r="U42" s="147">
        <v>0</v>
      </c>
      <c r="V42" s="147">
        <v>0</v>
      </c>
      <c r="W42" s="148"/>
      <c r="X42" s="147">
        <v>0</v>
      </c>
      <c r="Y42" s="147">
        <v>0</v>
      </c>
      <c r="Z42" s="148"/>
      <c r="AA42" s="147">
        <v>0</v>
      </c>
      <c r="AB42" s="147">
        <v>0</v>
      </c>
      <c r="AC42" s="148"/>
      <c r="AD42" s="147">
        <v>0</v>
      </c>
      <c r="AE42" s="147">
        <v>0</v>
      </c>
      <c r="AF42" s="148"/>
      <c r="AG42" s="147">
        <v>0</v>
      </c>
      <c r="AH42" s="147">
        <v>0</v>
      </c>
      <c r="AI42" s="147">
        <v>0</v>
      </c>
      <c r="AJ42" s="147">
        <v>0</v>
      </c>
    </row>
    <row r="43" spans="1:36" ht="21" customHeight="1">
      <c r="A43" s="310" t="s">
        <v>102</v>
      </c>
      <c r="B43" s="147">
        <v>1834.6369999999999</v>
      </c>
      <c r="C43" s="147">
        <v>314.48182937551098</v>
      </c>
      <c r="D43" s="148" t="s">
        <v>214</v>
      </c>
      <c r="E43" s="147">
        <v>1016.119</v>
      </c>
      <c r="F43" s="147">
        <v>254.605021655928</v>
      </c>
      <c r="G43" s="148" t="s">
        <v>215</v>
      </c>
      <c r="H43" s="147">
        <v>710.90099999999995</v>
      </c>
      <c r="I43" s="147">
        <v>386.12690093276001</v>
      </c>
      <c r="J43" s="148" t="s">
        <v>219</v>
      </c>
      <c r="K43" s="147">
        <v>81.882999999999996</v>
      </c>
      <c r="L43" s="147">
        <v>387.10110767802797</v>
      </c>
      <c r="M43" s="148" t="s">
        <v>217</v>
      </c>
      <c r="N43" s="147">
        <v>21.530999999999999</v>
      </c>
      <c r="O43" s="147">
        <v>491.61673865589199</v>
      </c>
      <c r="P43" s="147"/>
      <c r="Q43" s="148" t="s">
        <v>222</v>
      </c>
      <c r="R43" s="147">
        <v>2.153</v>
      </c>
      <c r="S43" s="147">
        <v>393.40455178820201</v>
      </c>
      <c r="T43" s="148" t="s">
        <v>224</v>
      </c>
      <c r="U43" s="147">
        <v>2.0499999999999998</v>
      </c>
      <c r="V43" s="147">
        <v>304.39024390243901</v>
      </c>
      <c r="W43" s="148"/>
      <c r="X43" s="147">
        <v>0</v>
      </c>
      <c r="Y43" s="147">
        <v>0</v>
      </c>
      <c r="Z43" s="148"/>
      <c r="AA43" s="147">
        <v>0</v>
      </c>
      <c r="AB43" s="147">
        <v>0</v>
      </c>
      <c r="AC43" s="148"/>
      <c r="AD43" s="147">
        <v>0</v>
      </c>
      <c r="AE43" s="147">
        <v>0</v>
      </c>
      <c r="AF43" s="148"/>
      <c r="AG43" s="147">
        <v>0</v>
      </c>
      <c r="AH43" s="147">
        <v>0</v>
      </c>
      <c r="AI43" s="147">
        <v>0</v>
      </c>
      <c r="AJ43" s="147">
        <v>0</v>
      </c>
    </row>
    <row r="44" spans="1:36" ht="21" customHeight="1">
      <c r="A44" s="310" t="s">
        <v>246</v>
      </c>
      <c r="B44" s="147">
        <v>208.07499999999999</v>
      </c>
      <c r="C44" s="147">
        <v>1157.32788657936</v>
      </c>
      <c r="D44" s="148" t="s">
        <v>219</v>
      </c>
      <c r="E44" s="147">
        <v>86.611999999999995</v>
      </c>
      <c r="F44" s="147">
        <v>283.50574978063099</v>
      </c>
      <c r="G44" s="148" t="s">
        <v>241</v>
      </c>
      <c r="H44" s="147">
        <v>46.110999999999997</v>
      </c>
      <c r="I44" s="147">
        <v>3142.78588623105</v>
      </c>
      <c r="J44" s="148" t="s">
        <v>221</v>
      </c>
      <c r="K44" s="147">
        <v>42.883000000000003</v>
      </c>
      <c r="L44" s="147">
        <v>334.654758295828</v>
      </c>
      <c r="M44" s="148" t="s">
        <v>217</v>
      </c>
      <c r="N44" s="147">
        <v>19.38</v>
      </c>
      <c r="O44" s="147">
        <v>483.28173374612999</v>
      </c>
      <c r="P44" s="147"/>
      <c r="Q44" s="148" t="s">
        <v>220</v>
      </c>
      <c r="R44" s="147">
        <v>12.404999999999999</v>
      </c>
      <c r="S44" s="147">
        <v>3764.4498186215201</v>
      </c>
      <c r="T44" s="148" t="s">
        <v>240</v>
      </c>
      <c r="U44" s="147">
        <v>0.68400000000000005</v>
      </c>
      <c r="V44" s="147">
        <v>1350.87719298246</v>
      </c>
      <c r="W44" s="148"/>
      <c r="X44" s="147">
        <v>0</v>
      </c>
      <c r="Y44" s="147">
        <v>0</v>
      </c>
      <c r="Z44" s="148"/>
      <c r="AA44" s="147">
        <v>0</v>
      </c>
      <c r="AB44" s="147">
        <v>0</v>
      </c>
      <c r="AC44" s="148"/>
      <c r="AD44" s="147">
        <v>0</v>
      </c>
      <c r="AE44" s="147">
        <v>0</v>
      </c>
      <c r="AF44" s="148"/>
      <c r="AG44" s="147">
        <v>0</v>
      </c>
      <c r="AH44" s="147">
        <v>0</v>
      </c>
      <c r="AI44" s="147">
        <v>0</v>
      </c>
      <c r="AJ44" s="147">
        <v>0</v>
      </c>
    </row>
    <row r="45" spans="1:36" ht="21" customHeight="1">
      <c r="A45" s="310" t="s">
        <v>103</v>
      </c>
      <c r="B45" s="147">
        <v>22.997</v>
      </c>
      <c r="C45" s="147">
        <v>58532.069400356602</v>
      </c>
      <c r="D45" s="148" t="s">
        <v>220</v>
      </c>
      <c r="E45" s="147">
        <v>16.27</v>
      </c>
      <c r="F45" s="147">
        <v>68051.075599262404</v>
      </c>
      <c r="G45" s="148" t="s">
        <v>240</v>
      </c>
      <c r="H45" s="147">
        <v>4.22</v>
      </c>
      <c r="I45" s="147">
        <v>13322.7488151659</v>
      </c>
      <c r="J45" s="148" t="s">
        <v>241</v>
      </c>
      <c r="K45" s="147">
        <v>2.2650000000000001</v>
      </c>
      <c r="L45" s="147">
        <v>72316.556291390705</v>
      </c>
      <c r="M45" s="148" t="s">
        <v>214</v>
      </c>
      <c r="N45" s="147">
        <v>0.24199999999999999</v>
      </c>
      <c r="O45" s="147">
        <v>77900.826446281004</v>
      </c>
      <c r="P45" s="147"/>
      <c r="Q45" s="148"/>
      <c r="R45" s="147">
        <v>0</v>
      </c>
      <c r="S45" s="147">
        <v>0</v>
      </c>
      <c r="T45" s="148"/>
      <c r="U45" s="147">
        <v>0</v>
      </c>
      <c r="V45" s="147">
        <v>0</v>
      </c>
      <c r="W45" s="148"/>
      <c r="X45" s="147">
        <v>0</v>
      </c>
      <c r="Y45" s="147">
        <v>0</v>
      </c>
      <c r="Z45" s="148"/>
      <c r="AA45" s="147">
        <v>0</v>
      </c>
      <c r="AB45" s="147">
        <v>0</v>
      </c>
      <c r="AC45" s="148"/>
      <c r="AD45" s="147">
        <v>0</v>
      </c>
      <c r="AE45" s="147">
        <v>0</v>
      </c>
      <c r="AF45" s="148"/>
      <c r="AG45" s="147">
        <v>0</v>
      </c>
      <c r="AH45" s="147">
        <v>0</v>
      </c>
      <c r="AI45" s="147">
        <v>0</v>
      </c>
      <c r="AJ45" s="147">
        <v>0</v>
      </c>
    </row>
    <row r="46" spans="1:36" ht="21" customHeight="1">
      <c r="A46" s="310" t="s">
        <v>286</v>
      </c>
      <c r="B46" s="147">
        <v>0</v>
      </c>
      <c r="C46" s="147">
        <v>0</v>
      </c>
      <c r="D46" s="148"/>
      <c r="E46" s="147">
        <v>0</v>
      </c>
      <c r="F46" s="147">
        <v>0</v>
      </c>
      <c r="G46" s="148"/>
      <c r="H46" s="147">
        <v>0</v>
      </c>
      <c r="I46" s="147">
        <v>0</v>
      </c>
      <c r="J46" s="148"/>
      <c r="K46" s="147">
        <v>0</v>
      </c>
      <c r="L46" s="147">
        <v>0</v>
      </c>
      <c r="M46" s="148"/>
      <c r="N46" s="147">
        <v>0</v>
      </c>
      <c r="O46" s="147">
        <v>0</v>
      </c>
      <c r="P46" s="147"/>
      <c r="Q46" s="148"/>
      <c r="R46" s="147">
        <v>0</v>
      </c>
      <c r="S46" s="147">
        <v>0</v>
      </c>
      <c r="T46" s="148"/>
      <c r="U46" s="147">
        <v>0</v>
      </c>
      <c r="V46" s="147">
        <v>0</v>
      </c>
      <c r="W46" s="148"/>
      <c r="X46" s="147">
        <v>0</v>
      </c>
      <c r="Y46" s="147">
        <v>0</v>
      </c>
      <c r="Z46" s="148"/>
      <c r="AA46" s="147">
        <v>0</v>
      </c>
      <c r="AB46" s="147">
        <v>0</v>
      </c>
      <c r="AC46" s="148"/>
      <c r="AD46" s="147">
        <v>0</v>
      </c>
      <c r="AE46" s="147">
        <v>0</v>
      </c>
      <c r="AF46" s="148"/>
      <c r="AG46" s="147">
        <v>0</v>
      </c>
      <c r="AH46" s="147">
        <v>0</v>
      </c>
      <c r="AI46" s="147">
        <v>0</v>
      </c>
      <c r="AJ46" s="147">
        <v>0</v>
      </c>
    </row>
    <row r="47" spans="1:36" ht="21" customHeight="1">
      <c r="A47" s="310" t="s">
        <v>104</v>
      </c>
      <c r="B47" s="147">
        <v>42591.856</v>
      </c>
      <c r="C47" s="147">
        <v>325.05052139545199</v>
      </c>
      <c r="D47" s="148" t="s">
        <v>221</v>
      </c>
      <c r="E47" s="147">
        <v>23645.347000000002</v>
      </c>
      <c r="F47" s="147">
        <v>296.20846756869298</v>
      </c>
      <c r="G47" s="148" t="s">
        <v>219</v>
      </c>
      <c r="H47" s="147">
        <v>7247.06</v>
      </c>
      <c r="I47" s="147">
        <v>299.07355534520201</v>
      </c>
      <c r="J47" s="148" t="s">
        <v>220</v>
      </c>
      <c r="K47" s="147">
        <v>3758.8760000000002</v>
      </c>
      <c r="L47" s="147">
        <v>465.16485247185602</v>
      </c>
      <c r="M47" s="148" t="s">
        <v>217</v>
      </c>
      <c r="N47" s="147">
        <v>2298.5830000000001</v>
      </c>
      <c r="O47" s="147">
        <v>308.776320019769</v>
      </c>
      <c r="P47" s="147"/>
      <c r="Q47" s="148" t="s">
        <v>241</v>
      </c>
      <c r="R47" s="147">
        <v>1592.2370000000001</v>
      </c>
      <c r="S47" s="147">
        <v>441.562405596654</v>
      </c>
      <c r="T47" s="148" t="s">
        <v>240</v>
      </c>
      <c r="U47" s="147">
        <v>1255.2739999999999</v>
      </c>
      <c r="V47" s="147">
        <v>451.999324450279</v>
      </c>
      <c r="W47" s="148" t="s">
        <v>214</v>
      </c>
      <c r="X47" s="147">
        <v>1030.4639999999999</v>
      </c>
      <c r="Y47" s="147">
        <v>356.92464753742001</v>
      </c>
      <c r="Z47" s="148" t="s">
        <v>252</v>
      </c>
      <c r="AA47" s="147">
        <v>710.08</v>
      </c>
      <c r="AB47" s="147">
        <v>257.45268138801299</v>
      </c>
      <c r="AC47" s="148" t="s">
        <v>247</v>
      </c>
      <c r="AD47" s="147">
        <v>452.11</v>
      </c>
      <c r="AE47" s="147">
        <v>467.10756231890502</v>
      </c>
      <c r="AF47" s="148" t="s">
        <v>222</v>
      </c>
      <c r="AG47" s="147">
        <v>390.55</v>
      </c>
      <c r="AH47" s="147">
        <v>300.80911535014701</v>
      </c>
      <c r="AI47" s="147">
        <v>211.27500000000001</v>
      </c>
      <c r="AJ47" s="147">
        <v>308.47946988522102</v>
      </c>
    </row>
    <row r="48" spans="1:36" ht="21" customHeight="1">
      <c r="A48" s="310" t="s">
        <v>105</v>
      </c>
      <c r="B48" s="147">
        <v>412.77199999999999</v>
      </c>
      <c r="C48" s="147">
        <v>444.35669086081401</v>
      </c>
      <c r="D48" s="148" t="s">
        <v>221</v>
      </c>
      <c r="E48" s="147">
        <v>137.94800000000001</v>
      </c>
      <c r="F48" s="147">
        <v>578.39185780149</v>
      </c>
      <c r="G48" s="148" t="s">
        <v>234</v>
      </c>
      <c r="H48" s="147">
        <v>95.68</v>
      </c>
      <c r="I48" s="147">
        <v>286.91471571906402</v>
      </c>
      <c r="J48" s="148" t="s">
        <v>214</v>
      </c>
      <c r="K48" s="147">
        <v>79.448999999999998</v>
      </c>
      <c r="L48" s="147">
        <v>346.93954612392901</v>
      </c>
      <c r="M48" s="148" t="s">
        <v>219</v>
      </c>
      <c r="N48" s="147">
        <v>64.64</v>
      </c>
      <c r="O48" s="147">
        <v>356.79146039604001</v>
      </c>
      <c r="P48" s="147"/>
      <c r="Q48" s="148" t="s">
        <v>215</v>
      </c>
      <c r="R48" s="147">
        <v>11.55</v>
      </c>
      <c r="S48" s="147">
        <v>380.17316017316</v>
      </c>
      <c r="T48" s="148" t="s">
        <v>241</v>
      </c>
      <c r="U48" s="147">
        <v>9.4309999999999992</v>
      </c>
      <c r="V48" s="147">
        <v>907.32690064680298</v>
      </c>
      <c r="W48" s="148" t="s">
        <v>217</v>
      </c>
      <c r="X48" s="147">
        <v>9.3249999999999993</v>
      </c>
      <c r="Y48" s="147">
        <v>871.95710455764095</v>
      </c>
      <c r="Z48" s="148" t="s">
        <v>240</v>
      </c>
      <c r="AA48" s="147">
        <v>3.5190000000000001</v>
      </c>
      <c r="AB48" s="147">
        <v>982.38135834043806</v>
      </c>
      <c r="AC48" s="148" t="s">
        <v>222</v>
      </c>
      <c r="AD48" s="147">
        <v>0.66</v>
      </c>
      <c r="AE48" s="147">
        <v>378.78787878787898</v>
      </c>
      <c r="AF48" s="148" t="s">
        <v>220</v>
      </c>
      <c r="AG48" s="147">
        <v>0.56999999999999995</v>
      </c>
      <c r="AH48" s="147">
        <v>1342.10526315789</v>
      </c>
      <c r="AI48" s="147">
        <v>0</v>
      </c>
      <c r="AJ48" s="147">
        <v>0</v>
      </c>
    </row>
    <row r="49" spans="1:36" ht="21" customHeight="1">
      <c r="A49" s="310" t="s">
        <v>106</v>
      </c>
      <c r="B49" s="147">
        <v>0</v>
      </c>
      <c r="C49" s="147">
        <v>0</v>
      </c>
      <c r="D49" s="148"/>
      <c r="E49" s="147">
        <v>0</v>
      </c>
      <c r="F49" s="147">
        <v>0</v>
      </c>
      <c r="G49" s="148"/>
      <c r="H49" s="147">
        <v>0</v>
      </c>
      <c r="I49" s="147">
        <v>0</v>
      </c>
      <c r="J49" s="148"/>
      <c r="K49" s="147">
        <v>0</v>
      </c>
      <c r="L49" s="147">
        <v>0</v>
      </c>
      <c r="M49" s="148"/>
      <c r="N49" s="147">
        <v>0</v>
      </c>
      <c r="O49" s="147">
        <v>0</v>
      </c>
      <c r="P49" s="147"/>
      <c r="Q49" s="148"/>
      <c r="R49" s="147">
        <v>0</v>
      </c>
      <c r="S49" s="147">
        <v>0</v>
      </c>
      <c r="T49" s="148"/>
      <c r="U49" s="147">
        <v>0</v>
      </c>
      <c r="V49" s="147">
        <v>0</v>
      </c>
      <c r="W49" s="148"/>
      <c r="X49" s="147">
        <v>0</v>
      </c>
      <c r="Y49" s="147">
        <v>0</v>
      </c>
      <c r="Z49" s="148"/>
      <c r="AA49" s="147">
        <v>0</v>
      </c>
      <c r="AB49" s="147">
        <v>0</v>
      </c>
      <c r="AC49" s="148"/>
      <c r="AD49" s="147">
        <v>0</v>
      </c>
      <c r="AE49" s="147">
        <v>0</v>
      </c>
      <c r="AF49" s="148"/>
      <c r="AG49" s="147">
        <v>0</v>
      </c>
      <c r="AH49" s="147">
        <v>0</v>
      </c>
      <c r="AI49" s="147">
        <v>0</v>
      </c>
      <c r="AJ49" s="147">
        <v>0</v>
      </c>
    </row>
    <row r="50" spans="1:36" ht="21" customHeight="1">
      <c r="A50" s="310" t="s">
        <v>107</v>
      </c>
      <c r="B50" s="147">
        <v>15.903</v>
      </c>
      <c r="C50" s="147">
        <v>419.92076966610102</v>
      </c>
      <c r="D50" s="148" t="s">
        <v>220</v>
      </c>
      <c r="E50" s="147">
        <v>7.56</v>
      </c>
      <c r="F50" s="147">
        <v>360.31746031746002</v>
      </c>
      <c r="G50" s="148" t="s">
        <v>240</v>
      </c>
      <c r="H50" s="147">
        <v>6.4569999999999999</v>
      </c>
      <c r="I50" s="147">
        <v>475.60786743069502</v>
      </c>
      <c r="J50" s="148" t="s">
        <v>241</v>
      </c>
      <c r="K50" s="147">
        <v>1.8859999999999999</v>
      </c>
      <c r="L50" s="147">
        <v>468.18663838812301</v>
      </c>
      <c r="M50" s="148"/>
      <c r="N50" s="147">
        <v>0</v>
      </c>
      <c r="O50" s="147">
        <v>0</v>
      </c>
      <c r="P50" s="147"/>
      <c r="Q50" s="148"/>
      <c r="R50" s="147">
        <v>0</v>
      </c>
      <c r="S50" s="147">
        <v>0</v>
      </c>
      <c r="T50" s="148"/>
      <c r="U50" s="147">
        <v>0</v>
      </c>
      <c r="V50" s="147">
        <v>0</v>
      </c>
      <c r="W50" s="148"/>
      <c r="X50" s="147">
        <v>0</v>
      </c>
      <c r="Y50" s="147">
        <v>0</v>
      </c>
      <c r="Z50" s="148"/>
      <c r="AA50" s="147">
        <v>0</v>
      </c>
      <c r="AB50" s="147">
        <v>0</v>
      </c>
      <c r="AC50" s="148"/>
      <c r="AD50" s="147">
        <v>0</v>
      </c>
      <c r="AE50" s="147">
        <v>0</v>
      </c>
      <c r="AF50" s="148"/>
      <c r="AG50" s="147">
        <v>0</v>
      </c>
      <c r="AH50" s="147">
        <v>0</v>
      </c>
      <c r="AI50" s="147">
        <v>0</v>
      </c>
      <c r="AJ50" s="147">
        <v>0</v>
      </c>
    </row>
    <row r="51" spans="1:36" ht="21" customHeight="1">
      <c r="A51" s="310" t="s">
        <v>108</v>
      </c>
      <c r="B51" s="147">
        <v>96030.072</v>
      </c>
      <c r="C51" s="147">
        <v>85.077547374951394</v>
      </c>
      <c r="D51" s="148" t="s">
        <v>215</v>
      </c>
      <c r="E51" s="147">
        <v>69807.005999999994</v>
      </c>
      <c r="F51" s="147">
        <v>79.0381985441404</v>
      </c>
      <c r="G51" s="148" t="s">
        <v>216</v>
      </c>
      <c r="H51" s="147">
        <v>10939.772999999999</v>
      </c>
      <c r="I51" s="147">
        <v>100.98125436423599</v>
      </c>
      <c r="J51" s="148" t="s">
        <v>214</v>
      </c>
      <c r="K51" s="147">
        <v>10225.492</v>
      </c>
      <c r="L51" s="147">
        <v>89.910783754952803</v>
      </c>
      <c r="M51" s="148" t="s">
        <v>218</v>
      </c>
      <c r="N51" s="147">
        <v>2453.4070000000002</v>
      </c>
      <c r="O51" s="147">
        <v>120.553173607151</v>
      </c>
      <c r="P51" s="147"/>
      <c r="Q51" s="148" t="s">
        <v>234</v>
      </c>
      <c r="R51" s="147">
        <v>1246.604</v>
      </c>
      <c r="S51" s="147">
        <v>108.39127742250101</v>
      </c>
      <c r="T51" s="148" t="s">
        <v>217</v>
      </c>
      <c r="U51" s="147">
        <v>1013.338</v>
      </c>
      <c r="V51" s="147">
        <v>108.44555321126801</v>
      </c>
      <c r="W51" s="148" t="s">
        <v>241</v>
      </c>
      <c r="X51" s="147">
        <v>90.932000000000002</v>
      </c>
      <c r="Y51" s="147">
        <v>442.23155764747298</v>
      </c>
      <c r="Z51" s="148" t="s">
        <v>227</v>
      </c>
      <c r="AA51" s="147">
        <v>90</v>
      </c>
      <c r="AB51" s="147">
        <v>106.955555555556</v>
      </c>
      <c r="AC51" s="148" t="s">
        <v>220</v>
      </c>
      <c r="AD51" s="147">
        <v>69.388999999999996</v>
      </c>
      <c r="AE51" s="147">
        <v>349.82490020031997</v>
      </c>
      <c r="AF51" s="148" t="s">
        <v>219</v>
      </c>
      <c r="AG51" s="147">
        <v>58.170999999999999</v>
      </c>
      <c r="AH51" s="147">
        <v>139.055543140053</v>
      </c>
      <c r="AI51" s="147">
        <v>35.96</v>
      </c>
      <c r="AJ51" s="147">
        <v>153.170189098999</v>
      </c>
    </row>
    <row r="52" spans="1:36" ht="21" customHeight="1">
      <c r="A52" s="310" t="s">
        <v>109</v>
      </c>
      <c r="B52" s="147">
        <v>0</v>
      </c>
      <c r="C52" s="147">
        <v>0</v>
      </c>
      <c r="D52" s="148"/>
      <c r="E52" s="147">
        <v>0</v>
      </c>
      <c r="F52" s="147">
        <v>0</v>
      </c>
      <c r="G52" s="148"/>
      <c r="H52" s="147">
        <v>0</v>
      </c>
      <c r="I52" s="147">
        <v>0</v>
      </c>
      <c r="J52" s="148"/>
      <c r="K52" s="147">
        <v>0</v>
      </c>
      <c r="L52" s="147">
        <v>0</v>
      </c>
      <c r="M52" s="148"/>
      <c r="N52" s="147">
        <v>0</v>
      </c>
      <c r="O52" s="147">
        <v>0</v>
      </c>
      <c r="P52" s="147"/>
      <c r="Q52" s="148"/>
      <c r="R52" s="147">
        <v>0</v>
      </c>
      <c r="S52" s="147">
        <v>0</v>
      </c>
      <c r="T52" s="148"/>
      <c r="U52" s="147">
        <v>0</v>
      </c>
      <c r="V52" s="147">
        <v>0</v>
      </c>
      <c r="W52" s="148"/>
      <c r="X52" s="147">
        <v>0</v>
      </c>
      <c r="Y52" s="147">
        <v>0</v>
      </c>
      <c r="Z52" s="148"/>
      <c r="AA52" s="147">
        <v>0</v>
      </c>
      <c r="AB52" s="147">
        <v>0</v>
      </c>
      <c r="AC52" s="148"/>
      <c r="AD52" s="147">
        <v>0</v>
      </c>
      <c r="AE52" s="147">
        <v>0</v>
      </c>
      <c r="AF52" s="148"/>
      <c r="AG52" s="147">
        <v>0</v>
      </c>
      <c r="AH52" s="147">
        <v>0</v>
      </c>
      <c r="AI52" s="147">
        <v>0</v>
      </c>
      <c r="AJ52" s="147">
        <v>0</v>
      </c>
    </row>
    <row r="53" spans="1:36" ht="21" customHeight="1">
      <c r="A53" s="310" t="s">
        <v>110</v>
      </c>
      <c r="B53" s="147">
        <v>4328.71</v>
      </c>
      <c r="C53" s="147">
        <v>96.741754471886495</v>
      </c>
      <c r="D53" s="148" t="s">
        <v>214</v>
      </c>
      <c r="E53" s="147">
        <v>1772.46</v>
      </c>
      <c r="F53" s="147">
        <v>92.310686842016196</v>
      </c>
      <c r="G53" s="148" t="s">
        <v>215</v>
      </c>
      <c r="H53" s="147">
        <v>969.99</v>
      </c>
      <c r="I53" s="147">
        <v>91.752492293735003</v>
      </c>
      <c r="J53" s="148" t="s">
        <v>218</v>
      </c>
      <c r="K53" s="147">
        <v>673.78</v>
      </c>
      <c r="L53" s="147">
        <v>94.774258660096805</v>
      </c>
      <c r="M53" s="148" t="s">
        <v>232</v>
      </c>
      <c r="N53" s="147">
        <v>466.88</v>
      </c>
      <c r="O53" s="147">
        <v>98.393591501028098</v>
      </c>
      <c r="P53" s="147"/>
      <c r="Q53" s="148" t="s">
        <v>217</v>
      </c>
      <c r="R53" s="147">
        <v>289.35000000000002</v>
      </c>
      <c r="S53" s="147">
        <v>109.75289441852399</v>
      </c>
      <c r="T53" s="148" t="s">
        <v>219</v>
      </c>
      <c r="U53" s="147">
        <v>110.85</v>
      </c>
      <c r="V53" s="147">
        <v>149.56247180875101</v>
      </c>
      <c r="W53" s="148" t="s">
        <v>254</v>
      </c>
      <c r="X53" s="147">
        <v>45.4</v>
      </c>
      <c r="Y53" s="147">
        <v>176.651982378855</v>
      </c>
      <c r="Z53" s="148"/>
      <c r="AA53" s="147">
        <v>0</v>
      </c>
      <c r="AB53" s="147">
        <v>0</v>
      </c>
      <c r="AC53" s="148"/>
      <c r="AD53" s="147">
        <v>0</v>
      </c>
      <c r="AE53" s="147">
        <v>0</v>
      </c>
      <c r="AF53" s="148"/>
      <c r="AG53" s="147">
        <v>0</v>
      </c>
      <c r="AH53" s="147">
        <v>0</v>
      </c>
      <c r="AI53" s="147">
        <v>0</v>
      </c>
      <c r="AJ53" s="147">
        <v>0</v>
      </c>
    </row>
    <row r="54" spans="1:36" ht="21" customHeight="1">
      <c r="A54" s="310" t="s">
        <v>165</v>
      </c>
      <c r="B54" s="147">
        <v>0</v>
      </c>
      <c r="C54" s="147">
        <v>0</v>
      </c>
      <c r="D54" s="148"/>
      <c r="E54" s="147">
        <v>0</v>
      </c>
      <c r="F54" s="147">
        <v>0</v>
      </c>
      <c r="G54" s="148"/>
      <c r="H54" s="147">
        <v>0</v>
      </c>
      <c r="I54" s="147">
        <v>0</v>
      </c>
      <c r="J54" s="148"/>
      <c r="K54" s="147">
        <v>0</v>
      </c>
      <c r="L54" s="147">
        <v>0</v>
      </c>
      <c r="M54" s="148"/>
      <c r="N54" s="147">
        <v>0</v>
      </c>
      <c r="O54" s="147">
        <v>0</v>
      </c>
      <c r="P54" s="147"/>
      <c r="Q54" s="148"/>
      <c r="R54" s="147">
        <v>0</v>
      </c>
      <c r="S54" s="147">
        <v>0</v>
      </c>
      <c r="T54" s="148"/>
      <c r="U54" s="147">
        <v>0</v>
      </c>
      <c r="V54" s="147">
        <v>0</v>
      </c>
      <c r="W54" s="148"/>
      <c r="X54" s="147">
        <v>0</v>
      </c>
      <c r="Y54" s="147">
        <v>0</v>
      </c>
      <c r="Z54" s="148"/>
      <c r="AA54" s="147">
        <v>0</v>
      </c>
      <c r="AB54" s="147">
        <v>0</v>
      </c>
      <c r="AC54" s="148"/>
      <c r="AD54" s="147">
        <v>0</v>
      </c>
      <c r="AE54" s="147">
        <v>0</v>
      </c>
      <c r="AF54" s="148"/>
      <c r="AG54" s="147">
        <v>0</v>
      </c>
      <c r="AH54" s="147">
        <v>0</v>
      </c>
      <c r="AI54" s="147">
        <v>0</v>
      </c>
      <c r="AJ54" s="147">
        <v>0</v>
      </c>
    </row>
    <row r="55" spans="1:36" ht="21" customHeight="1">
      <c r="A55" s="310" t="s">
        <v>111</v>
      </c>
      <c r="B55" s="147">
        <v>607.07899999999995</v>
      </c>
      <c r="C55" s="147">
        <v>699.02269721074197</v>
      </c>
      <c r="D55" s="148" t="s">
        <v>214</v>
      </c>
      <c r="E55" s="147">
        <v>376.58499999999998</v>
      </c>
      <c r="F55" s="147">
        <v>578.98482414328805</v>
      </c>
      <c r="G55" s="148" t="s">
        <v>216</v>
      </c>
      <c r="H55" s="147">
        <v>137.18</v>
      </c>
      <c r="I55" s="147">
        <v>1197.74748505613</v>
      </c>
      <c r="J55" s="148" t="s">
        <v>215</v>
      </c>
      <c r="K55" s="147">
        <v>51.186</v>
      </c>
      <c r="L55" s="147">
        <v>459.93044973234902</v>
      </c>
      <c r="M55" s="148" t="s">
        <v>219</v>
      </c>
      <c r="N55" s="147">
        <v>36.215000000000003</v>
      </c>
      <c r="O55" s="147">
        <v>392.90349302775098</v>
      </c>
      <c r="P55" s="147"/>
      <c r="Q55" s="148" t="s">
        <v>218</v>
      </c>
      <c r="R55" s="147">
        <v>3.5</v>
      </c>
      <c r="S55" s="147">
        <v>941.42857142857099</v>
      </c>
      <c r="T55" s="148" t="s">
        <v>217</v>
      </c>
      <c r="U55" s="147">
        <v>1</v>
      </c>
      <c r="V55" s="147">
        <v>228</v>
      </c>
      <c r="W55" s="148" t="s">
        <v>220</v>
      </c>
      <c r="X55" s="147">
        <v>0.76600000000000001</v>
      </c>
      <c r="Y55" s="147">
        <v>315.92689295039202</v>
      </c>
      <c r="Z55" s="148" t="s">
        <v>242</v>
      </c>
      <c r="AA55" s="147">
        <v>0.64700000000000002</v>
      </c>
      <c r="AB55" s="147">
        <v>744.97681607418895</v>
      </c>
      <c r="AC55" s="148"/>
      <c r="AD55" s="147">
        <v>0</v>
      </c>
      <c r="AE55" s="147">
        <v>0</v>
      </c>
      <c r="AF55" s="148"/>
      <c r="AG55" s="147">
        <v>0</v>
      </c>
      <c r="AH55" s="147">
        <v>0</v>
      </c>
      <c r="AI55" s="147">
        <v>0</v>
      </c>
      <c r="AJ55" s="147">
        <v>0</v>
      </c>
    </row>
    <row r="56" spans="1:36" ht="21" customHeight="1">
      <c r="A56" s="310" t="s">
        <v>112</v>
      </c>
      <c r="B56" s="147">
        <v>561.03599999999994</v>
      </c>
      <c r="C56" s="147">
        <v>328.40851567457401</v>
      </c>
      <c r="D56" s="148" t="s">
        <v>215</v>
      </c>
      <c r="E56" s="147">
        <v>362.26</v>
      </c>
      <c r="F56" s="147">
        <v>298.28852205598201</v>
      </c>
      <c r="G56" s="148" t="s">
        <v>219</v>
      </c>
      <c r="H56" s="147">
        <v>80.900999999999996</v>
      </c>
      <c r="I56" s="147">
        <v>317.95651475259899</v>
      </c>
      <c r="J56" s="148" t="s">
        <v>218</v>
      </c>
      <c r="K56" s="147">
        <v>42.511000000000003</v>
      </c>
      <c r="L56" s="147">
        <v>330.29098351015</v>
      </c>
      <c r="M56" s="148" t="s">
        <v>214</v>
      </c>
      <c r="N56" s="147">
        <v>33</v>
      </c>
      <c r="O56" s="147">
        <v>145.48484848484799</v>
      </c>
      <c r="P56" s="147"/>
      <c r="Q56" s="148" t="s">
        <v>216</v>
      </c>
      <c r="R56" s="147">
        <v>29.462</v>
      </c>
      <c r="S56" s="147">
        <v>743.90740615029495</v>
      </c>
      <c r="T56" s="148" t="s">
        <v>225</v>
      </c>
      <c r="U56" s="147">
        <v>10.432</v>
      </c>
      <c r="V56" s="147">
        <v>468.65414110429401</v>
      </c>
      <c r="W56" s="148" t="s">
        <v>217</v>
      </c>
      <c r="X56" s="147">
        <v>1.6</v>
      </c>
      <c r="Y56" s="147">
        <v>418.75</v>
      </c>
      <c r="Z56" s="148" t="s">
        <v>241</v>
      </c>
      <c r="AA56" s="147">
        <v>0.5</v>
      </c>
      <c r="AB56" s="147">
        <v>742</v>
      </c>
      <c r="AC56" s="148" t="s">
        <v>220</v>
      </c>
      <c r="AD56" s="147">
        <v>0.37</v>
      </c>
      <c r="AE56" s="147">
        <v>10213.513513513501</v>
      </c>
      <c r="AF56" s="148"/>
      <c r="AG56" s="147">
        <v>0</v>
      </c>
      <c r="AH56" s="147">
        <v>0</v>
      </c>
      <c r="AI56" s="147">
        <v>0</v>
      </c>
      <c r="AJ56" s="147">
        <v>0</v>
      </c>
    </row>
    <row r="57" spans="1:36" ht="21" customHeight="1">
      <c r="A57" s="310" t="s">
        <v>113</v>
      </c>
      <c r="B57" s="147">
        <v>20519.771000000001</v>
      </c>
      <c r="C57" s="147">
        <v>137.57141831651001</v>
      </c>
      <c r="D57" s="148" t="s">
        <v>214</v>
      </c>
      <c r="E57" s="147">
        <v>11203.494000000001</v>
      </c>
      <c r="F57" s="147">
        <v>147.809781484241</v>
      </c>
      <c r="G57" s="148" t="s">
        <v>231</v>
      </c>
      <c r="H57" s="147">
        <v>3939.2649999999999</v>
      </c>
      <c r="I57" s="147">
        <v>121.76662397680801</v>
      </c>
      <c r="J57" s="148" t="s">
        <v>219</v>
      </c>
      <c r="K57" s="147">
        <v>2129.384</v>
      </c>
      <c r="L57" s="147">
        <v>117.66548447814</v>
      </c>
      <c r="M57" s="148" t="s">
        <v>218</v>
      </c>
      <c r="N57" s="147">
        <v>980.61</v>
      </c>
      <c r="O57" s="147">
        <v>128.27117814421601</v>
      </c>
      <c r="P57" s="147"/>
      <c r="Q57" s="148" t="s">
        <v>232</v>
      </c>
      <c r="R57" s="147">
        <v>674.19899999999996</v>
      </c>
      <c r="S57" s="147">
        <v>131.88242640525999</v>
      </c>
      <c r="T57" s="148" t="s">
        <v>215</v>
      </c>
      <c r="U57" s="147">
        <v>602.66</v>
      </c>
      <c r="V57" s="147">
        <v>128.30617595327399</v>
      </c>
      <c r="W57" s="148" t="s">
        <v>217</v>
      </c>
      <c r="X57" s="147">
        <v>435.51900000000001</v>
      </c>
      <c r="Y57" s="147">
        <v>148.269076664853</v>
      </c>
      <c r="Z57" s="148" t="s">
        <v>234</v>
      </c>
      <c r="AA57" s="147">
        <v>425.31900000000002</v>
      </c>
      <c r="AB57" s="147">
        <v>128.94086556208401</v>
      </c>
      <c r="AC57" s="148" t="s">
        <v>216</v>
      </c>
      <c r="AD57" s="147">
        <v>116.76</v>
      </c>
      <c r="AE57" s="147">
        <v>172.59335388831801</v>
      </c>
      <c r="AF57" s="148" t="s">
        <v>241</v>
      </c>
      <c r="AG57" s="147">
        <v>9.8000000000000007</v>
      </c>
      <c r="AH57" s="147">
        <v>386.53061224489801</v>
      </c>
      <c r="AI57" s="147">
        <v>2.7610000000000001</v>
      </c>
      <c r="AJ57" s="147">
        <v>486.41796450561401</v>
      </c>
    </row>
    <row r="58" spans="1:36" ht="21" customHeight="1">
      <c r="A58" s="310" t="s">
        <v>380</v>
      </c>
      <c r="B58" s="147">
        <v>0</v>
      </c>
      <c r="C58" s="147">
        <v>0</v>
      </c>
      <c r="D58" s="148"/>
      <c r="E58" s="147">
        <v>0</v>
      </c>
      <c r="F58" s="147">
        <v>0</v>
      </c>
      <c r="G58" s="148"/>
      <c r="H58" s="147">
        <v>0</v>
      </c>
      <c r="I58" s="147">
        <v>0</v>
      </c>
      <c r="J58" s="148"/>
      <c r="K58" s="147">
        <v>0</v>
      </c>
      <c r="L58" s="147">
        <v>0</v>
      </c>
      <c r="M58" s="148"/>
      <c r="N58" s="147">
        <v>0</v>
      </c>
      <c r="O58" s="147">
        <v>0</v>
      </c>
      <c r="P58" s="147"/>
      <c r="Q58" s="148"/>
      <c r="R58" s="147">
        <v>0</v>
      </c>
      <c r="S58" s="147">
        <v>0</v>
      </c>
      <c r="T58" s="148"/>
      <c r="U58" s="147">
        <v>0</v>
      </c>
      <c r="V58" s="147">
        <v>0</v>
      </c>
      <c r="W58" s="148"/>
      <c r="X58" s="147">
        <v>0</v>
      </c>
      <c r="Y58" s="147">
        <v>0</v>
      </c>
      <c r="Z58" s="148"/>
      <c r="AA58" s="147">
        <v>0</v>
      </c>
      <c r="AB58" s="147">
        <v>0</v>
      </c>
      <c r="AC58" s="148"/>
      <c r="AD58" s="147">
        <v>0</v>
      </c>
      <c r="AE58" s="147">
        <v>0</v>
      </c>
      <c r="AF58" s="148"/>
      <c r="AG58" s="147">
        <v>0</v>
      </c>
      <c r="AH58" s="147">
        <v>0</v>
      </c>
      <c r="AI58" s="147">
        <v>0</v>
      </c>
      <c r="AJ58" s="147">
        <v>0</v>
      </c>
    </row>
    <row r="59" spans="1:36" ht="21" customHeight="1">
      <c r="A59" s="310" t="s">
        <v>114</v>
      </c>
      <c r="B59" s="147">
        <v>21640.691999999999</v>
      </c>
      <c r="C59" s="147">
        <v>129.97615787887</v>
      </c>
      <c r="D59" s="148" t="s">
        <v>214</v>
      </c>
      <c r="E59" s="147">
        <v>8063.3050000000003</v>
      </c>
      <c r="F59" s="147">
        <v>134.30311764220801</v>
      </c>
      <c r="G59" s="148" t="s">
        <v>216</v>
      </c>
      <c r="H59" s="147">
        <v>6584.73</v>
      </c>
      <c r="I59" s="147">
        <v>115.266988927412</v>
      </c>
      <c r="J59" s="148" t="s">
        <v>222</v>
      </c>
      <c r="K59" s="147">
        <v>3143.105</v>
      </c>
      <c r="L59" s="147">
        <v>108.83505323557399</v>
      </c>
      <c r="M59" s="148" t="s">
        <v>219</v>
      </c>
      <c r="N59" s="147">
        <v>1907.933</v>
      </c>
      <c r="O59" s="147">
        <v>112.99086498320401</v>
      </c>
      <c r="P59" s="147"/>
      <c r="Q59" s="148" t="s">
        <v>220</v>
      </c>
      <c r="R59" s="147">
        <v>658.44799999999998</v>
      </c>
      <c r="S59" s="147">
        <v>236.861528928632</v>
      </c>
      <c r="T59" s="148" t="s">
        <v>215</v>
      </c>
      <c r="U59" s="147">
        <v>643.04600000000005</v>
      </c>
      <c r="V59" s="147">
        <v>144.19341695617399</v>
      </c>
      <c r="W59" s="148" t="s">
        <v>240</v>
      </c>
      <c r="X59" s="147">
        <v>217.91800000000001</v>
      </c>
      <c r="Y59" s="147">
        <v>214.268669866647</v>
      </c>
      <c r="Z59" s="148" t="s">
        <v>221</v>
      </c>
      <c r="AA59" s="147">
        <v>203.30600000000001</v>
      </c>
      <c r="AB59" s="147">
        <v>355.76421748497302</v>
      </c>
      <c r="AC59" s="148" t="s">
        <v>224</v>
      </c>
      <c r="AD59" s="147">
        <v>188.16</v>
      </c>
      <c r="AE59" s="147">
        <v>179.43239795918399</v>
      </c>
      <c r="AF59" s="148" t="s">
        <v>241</v>
      </c>
      <c r="AG59" s="147">
        <v>20.446000000000002</v>
      </c>
      <c r="AH59" s="147">
        <v>239.16658515112999</v>
      </c>
      <c r="AI59" s="147">
        <v>10.295</v>
      </c>
      <c r="AJ59" s="147">
        <v>663.23457989315204</v>
      </c>
    </row>
    <row r="60" spans="1:36" ht="21" customHeight="1">
      <c r="A60" s="310" t="s">
        <v>115</v>
      </c>
      <c r="B60" s="147">
        <v>124.88500000000001</v>
      </c>
      <c r="C60" s="147">
        <v>231.981422909076</v>
      </c>
      <c r="D60" s="148" t="s">
        <v>220</v>
      </c>
      <c r="E60" s="147">
        <v>81.114999999999995</v>
      </c>
      <c r="F60" s="147">
        <v>235.653085126056</v>
      </c>
      <c r="G60" s="148" t="s">
        <v>216</v>
      </c>
      <c r="H60" s="147">
        <v>25.626000000000001</v>
      </c>
      <c r="I60" s="147">
        <v>156.325606805588</v>
      </c>
      <c r="J60" s="148" t="s">
        <v>214</v>
      </c>
      <c r="K60" s="147">
        <v>18.143999999999998</v>
      </c>
      <c r="L60" s="147">
        <v>322.420634920635</v>
      </c>
      <c r="M60" s="148"/>
      <c r="N60" s="147">
        <v>0</v>
      </c>
      <c r="O60" s="147">
        <v>0</v>
      </c>
      <c r="P60" s="147"/>
      <c r="Q60" s="148"/>
      <c r="R60" s="147">
        <v>0</v>
      </c>
      <c r="S60" s="147">
        <v>0</v>
      </c>
      <c r="T60" s="148"/>
      <c r="U60" s="147">
        <v>0</v>
      </c>
      <c r="V60" s="147">
        <v>0</v>
      </c>
      <c r="W60" s="148"/>
      <c r="X60" s="147">
        <v>0</v>
      </c>
      <c r="Y60" s="147">
        <v>0</v>
      </c>
      <c r="Z60" s="148"/>
      <c r="AA60" s="147">
        <v>0</v>
      </c>
      <c r="AB60" s="147">
        <v>0</v>
      </c>
      <c r="AC60" s="148"/>
      <c r="AD60" s="147">
        <v>0</v>
      </c>
      <c r="AE60" s="147">
        <v>0</v>
      </c>
      <c r="AF60" s="148"/>
      <c r="AG60" s="147">
        <v>0</v>
      </c>
      <c r="AH60" s="147">
        <v>0</v>
      </c>
      <c r="AI60" s="147">
        <v>0</v>
      </c>
      <c r="AJ60" s="147">
        <v>0</v>
      </c>
    </row>
    <row r="61" spans="1:36" ht="21" customHeight="1">
      <c r="A61" s="310" t="s">
        <v>116</v>
      </c>
      <c r="B61" s="147">
        <v>3188.8780000000002</v>
      </c>
      <c r="C61" s="147">
        <v>1140.92009791532</v>
      </c>
      <c r="D61" s="148" t="s">
        <v>220</v>
      </c>
      <c r="E61" s="147">
        <v>2023.98</v>
      </c>
      <c r="F61" s="147">
        <v>1112.2797656103301</v>
      </c>
      <c r="G61" s="148" t="s">
        <v>240</v>
      </c>
      <c r="H61" s="147">
        <v>752.54899999999998</v>
      </c>
      <c r="I61" s="147">
        <v>1213.26983359223</v>
      </c>
      <c r="J61" s="148" t="s">
        <v>241</v>
      </c>
      <c r="K61" s="147">
        <v>390.85300000000001</v>
      </c>
      <c r="L61" s="147">
        <v>1152.8451873210599</v>
      </c>
      <c r="M61" s="148" t="s">
        <v>247</v>
      </c>
      <c r="N61" s="147">
        <v>20.216999999999999</v>
      </c>
      <c r="O61" s="147">
        <v>1079.4380966513299</v>
      </c>
      <c r="P61" s="147"/>
      <c r="Q61" s="148" t="s">
        <v>249</v>
      </c>
      <c r="R61" s="147">
        <v>0.999</v>
      </c>
      <c r="S61" s="147">
        <v>1049.0490490490499</v>
      </c>
      <c r="T61" s="148" t="s">
        <v>251</v>
      </c>
      <c r="U61" s="147">
        <v>0.28000000000000003</v>
      </c>
      <c r="V61" s="147">
        <v>1835.7142857142901</v>
      </c>
      <c r="W61" s="148"/>
      <c r="X61" s="147">
        <v>0</v>
      </c>
      <c r="Y61" s="147">
        <v>0</v>
      </c>
      <c r="Z61" s="148"/>
      <c r="AA61" s="147">
        <v>0</v>
      </c>
      <c r="AB61" s="147">
        <v>0</v>
      </c>
      <c r="AC61" s="148"/>
      <c r="AD61" s="147">
        <v>0</v>
      </c>
      <c r="AE61" s="147">
        <v>0</v>
      </c>
      <c r="AF61" s="148"/>
      <c r="AG61" s="147">
        <v>0</v>
      </c>
      <c r="AH61" s="147">
        <v>0</v>
      </c>
      <c r="AI61" s="147">
        <v>0</v>
      </c>
      <c r="AJ61" s="147">
        <v>0</v>
      </c>
    </row>
    <row r="62" spans="1:36" ht="21" customHeight="1">
      <c r="A62" s="310" t="s">
        <v>117</v>
      </c>
      <c r="B62" s="147">
        <v>8839.5529999999999</v>
      </c>
      <c r="C62" s="147">
        <v>530.40182009203397</v>
      </c>
      <c r="D62" s="148" t="s">
        <v>220</v>
      </c>
      <c r="E62" s="147">
        <v>6018.7309999999998</v>
      </c>
      <c r="F62" s="147">
        <v>545.54971803856995</v>
      </c>
      <c r="G62" s="148" t="s">
        <v>240</v>
      </c>
      <c r="H62" s="147">
        <v>1315.4590000000001</v>
      </c>
      <c r="I62" s="147">
        <v>540.42277258356205</v>
      </c>
      <c r="J62" s="148" t="s">
        <v>241</v>
      </c>
      <c r="K62" s="147">
        <v>317.553</v>
      </c>
      <c r="L62" s="147">
        <v>596.21228582315405</v>
      </c>
      <c r="M62" s="148" t="s">
        <v>214</v>
      </c>
      <c r="N62" s="147">
        <v>228.44399999999999</v>
      </c>
      <c r="O62" s="147">
        <v>376.46863126192801</v>
      </c>
      <c r="P62" s="147"/>
      <c r="Q62" s="148" t="s">
        <v>227</v>
      </c>
      <c r="R62" s="147">
        <v>211.86500000000001</v>
      </c>
      <c r="S62" s="147">
        <v>169.49472541476899</v>
      </c>
      <c r="T62" s="148" t="s">
        <v>217</v>
      </c>
      <c r="U62" s="147">
        <v>207.21700000000001</v>
      </c>
      <c r="V62" s="147">
        <v>204.17726344846201</v>
      </c>
      <c r="W62" s="148" t="s">
        <v>247</v>
      </c>
      <c r="X62" s="147">
        <v>148.47800000000001</v>
      </c>
      <c r="Y62" s="147">
        <v>796.89246891795403</v>
      </c>
      <c r="Z62" s="148" t="s">
        <v>224</v>
      </c>
      <c r="AA62" s="147">
        <v>132.57599999999999</v>
      </c>
      <c r="AB62" s="147">
        <v>436.14228819695899</v>
      </c>
      <c r="AC62" s="148" t="s">
        <v>215</v>
      </c>
      <c r="AD62" s="147">
        <v>116.1</v>
      </c>
      <c r="AE62" s="147">
        <v>369.50904392764897</v>
      </c>
      <c r="AF62" s="148" t="s">
        <v>221</v>
      </c>
      <c r="AG62" s="147">
        <v>60.625999999999998</v>
      </c>
      <c r="AH62" s="147">
        <v>1015.58737175469</v>
      </c>
      <c r="AI62" s="147">
        <v>82.504000000000005</v>
      </c>
      <c r="AJ62" s="147">
        <v>726.389023562494</v>
      </c>
    </row>
    <row r="63" spans="1:36" ht="21" customHeight="1">
      <c r="A63" s="189" t="s">
        <v>44</v>
      </c>
      <c r="B63" s="146">
        <v>1112368.872</v>
      </c>
      <c r="C63" s="146">
        <v>186.429553379304</v>
      </c>
      <c r="D63" s="189" t="s">
        <v>214</v>
      </c>
      <c r="E63" s="146">
        <v>260832.02299999999</v>
      </c>
      <c r="F63" s="146">
        <v>182.48775381387901</v>
      </c>
      <c r="G63" s="189" t="s">
        <v>224</v>
      </c>
      <c r="H63" s="146">
        <v>167078.21100000001</v>
      </c>
      <c r="I63" s="146">
        <v>215.31665191219901</v>
      </c>
      <c r="J63" s="189" t="s">
        <v>219</v>
      </c>
      <c r="K63" s="146">
        <v>154320.503</v>
      </c>
      <c r="L63" s="146">
        <v>198.96841575224801</v>
      </c>
      <c r="M63" s="189" t="s">
        <v>215</v>
      </c>
      <c r="N63" s="146">
        <v>122878.857</v>
      </c>
      <c r="O63" s="146">
        <v>162.23507026924901</v>
      </c>
      <c r="P63" s="147"/>
      <c r="Q63" s="189" t="s">
        <v>216</v>
      </c>
      <c r="R63" s="146">
        <v>103083.36500000001</v>
      </c>
      <c r="S63" s="146">
        <v>178.62491198264601</v>
      </c>
      <c r="T63" s="189" t="s">
        <v>217</v>
      </c>
      <c r="U63" s="146">
        <v>80039.031000000003</v>
      </c>
      <c r="V63" s="146">
        <v>168.68426355636399</v>
      </c>
      <c r="W63" s="189" t="s">
        <v>218</v>
      </c>
      <c r="X63" s="146">
        <v>76608.187999999995</v>
      </c>
      <c r="Y63" s="146">
        <v>165.22577195012099</v>
      </c>
      <c r="Z63" s="189" t="s">
        <v>225</v>
      </c>
      <c r="AA63" s="146">
        <v>51983.904000000002</v>
      </c>
      <c r="AB63" s="146">
        <v>221.929060964717</v>
      </c>
      <c r="AC63" s="189" t="s">
        <v>226</v>
      </c>
      <c r="AD63" s="146">
        <v>22103.556</v>
      </c>
      <c r="AE63" s="146">
        <v>156.377326797552</v>
      </c>
      <c r="AF63" s="189" t="s">
        <v>227</v>
      </c>
      <c r="AG63" s="146">
        <v>14088.26</v>
      </c>
      <c r="AH63" s="146">
        <v>171.801698719359</v>
      </c>
      <c r="AI63" s="146">
        <v>59352.974000000002</v>
      </c>
      <c r="AJ63" s="146">
        <v>188.348523192789</v>
      </c>
    </row>
    <row r="64" spans="1:36" ht="21" customHeight="1">
      <c r="A64" s="310" t="s">
        <v>73</v>
      </c>
      <c r="B64" s="147">
        <v>395460.61800000002</v>
      </c>
      <c r="C64" s="147">
        <v>140.85929284619701</v>
      </c>
      <c r="D64" s="148" t="s">
        <v>214</v>
      </c>
      <c r="E64" s="147">
        <v>113443.29300000001</v>
      </c>
      <c r="F64" s="147">
        <v>139.588807599229</v>
      </c>
      <c r="G64" s="148" t="s">
        <v>215</v>
      </c>
      <c r="H64" s="147">
        <v>63083.826000000001</v>
      </c>
      <c r="I64" s="147">
        <v>131.994292800186</v>
      </c>
      <c r="J64" s="148" t="s">
        <v>216</v>
      </c>
      <c r="K64" s="147">
        <v>42523.875999999997</v>
      </c>
      <c r="L64" s="147">
        <v>126.066494973318</v>
      </c>
      <c r="M64" s="148" t="s">
        <v>218</v>
      </c>
      <c r="N64" s="147">
        <v>40783.012999999999</v>
      </c>
      <c r="O64" s="147">
        <v>135.33362530129901</v>
      </c>
      <c r="P64" s="147"/>
      <c r="Q64" s="148" t="s">
        <v>219</v>
      </c>
      <c r="R64" s="147">
        <v>31174.98</v>
      </c>
      <c r="S64" s="147">
        <v>151.17180508215199</v>
      </c>
      <c r="T64" s="148" t="s">
        <v>217</v>
      </c>
      <c r="U64" s="147">
        <v>30166.865000000002</v>
      </c>
      <c r="V64" s="147">
        <v>139.080278974961</v>
      </c>
      <c r="W64" s="148" t="s">
        <v>224</v>
      </c>
      <c r="X64" s="147">
        <v>24979.552</v>
      </c>
      <c r="Y64" s="147">
        <v>166.09981636179899</v>
      </c>
      <c r="Z64" s="148" t="s">
        <v>225</v>
      </c>
      <c r="AA64" s="147">
        <v>14082.699000000001</v>
      </c>
      <c r="AB64" s="147">
        <v>173.52263227382801</v>
      </c>
      <c r="AC64" s="148" t="s">
        <v>226</v>
      </c>
      <c r="AD64" s="147">
        <v>11075.198</v>
      </c>
      <c r="AE64" s="147">
        <v>136.94996694415801</v>
      </c>
      <c r="AF64" s="148" t="s">
        <v>234</v>
      </c>
      <c r="AG64" s="147">
        <v>7480.9160000000002</v>
      </c>
      <c r="AH64" s="147">
        <v>126.969745416203</v>
      </c>
      <c r="AI64" s="147">
        <v>16666.400000000001</v>
      </c>
      <c r="AJ64" s="147">
        <v>161.65920654730499</v>
      </c>
    </row>
    <row r="65" spans="1:36" ht="21" customHeight="1">
      <c r="A65" s="310" t="s">
        <v>94</v>
      </c>
      <c r="B65" s="147">
        <v>12415.922</v>
      </c>
      <c r="C65" s="147">
        <v>201.10669187515799</v>
      </c>
      <c r="D65" s="148" t="s">
        <v>219</v>
      </c>
      <c r="E65" s="147">
        <v>2980.0659999999998</v>
      </c>
      <c r="F65" s="147">
        <v>222.639364363071</v>
      </c>
      <c r="G65" s="148" t="s">
        <v>224</v>
      </c>
      <c r="H65" s="147">
        <v>2967.0859999999998</v>
      </c>
      <c r="I65" s="147">
        <v>197.90292563141099</v>
      </c>
      <c r="J65" s="148" t="s">
        <v>214</v>
      </c>
      <c r="K65" s="147">
        <v>2426.6489999999999</v>
      </c>
      <c r="L65" s="147">
        <v>197.053220305038</v>
      </c>
      <c r="M65" s="148" t="s">
        <v>215</v>
      </c>
      <c r="N65" s="147">
        <v>1040.451</v>
      </c>
      <c r="O65" s="147">
        <v>190.627910396549</v>
      </c>
      <c r="P65" s="147"/>
      <c r="Q65" s="148" t="s">
        <v>217</v>
      </c>
      <c r="R65" s="147">
        <v>967.38599999999997</v>
      </c>
      <c r="S65" s="147">
        <v>185.491623819241</v>
      </c>
      <c r="T65" s="148" t="s">
        <v>225</v>
      </c>
      <c r="U65" s="147">
        <v>518.90899999999999</v>
      </c>
      <c r="V65" s="147">
        <v>222.16419449267599</v>
      </c>
      <c r="W65" s="148" t="s">
        <v>216</v>
      </c>
      <c r="X65" s="147">
        <v>435.66500000000002</v>
      </c>
      <c r="Y65" s="147">
        <v>159.900382174377</v>
      </c>
      <c r="Z65" s="148" t="s">
        <v>218</v>
      </c>
      <c r="AA65" s="147">
        <v>297.02</v>
      </c>
      <c r="AB65" s="147">
        <v>180.37505891859101</v>
      </c>
      <c r="AC65" s="148" t="s">
        <v>222</v>
      </c>
      <c r="AD65" s="147">
        <v>177.93199999999999</v>
      </c>
      <c r="AE65" s="147">
        <v>177.573455027763</v>
      </c>
      <c r="AF65" s="148" t="s">
        <v>255</v>
      </c>
      <c r="AG65" s="147">
        <v>137.28</v>
      </c>
      <c r="AH65" s="147">
        <v>215.43560606060601</v>
      </c>
      <c r="AI65" s="147">
        <v>467.47800000000001</v>
      </c>
      <c r="AJ65" s="147">
        <v>193.80163344585199</v>
      </c>
    </row>
    <row r="66" spans="1:36" ht="21" customHeight="1">
      <c r="A66" s="310" t="s">
        <v>118</v>
      </c>
      <c r="B66" s="147">
        <v>23959.101999999999</v>
      </c>
      <c r="C66" s="147">
        <v>185.13569498556299</v>
      </c>
      <c r="D66" s="148" t="s">
        <v>219</v>
      </c>
      <c r="E66" s="147">
        <v>5434.3459999999995</v>
      </c>
      <c r="F66" s="147">
        <v>189.60699226733101</v>
      </c>
      <c r="G66" s="148" t="s">
        <v>224</v>
      </c>
      <c r="H66" s="147">
        <v>5316.4260000000004</v>
      </c>
      <c r="I66" s="147">
        <v>188.50765533085601</v>
      </c>
      <c r="J66" s="148" t="s">
        <v>214</v>
      </c>
      <c r="K66" s="147">
        <v>4073.1610000000001</v>
      </c>
      <c r="L66" s="147">
        <v>184.413039406004</v>
      </c>
      <c r="M66" s="148" t="s">
        <v>217</v>
      </c>
      <c r="N66" s="147">
        <v>1839.7439999999999</v>
      </c>
      <c r="O66" s="147">
        <v>177.64862937452199</v>
      </c>
      <c r="P66" s="147"/>
      <c r="Q66" s="148" t="s">
        <v>215</v>
      </c>
      <c r="R66" s="147">
        <v>1750.7439999999999</v>
      </c>
      <c r="S66" s="147">
        <v>160.65798312031899</v>
      </c>
      <c r="T66" s="148" t="s">
        <v>218</v>
      </c>
      <c r="U66" s="147">
        <v>1703.1130000000001</v>
      </c>
      <c r="V66" s="147">
        <v>156.667232297563</v>
      </c>
      <c r="W66" s="148" t="s">
        <v>225</v>
      </c>
      <c r="X66" s="147">
        <v>1644.1020000000001</v>
      </c>
      <c r="Y66" s="147">
        <v>237.28880568237301</v>
      </c>
      <c r="Z66" s="148" t="s">
        <v>216</v>
      </c>
      <c r="AA66" s="147">
        <v>883.94200000000001</v>
      </c>
      <c r="AB66" s="147">
        <v>172.212656486512</v>
      </c>
      <c r="AC66" s="148" t="s">
        <v>226</v>
      </c>
      <c r="AD66" s="147">
        <v>360.17899999999997</v>
      </c>
      <c r="AE66" s="147">
        <v>169.98214776541701</v>
      </c>
      <c r="AF66" s="148" t="s">
        <v>253</v>
      </c>
      <c r="AG66" s="147">
        <v>212.45</v>
      </c>
      <c r="AH66" s="147">
        <v>181.16262650035301</v>
      </c>
      <c r="AI66" s="147">
        <v>740.89499999999998</v>
      </c>
      <c r="AJ66" s="147">
        <v>182.18236052342101</v>
      </c>
    </row>
    <row r="67" spans="1:36" ht="21" customHeight="1">
      <c r="A67" s="310" t="s">
        <v>119</v>
      </c>
      <c r="B67" s="147">
        <v>77569.406000000003</v>
      </c>
      <c r="C67" s="147">
        <v>226.26762154140999</v>
      </c>
      <c r="D67" s="148" t="s">
        <v>219</v>
      </c>
      <c r="E67" s="147">
        <v>18947.878000000001</v>
      </c>
      <c r="F67" s="147">
        <v>226.34101823961501</v>
      </c>
      <c r="G67" s="148" t="s">
        <v>214</v>
      </c>
      <c r="H67" s="147">
        <v>18324.983</v>
      </c>
      <c r="I67" s="147">
        <v>237.80011146531501</v>
      </c>
      <c r="J67" s="148" t="s">
        <v>224</v>
      </c>
      <c r="K67" s="147">
        <v>11824.236999999999</v>
      </c>
      <c r="L67" s="147">
        <v>221.60618059330201</v>
      </c>
      <c r="M67" s="148" t="s">
        <v>225</v>
      </c>
      <c r="N67" s="147">
        <v>5509.2020000000002</v>
      </c>
      <c r="O67" s="147">
        <v>251.697614282431</v>
      </c>
      <c r="P67" s="147"/>
      <c r="Q67" s="148" t="s">
        <v>216</v>
      </c>
      <c r="R67" s="147">
        <v>5237.0690000000004</v>
      </c>
      <c r="S67" s="147">
        <v>212.977717116196</v>
      </c>
      <c r="T67" s="148" t="s">
        <v>217</v>
      </c>
      <c r="U67" s="147">
        <v>5149.8980000000001</v>
      </c>
      <c r="V67" s="147">
        <v>209.31327183567501</v>
      </c>
      <c r="W67" s="148" t="s">
        <v>218</v>
      </c>
      <c r="X67" s="147">
        <v>4050.5140000000001</v>
      </c>
      <c r="Y67" s="147">
        <v>224.447070174304</v>
      </c>
      <c r="Z67" s="148" t="s">
        <v>215</v>
      </c>
      <c r="AA67" s="147">
        <v>4048.5259999999998</v>
      </c>
      <c r="AB67" s="147">
        <v>191.34667777852999</v>
      </c>
      <c r="AC67" s="148" t="s">
        <v>255</v>
      </c>
      <c r="AD67" s="147">
        <v>766.9</v>
      </c>
      <c r="AE67" s="147">
        <v>234.04876776633199</v>
      </c>
      <c r="AF67" s="148" t="s">
        <v>226</v>
      </c>
      <c r="AG67" s="147">
        <v>733.97500000000002</v>
      </c>
      <c r="AH67" s="147">
        <v>238.04216764876199</v>
      </c>
      <c r="AI67" s="147">
        <v>2976.2240000000002</v>
      </c>
      <c r="AJ67" s="147">
        <v>224.033876482415</v>
      </c>
    </row>
    <row r="68" spans="1:36" ht="21" customHeight="1">
      <c r="A68" s="310" t="s">
        <v>120</v>
      </c>
      <c r="B68" s="147">
        <v>6944.1350000000002</v>
      </c>
      <c r="C68" s="147">
        <v>207.864190428325</v>
      </c>
      <c r="D68" s="148" t="s">
        <v>214</v>
      </c>
      <c r="E68" s="147">
        <v>1620.133</v>
      </c>
      <c r="F68" s="147">
        <v>185.79153686765201</v>
      </c>
      <c r="G68" s="148" t="s">
        <v>215</v>
      </c>
      <c r="H68" s="147">
        <v>1272.4380000000001</v>
      </c>
      <c r="I68" s="147">
        <v>160.313508398838</v>
      </c>
      <c r="J68" s="148" t="s">
        <v>219</v>
      </c>
      <c r="K68" s="147">
        <v>1208.902</v>
      </c>
      <c r="L68" s="147">
        <v>199.024403963266</v>
      </c>
      <c r="M68" s="148" t="s">
        <v>234</v>
      </c>
      <c r="N68" s="147">
        <v>746.62</v>
      </c>
      <c r="O68" s="147">
        <v>242.581232755619</v>
      </c>
      <c r="P68" s="147"/>
      <c r="Q68" s="148" t="s">
        <v>224</v>
      </c>
      <c r="R68" s="147">
        <v>660.37699999999995</v>
      </c>
      <c r="S68" s="147">
        <v>266.41297319561397</v>
      </c>
      <c r="T68" s="148" t="s">
        <v>225</v>
      </c>
      <c r="U68" s="147">
        <v>525.12300000000005</v>
      </c>
      <c r="V68" s="147">
        <v>261.34638932212101</v>
      </c>
      <c r="W68" s="148" t="s">
        <v>216</v>
      </c>
      <c r="X68" s="147">
        <v>259.98</v>
      </c>
      <c r="Y68" s="147">
        <v>226.72128625278901</v>
      </c>
      <c r="Z68" s="148" t="s">
        <v>256</v>
      </c>
      <c r="AA68" s="147">
        <v>150.69999999999999</v>
      </c>
      <c r="AB68" s="147">
        <v>201.97080291970801</v>
      </c>
      <c r="AC68" s="148" t="s">
        <v>257</v>
      </c>
      <c r="AD68" s="147">
        <v>96</v>
      </c>
      <c r="AE68" s="147">
        <v>127.677083333333</v>
      </c>
      <c r="AF68" s="148" t="s">
        <v>227</v>
      </c>
      <c r="AG68" s="147">
        <v>94</v>
      </c>
      <c r="AH68" s="147">
        <v>298.36170212766001</v>
      </c>
      <c r="AI68" s="147">
        <v>309.86200000000002</v>
      </c>
      <c r="AJ68" s="147">
        <v>238.39322020770501</v>
      </c>
    </row>
    <row r="69" spans="1:36" ht="21" customHeight="1">
      <c r="A69" s="310" t="s">
        <v>106</v>
      </c>
      <c r="B69" s="147">
        <v>49286.864000000001</v>
      </c>
      <c r="C69" s="147">
        <v>157.57021992716</v>
      </c>
      <c r="D69" s="148" t="s">
        <v>224</v>
      </c>
      <c r="E69" s="147">
        <v>13334.767</v>
      </c>
      <c r="F69" s="147">
        <v>155.632565608383</v>
      </c>
      <c r="G69" s="148" t="s">
        <v>214</v>
      </c>
      <c r="H69" s="147">
        <v>8420.6509999999998</v>
      </c>
      <c r="I69" s="147">
        <v>173.36248705711699</v>
      </c>
      <c r="J69" s="148" t="s">
        <v>219</v>
      </c>
      <c r="K69" s="147">
        <v>7983.2370000000001</v>
      </c>
      <c r="L69" s="147">
        <v>153.24172387716899</v>
      </c>
      <c r="M69" s="148" t="s">
        <v>217</v>
      </c>
      <c r="N69" s="147">
        <v>3867.6460000000002</v>
      </c>
      <c r="O69" s="147">
        <v>144.207872178581</v>
      </c>
      <c r="P69" s="147"/>
      <c r="Q69" s="148" t="s">
        <v>215</v>
      </c>
      <c r="R69" s="147">
        <v>3548.5230000000001</v>
      </c>
      <c r="S69" s="147">
        <v>149.40215971546499</v>
      </c>
      <c r="T69" s="148" t="s">
        <v>225</v>
      </c>
      <c r="U69" s="147">
        <v>3300.8490000000002</v>
      </c>
      <c r="V69" s="147">
        <v>160.082754467108</v>
      </c>
      <c r="W69" s="148" t="s">
        <v>218</v>
      </c>
      <c r="X69" s="147">
        <v>3017.0940000000001</v>
      </c>
      <c r="Y69" s="147">
        <v>154.43867509597001</v>
      </c>
      <c r="Z69" s="148" t="s">
        <v>216</v>
      </c>
      <c r="AA69" s="147">
        <v>2245.2579999999998</v>
      </c>
      <c r="AB69" s="147">
        <v>154.941659265884</v>
      </c>
      <c r="AC69" s="148" t="s">
        <v>222</v>
      </c>
      <c r="AD69" s="147">
        <v>530.49</v>
      </c>
      <c r="AE69" s="147">
        <v>173.91091255254599</v>
      </c>
      <c r="AF69" s="148" t="s">
        <v>226</v>
      </c>
      <c r="AG69" s="147">
        <v>491.3</v>
      </c>
      <c r="AH69" s="147">
        <v>148.461225320578</v>
      </c>
      <c r="AI69" s="147">
        <v>2547.049</v>
      </c>
      <c r="AJ69" s="147">
        <v>161.86575130670801</v>
      </c>
    </row>
    <row r="70" spans="1:36" ht="21" customHeight="1">
      <c r="A70" s="310" t="s">
        <v>107</v>
      </c>
      <c r="B70" s="147">
        <v>52774.720000000001</v>
      </c>
      <c r="C70" s="147">
        <v>171.48928502131301</v>
      </c>
      <c r="D70" s="148" t="s">
        <v>214</v>
      </c>
      <c r="E70" s="147">
        <v>14917.707</v>
      </c>
      <c r="F70" s="147">
        <v>174.27577844235699</v>
      </c>
      <c r="G70" s="148" t="s">
        <v>227</v>
      </c>
      <c r="H70" s="147">
        <v>8636.1970000000001</v>
      </c>
      <c r="I70" s="147">
        <v>163.17274837523999</v>
      </c>
      <c r="J70" s="148" t="s">
        <v>219</v>
      </c>
      <c r="K70" s="147">
        <v>6156.3410000000003</v>
      </c>
      <c r="L70" s="147">
        <v>177.810001102928</v>
      </c>
      <c r="M70" s="148" t="s">
        <v>224</v>
      </c>
      <c r="N70" s="147">
        <v>5864.0519999999997</v>
      </c>
      <c r="O70" s="147">
        <v>183.61859683372501</v>
      </c>
      <c r="P70" s="147"/>
      <c r="Q70" s="148" t="s">
        <v>218</v>
      </c>
      <c r="R70" s="147">
        <v>3949.384</v>
      </c>
      <c r="S70" s="147">
        <v>158.79033287216399</v>
      </c>
      <c r="T70" s="148" t="s">
        <v>216</v>
      </c>
      <c r="U70" s="147">
        <v>3325.81</v>
      </c>
      <c r="V70" s="147">
        <v>163.19513141159601</v>
      </c>
      <c r="W70" s="148" t="s">
        <v>217</v>
      </c>
      <c r="X70" s="147">
        <v>3048.0349999999999</v>
      </c>
      <c r="Y70" s="147">
        <v>169.08073562147399</v>
      </c>
      <c r="Z70" s="148" t="s">
        <v>215</v>
      </c>
      <c r="AA70" s="147">
        <v>2415.2890000000002</v>
      </c>
      <c r="AB70" s="147">
        <v>140.306191101769</v>
      </c>
      <c r="AC70" s="148" t="s">
        <v>225</v>
      </c>
      <c r="AD70" s="147">
        <v>2138.7939999999999</v>
      </c>
      <c r="AE70" s="147">
        <v>220.54297889371301</v>
      </c>
      <c r="AF70" s="148" t="s">
        <v>226</v>
      </c>
      <c r="AG70" s="147">
        <v>484.13</v>
      </c>
      <c r="AH70" s="147">
        <v>169.609402433231</v>
      </c>
      <c r="AI70" s="147">
        <v>1838.981</v>
      </c>
      <c r="AJ70" s="147">
        <v>158.767817612036</v>
      </c>
    </row>
    <row r="71" spans="1:36" ht="21" customHeight="1">
      <c r="A71" s="310" t="s">
        <v>121</v>
      </c>
      <c r="B71" s="147">
        <v>23487.195</v>
      </c>
      <c r="C71" s="147">
        <v>224.45843362734499</v>
      </c>
      <c r="D71" s="148" t="s">
        <v>214</v>
      </c>
      <c r="E71" s="147">
        <v>5460.1689999999999</v>
      </c>
      <c r="F71" s="147">
        <v>259.15424962121102</v>
      </c>
      <c r="G71" s="148" t="s">
        <v>219</v>
      </c>
      <c r="H71" s="147">
        <v>4262.2060000000001</v>
      </c>
      <c r="I71" s="147">
        <v>243.06169152781399</v>
      </c>
      <c r="J71" s="148" t="s">
        <v>224</v>
      </c>
      <c r="K71" s="147">
        <v>4089.625</v>
      </c>
      <c r="L71" s="147">
        <v>211.183421462848</v>
      </c>
      <c r="M71" s="148" t="s">
        <v>215</v>
      </c>
      <c r="N71" s="147">
        <v>2379.3420000000001</v>
      </c>
      <c r="O71" s="147">
        <v>194.60128052209399</v>
      </c>
      <c r="P71" s="147"/>
      <c r="Q71" s="148" t="s">
        <v>216</v>
      </c>
      <c r="R71" s="147">
        <v>2336.7860000000001</v>
      </c>
      <c r="S71" s="147">
        <v>189.088346130112</v>
      </c>
      <c r="T71" s="148" t="s">
        <v>225</v>
      </c>
      <c r="U71" s="147">
        <v>2159.8820000000001</v>
      </c>
      <c r="V71" s="147">
        <v>237.580571531223</v>
      </c>
      <c r="W71" s="148" t="s">
        <v>217</v>
      </c>
      <c r="X71" s="147">
        <v>1450.702</v>
      </c>
      <c r="Y71" s="147">
        <v>209.195961679242</v>
      </c>
      <c r="Z71" s="148" t="s">
        <v>218</v>
      </c>
      <c r="AA71" s="147">
        <v>588.46900000000005</v>
      </c>
      <c r="AB71" s="147">
        <v>179.37903271030399</v>
      </c>
      <c r="AC71" s="148" t="s">
        <v>226</v>
      </c>
      <c r="AD71" s="147">
        <v>396.86599999999999</v>
      </c>
      <c r="AE71" s="147">
        <v>142.17897224756001</v>
      </c>
      <c r="AF71" s="148" t="s">
        <v>253</v>
      </c>
      <c r="AG71" s="147">
        <v>79.623999999999995</v>
      </c>
      <c r="AH71" s="147">
        <v>174.89701597508301</v>
      </c>
      <c r="AI71" s="147">
        <v>283.524</v>
      </c>
      <c r="AJ71" s="147">
        <v>210.962740367658</v>
      </c>
    </row>
    <row r="72" spans="1:36" ht="21" customHeight="1">
      <c r="A72" s="310" t="s">
        <v>110</v>
      </c>
      <c r="B72" s="147">
        <v>31900.48</v>
      </c>
      <c r="C72" s="147">
        <v>192.66327654003999</v>
      </c>
      <c r="D72" s="148" t="s">
        <v>214</v>
      </c>
      <c r="E72" s="147">
        <v>6724.84</v>
      </c>
      <c r="F72" s="147">
        <v>190.02489278555299</v>
      </c>
      <c r="G72" s="148" t="s">
        <v>219</v>
      </c>
      <c r="H72" s="147">
        <v>5847.6809999999996</v>
      </c>
      <c r="I72" s="147">
        <v>190.89635703452399</v>
      </c>
      <c r="J72" s="148" t="s">
        <v>224</v>
      </c>
      <c r="K72" s="147">
        <v>4788.7749999999996</v>
      </c>
      <c r="L72" s="147">
        <v>192.25751888530999</v>
      </c>
      <c r="M72" s="148" t="s">
        <v>217</v>
      </c>
      <c r="N72" s="147">
        <v>4111.7330000000002</v>
      </c>
      <c r="O72" s="147">
        <v>187.32831144434701</v>
      </c>
      <c r="P72" s="147"/>
      <c r="Q72" s="148" t="s">
        <v>215</v>
      </c>
      <c r="R72" s="147">
        <v>3343.4630000000002</v>
      </c>
      <c r="S72" s="147">
        <v>190.26769550014501</v>
      </c>
      <c r="T72" s="148" t="s">
        <v>218</v>
      </c>
      <c r="U72" s="147">
        <v>2538.3620000000001</v>
      </c>
      <c r="V72" s="147">
        <v>199.98172049534301</v>
      </c>
      <c r="W72" s="148" t="s">
        <v>216</v>
      </c>
      <c r="X72" s="147">
        <v>1785.8320000000001</v>
      </c>
      <c r="Y72" s="147">
        <v>188.95674397143699</v>
      </c>
      <c r="Z72" s="148" t="s">
        <v>225</v>
      </c>
      <c r="AA72" s="147">
        <v>1231.069</v>
      </c>
      <c r="AB72" s="147">
        <v>220.78697457250601</v>
      </c>
      <c r="AC72" s="148" t="s">
        <v>226</v>
      </c>
      <c r="AD72" s="147">
        <v>410.089</v>
      </c>
      <c r="AE72" s="147">
        <v>186.62778079880201</v>
      </c>
      <c r="AF72" s="148" t="s">
        <v>223</v>
      </c>
      <c r="AG72" s="147">
        <v>234.56</v>
      </c>
      <c r="AH72" s="147">
        <v>186.17837653478901</v>
      </c>
      <c r="AI72" s="147">
        <v>884.07600000000002</v>
      </c>
      <c r="AJ72" s="147">
        <v>212.32224378899599</v>
      </c>
    </row>
    <row r="73" spans="1:36" ht="21" customHeight="1">
      <c r="A73" s="310" t="s">
        <v>111</v>
      </c>
      <c r="B73" s="147">
        <v>563.07000000000005</v>
      </c>
      <c r="C73" s="147">
        <v>368.128296659385</v>
      </c>
      <c r="D73" s="148" t="s">
        <v>214</v>
      </c>
      <c r="E73" s="147">
        <v>193.57499999999999</v>
      </c>
      <c r="F73" s="147">
        <v>423.47410564380698</v>
      </c>
      <c r="G73" s="148" t="s">
        <v>216</v>
      </c>
      <c r="H73" s="147">
        <v>81.007999999999996</v>
      </c>
      <c r="I73" s="147">
        <v>279.44153663835698</v>
      </c>
      <c r="J73" s="148" t="s">
        <v>224</v>
      </c>
      <c r="K73" s="147">
        <v>66.849000000000004</v>
      </c>
      <c r="L73" s="147">
        <v>363.49085251836198</v>
      </c>
      <c r="M73" s="148" t="s">
        <v>238</v>
      </c>
      <c r="N73" s="147">
        <v>61.62</v>
      </c>
      <c r="O73" s="147">
        <v>344.19019798766601</v>
      </c>
      <c r="P73" s="147"/>
      <c r="Q73" s="148" t="s">
        <v>215</v>
      </c>
      <c r="R73" s="147">
        <v>46.01</v>
      </c>
      <c r="S73" s="147">
        <v>360.72592914583799</v>
      </c>
      <c r="T73" s="148" t="s">
        <v>250</v>
      </c>
      <c r="U73" s="147">
        <v>36.5</v>
      </c>
      <c r="V73" s="147">
        <v>267.45205479452</v>
      </c>
      <c r="W73" s="148" t="s">
        <v>219</v>
      </c>
      <c r="X73" s="147">
        <v>33.5</v>
      </c>
      <c r="Y73" s="147">
        <v>321.880597014925</v>
      </c>
      <c r="Z73" s="148" t="s">
        <v>225</v>
      </c>
      <c r="AA73" s="147">
        <v>31.788</v>
      </c>
      <c r="AB73" s="147">
        <v>470.74367685919202</v>
      </c>
      <c r="AC73" s="148" t="s">
        <v>217</v>
      </c>
      <c r="AD73" s="147">
        <v>11.62</v>
      </c>
      <c r="AE73" s="147">
        <v>391.39414802065397</v>
      </c>
      <c r="AF73" s="148" t="s">
        <v>220</v>
      </c>
      <c r="AG73" s="147">
        <v>0.6</v>
      </c>
      <c r="AH73" s="147">
        <v>848.33333333333303</v>
      </c>
      <c r="AI73" s="147">
        <v>0</v>
      </c>
      <c r="AJ73" s="147">
        <v>0</v>
      </c>
    </row>
    <row r="74" spans="1:36" ht="21" customHeight="1">
      <c r="A74" s="310" t="s">
        <v>91</v>
      </c>
      <c r="B74" s="147">
        <v>9000.9490000000005</v>
      </c>
      <c r="C74" s="147">
        <v>194.942000004666</v>
      </c>
      <c r="D74" s="148" t="s">
        <v>224</v>
      </c>
      <c r="E74" s="147">
        <v>1864.954</v>
      </c>
      <c r="F74" s="147">
        <v>196.997888419768</v>
      </c>
      <c r="G74" s="148" t="s">
        <v>214</v>
      </c>
      <c r="H74" s="147">
        <v>1783.106</v>
      </c>
      <c r="I74" s="147">
        <v>193.83928941969799</v>
      </c>
      <c r="J74" s="148" t="s">
        <v>219</v>
      </c>
      <c r="K74" s="147">
        <v>1635.7070000000001</v>
      </c>
      <c r="L74" s="147">
        <v>190.56163481601499</v>
      </c>
      <c r="M74" s="148" t="s">
        <v>215</v>
      </c>
      <c r="N74" s="147">
        <v>886.15700000000004</v>
      </c>
      <c r="O74" s="147">
        <v>175.93045024752999</v>
      </c>
      <c r="P74" s="147"/>
      <c r="Q74" s="148" t="s">
        <v>218</v>
      </c>
      <c r="R74" s="147">
        <v>791.39</v>
      </c>
      <c r="S74" s="147">
        <v>202.68135811673099</v>
      </c>
      <c r="T74" s="148" t="s">
        <v>217</v>
      </c>
      <c r="U74" s="147">
        <v>755.37</v>
      </c>
      <c r="V74" s="147">
        <v>200.840647629638</v>
      </c>
      <c r="W74" s="148" t="s">
        <v>226</v>
      </c>
      <c r="X74" s="147">
        <v>456.54599999999999</v>
      </c>
      <c r="Y74" s="147">
        <v>206.647303886136</v>
      </c>
      <c r="Z74" s="148" t="s">
        <v>225</v>
      </c>
      <c r="AA74" s="147">
        <v>353.08800000000002</v>
      </c>
      <c r="AB74" s="147">
        <v>202.955070690593</v>
      </c>
      <c r="AC74" s="148" t="s">
        <v>216</v>
      </c>
      <c r="AD74" s="147">
        <v>171.691</v>
      </c>
      <c r="AE74" s="147">
        <v>194.500585353921</v>
      </c>
      <c r="AF74" s="148" t="s">
        <v>255</v>
      </c>
      <c r="AG74" s="147">
        <v>48</v>
      </c>
      <c r="AH74" s="147">
        <v>232.979166666667</v>
      </c>
      <c r="AI74" s="147">
        <v>254.94</v>
      </c>
      <c r="AJ74" s="147">
        <v>201.37679453989199</v>
      </c>
    </row>
    <row r="75" spans="1:36" ht="21" customHeight="1">
      <c r="A75" s="310" t="s">
        <v>82</v>
      </c>
      <c r="B75" s="147">
        <v>59058.607000000004</v>
      </c>
      <c r="C75" s="147">
        <v>208.05001377699301</v>
      </c>
      <c r="D75" s="148" t="s">
        <v>224</v>
      </c>
      <c r="E75" s="147">
        <v>15763.945</v>
      </c>
      <c r="F75" s="147">
        <v>217.04084859468901</v>
      </c>
      <c r="G75" s="148" t="s">
        <v>216</v>
      </c>
      <c r="H75" s="147">
        <v>9186.4590000000007</v>
      </c>
      <c r="I75" s="147">
        <v>219.37930599809999</v>
      </c>
      <c r="J75" s="148" t="s">
        <v>219</v>
      </c>
      <c r="K75" s="147">
        <v>9046.5120000000006</v>
      </c>
      <c r="L75" s="147">
        <v>199.094081785333</v>
      </c>
      <c r="M75" s="148" t="s">
        <v>214</v>
      </c>
      <c r="N75" s="147">
        <v>6897.6109999999999</v>
      </c>
      <c r="O75" s="147">
        <v>179.91693065903499</v>
      </c>
      <c r="P75" s="147"/>
      <c r="Q75" s="148" t="s">
        <v>225</v>
      </c>
      <c r="R75" s="147">
        <v>5790.558</v>
      </c>
      <c r="S75" s="147">
        <v>259.72263812917498</v>
      </c>
      <c r="T75" s="148" t="s">
        <v>217</v>
      </c>
      <c r="U75" s="147">
        <v>4810.527</v>
      </c>
      <c r="V75" s="147">
        <v>188.81548736760001</v>
      </c>
      <c r="W75" s="148" t="s">
        <v>215</v>
      </c>
      <c r="X75" s="147">
        <v>4241.2629999999999</v>
      </c>
      <c r="Y75" s="147">
        <v>184.63203060031901</v>
      </c>
      <c r="Z75" s="148" t="s">
        <v>218</v>
      </c>
      <c r="AA75" s="147">
        <v>1315.1220000000001</v>
      </c>
      <c r="AB75" s="147">
        <v>172.005334866271</v>
      </c>
      <c r="AC75" s="148" t="s">
        <v>222</v>
      </c>
      <c r="AD75" s="147">
        <v>420.56400000000002</v>
      </c>
      <c r="AE75" s="147">
        <v>228.2173462303</v>
      </c>
      <c r="AF75" s="148" t="s">
        <v>255</v>
      </c>
      <c r="AG75" s="147">
        <v>356.38200000000001</v>
      </c>
      <c r="AH75" s="147">
        <v>157.75768697633401</v>
      </c>
      <c r="AI75" s="147">
        <v>1229.664</v>
      </c>
      <c r="AJ75" s="147">
        <v>190.76511957738001</v>
      </c>
    </row>
    <row r="76" spans="1:36" ht="21" customHeight="1">
      <c r="A76" s="310" t="s">
        <v>116</v>
      </c>
      <c r="B76" s="147">
        <v>31240.605</v>
      </c>
      <c r="C76" s="147">
        <v>254.00327554475999</v>
      </c>
      <c r="D76" s="148" t="s">
        <v>216</v>
      </c>
      <c r="E76" s="147">
        <v>9160.3539999999994</v>
      </c>
      <c r="F76" s="147">
        <v>224.69644732070401</v>
      </c>
      <c r="G76" s="148" t="s">
        <v>214</v>
      </c>
      <c r="H76" s="147">
        <v>8457.2579999999998</v>
      </c>
      <c r="I76" s="147">
        <v>239.496300101049</v>
      </c>
      <c r="J76" s="148" t="s">
        <v>215</v>
      </c>
      <c r="K76" s="147">
        <v>3183.7719999999999</v>
      </c>
      <c r="L76" s="147">
        <v>264.71713426715201</v>
      </c>
      <c r="M76" s="148" t="s">
        <v>257</v>
      </c>
      <c r="N76" s="147">
        <v>2752.2350000000001</v>
      </c>
      <c r="O76" s="147">
        <v>228.24177441243199</v>
      </c>
      <c r="P76" s="147"/>
      <c r="Q76" s="148" t="s">
        <v>218</v>
      </c>
      <c r="R76" s="147">
        <v>2191.38</v>
      </c>
      <c r="S76" s="147">
        <v>257.92879372815298</v>
      </c>
      <c r="T76" s="148" t="s">
        <v>224</v>
      </c>
      <c r="U76" s="147">
        <v>1442.0840000000001</v>
      </c>
      <c r="V76" s="147">
        <v>357.037454128886</v>
      </c>
      <c r="W76" s="148" t="s">
        <v>219</v>
      </c>
      <c r="X76" s="147">
        <v>819.91499999999996</v>
      </c>
      <c r="Y76" s="147">
        <v>349.21912637285601</v>
      </c>
      <c r="Z76" s="148" t="s">
        <v>217</v>
      </c>
      <c r="AA76" s="147">
        <v>777.76900000000001</v>
      </c>
      <c r="AB76" s="147">
        <v>270.71405520147999</v>
      </c>
      <c r="AC76" s="148" t="s">
        <v>226</v>
      </c>
      <c r="AD76" s="147">
        <v>653.56299999999999</v>
      </c>
      <c r="AE76" s="147">
        <v>392.29270934860102</v>
      </c>
      <c r="AF76" s="148" t="s">
        <v>263</v>
      </c>
      <c r="AG76" s="147">
        <v>592.58399999999995</v>
      </c>
      <c r="AH76" s="147">
        <v>211.71344484495</v>
      </c>
      <c r="AI76" s="147">
        <v>1209.691</v>
      </c>
      <c r="AJ76" s="147">
        <v>348.54686031391498</v>
      </c>
    </row>
    <row r="77" spans="1:36" ht="21" customHeight="1">
      <c r="A77" s="310" t="s">
        <v>172</v>
      </c>
      <c r="B77" s="147">
        <v>1099.5809999999999</v>
      </c>
      <c r="C77" s="147">
        <v>263.507645184848</v>
      </c>
      <c r="D77" s="148" t="s">
        <v>214</v>
      </c>
      <c r="E77" s="147">
        <v>317.27999999999997</v>
      </c>
      <c r="F77" s="147">
        <v>203.400781643974</v>
      </c>
      <c r="G77" s="148" t="s">
        <v>215</v>
      </c>
      <c r="H77" s="147">
        <v>216.351</v>
      </c>
      <c r="I77" s="147">
        <v>466.07133777981198</v>
      </c>
      <c r="J77" s="148" t="s">
        <v>224</v>
      </c>
      <c r="K77" s="147">
        <v>212</v>
      </c>
      <c r="L77" s="147">
        <v>238.32547169811301</v>
      </c>
      <c r="M77" s="148" t="s">
        <v>219</v>
      </c>
      <c r="N77" s="147">
        <v>179.95</v>
      </c>
      <c r="O77" s="147">
        <v>204.53459294248401</v>
      </c>
      <c r="P77" s="147"/>
      <c r="Q77" s="148" t="s">
        <v>218</v>
      </c>
      <c r="R77" s="147">
        <v>96</v>
      </c>
      <c r="S77" s="147">
        <v>210.729166666667</v>
      </c>
      <c r="T77" s="148" t="s">
        <v>225</v>
      </c>
      <c r="U77" s="147">
        <v>30</v>
      </c>
      <c r="V77" s="147">
        <v>237.53333333333299</v>
      </c>
      <c r="W77" s="148" t="s">
        <v>217</v>
      </c>
      <c r="X77" s="147">
        <v>23</v>
      </c>
      <c r="Y77" s="147">
        <v>202.826086956522</v>
      </c>
      <c r="Z77" s="148" t="s">
        <v>216</v>
      </c>
      <c r="AA77" s="147">
        <v>16</v>
      </c>
      <c r="AB77" s="147">
        <v>197.3125</v>
      </c>
      <c r="AC77" s="148" t="s">
        <v>463</v>
      </c>
      <c r="AD77" s="147">
        <v>6</v>
      </c>
      <c r="AE77" s="147">
        <v>203.5</v>
      </c>
      <c r="AF77" s="148" t="s">
        <v>250</v>
      </c>
      <c r="AG77" s="147">
        <v>3</v>
      </c>
      <c r="AH77" s="147">
        <v>216</v>
      </c>
      <c r="AI77" s="147">
        <v>0</v>
      </c>
      <c r="AJ77" s="147">
        <v>0</v>
      </c>
    </row>
    <row r="78" spans="1:36" ht="21" customHeight="1">
      <c r="A78" s="310" t="s">
        <v>122</v>
      </c>
      <c r="B78" s="147">
        <v>111.952</v>
      </c>
      <c r="C78" s="147">
        <v>465.68172073745899</v>
      </c>
      <c r="D78" s="148" t="s">
        <v>258</v>
      </c>
      <c r="E78" s="147">
        <v>92.927999999999997</v>
      </c>
      <c r="F78" s="147">
        <v>465.01592630853997</v>
      </c>
      <c r="G78" s="148" t="s">
        <v>224</v>
      </c>
      <c r="H78" s="147">
        <v>16.21</v>
      </c>
      <c r="I78" s="147">
        <v>475.07711289327602</v>
      </c>
      <c r="J78" s="148" t="s">
        <v>216</v>
      </c>
      <c r="K78" s="147">
        <v>1.796</v>
      </c>
      <c r="L78" s="147">
        <v>435.968819599109</v>
      </c>
      <c r="M78" s="148" t="s">
        <v>214</v>
      </c>
      <c r="N78" s="147">
        <v>1.018</v>
      </c>
      <c r="O78" s="147">
        <v>429.27308447937099</v>
      </c>
      <c r="P78" s="147"/>
      <c r="Q78" s="148"/>
      <c r="R78" s="147">
        <v>0</v>
      </c>
      <c r="S78" s="147">
        <v>0</v>
      </c>
      <c r="T78" s="148"/>
      <c r="U78" s="147">
        <v>0</v>
      </c>
      <c r="V78" s="147">
        <v>0</v>
      </c>
      <c r="W78" s="148"/>
      <c r="X78" s="147">
        <v>0</v>
      </c>
      <c r="Y78" s="147">
        <v>0</v>
      </c>
      <c r="Z78" s="148"/>
      <c r="AA78" s="147">
        <v>0</v>
      </c>
      <c r="AB78" s="147">
        <v>0</v>
      </c>
      <c r="AC78" s="148"/>
      <c r="AD78" s="147">
        <v>0</v>
      </c>
      <c r="AE78" s="147">
        <v>0</v>
      </c>
      <c r="AF78" s="148"/>
      <c r="AG78" s="147">
        <v>0</v>
      </c>
      <c r="AH78" s="147">
        <v>0</v>
      </c>
      <c r="AI78" s="147">
        <v>0</v>
      </c>
      <c r="AJ78" s="147">
        <v>0</v>
      </c>
    </row>
    <row r="79" spans="1:36" ht="21" customHeight="1">
      <c r="A79" s="310" t="s">
        <v>97</v>
      </c>
      <c r="B79" s="147">
        <v>9</v>
      </c>
      <c r="C79" s="147">
        <v>588.33333333333303</v>
      </c>
      <c r="D79" s="148" t="s">
        <v>224</v>
      </c>
      <c r="E79" s="147">
        <v>9</v>
      </c>
      <c r="F79" s="147">
        <v>588.33333333333303</v>
      </c>
      <c r="G79" s="148"/>
      <c r="H79" s="147">
        <v>0</v>
      </c>
      <c r="I79" s="147">
        <v>0</v>
      </c>
      <c r="J79" s="148"/>
      <c r="K79" s="147">
        <v>0</v>
      </c>
      <c r="L79" s="147">
        <v>0</v>
      </c>
      <c r="M79" s="148"/>
      <c r="N79" s="147">
        <v>0</v>
      </c>
      <c r="O79" s="147">
        <v>0</v>
      </c>
      <c r="P79" s="147"/>
      <c r="Q79" s="148"/>
      <c r="R79" s="147">
        <v>0</v>
      </c>
      <c r="S79" s="147">
        <v>0</v>
      </c>
      <c r="T79" s="148"/>
      <c r="U79" s="147">
        <v>0</v>
      </c>
      <c r="V79" s="147">
        <v>0</v>
      </c>
      <c r="W79" s="148"/>
      <c r="X79" s="147">
        <v>0</v>
      </c>
      <c r="Y79" s="147">
        <v>0</v>
      </c>
      <c r="Z79" s="148"/>
      <c r="AA79" s="147">
        <v>0</v>
      </c>
      <c r="AB79" s="147">
        <v>0</v>
      </c>
      <c r="AC79" s="148"/>
      <c r="AD79" s="147">
        <v>0</v>
      </c>
      <c r="AE79" s="147">
        <v>0</v>
      </c>
      <c r="AF79" s="148"/>
      <c r="AG79" s="147">
        <v>0</v>
      </c>
      <c r="AH79" s="147">
        <v>0</v>
      </c>
      <c r="AI79" s="147">
        <v>0</v>
      </c>
      <c r="AJ79" s="147">
        <v>0</v>
      </c>
    </row>
    <row r="80" spans="1:36" ht="21" customHeight="1">
      <c r="A80" s="310" t="s">
        <v>123</v>
      </c>
      <c r="B80" s="147">
        <v>10.183999999999999</v>
      </c>
      <c r="C80" s="147">
        <v>614.59151610369202</v>
      </c>
      <c r="D80" s="148" t="s">
        <v>219</v>
      </c>
      <c r="E80" s="147">
        <v>8.6240000000000006</v>
      </c>
      <c r="F80" s="147">
        <v>557.16604823747696</v>
      </c>
      <c r="G80" s="148" t="s">
        <v>216</v>
      </c>
      <c r="H80" s="147">
        <v>1.56</v>
      </c>
      <c r="I80" s="147">
        <v>932.05128205128199</v>
      </c>
      <c r="J80" s="148"/>
      <c r="K80" s="147">
        <v>0</v>
      </c>
      <c r="L80" s="147">
        <v>0</v>
      </c>
      <c r="M80" s="148"/>
      <c r="N80" s="147">
        <v>0</v>
      </c>
      <c r="O80" s="147">
        <v>0</v>
      </c>
      <c r="P80" s="147"/>
      <c r="Q80" s="148"/>
      <c r="R80" s="147">
        <v>0</v>
      </c>
      <c r="S80" s="147">
        <v>0</v>
      </c>
      <c r="T80" s="148"/>
      <c r="U80" s="147">
        <v>0</v>
      </c>
      <c r="V80" s="147">
        <v>0</v>
      </c>
      <c r="W80" s="148"/>
      <c r="X80" s="147">
        <v>0</v>
      </c>
      <c r="Y80" s="147">
        <v>0</v>
      </c>
      <c r="Z80" s="148"/>
      <c r="AA80" s="147">
        <v>0</v>
      </c>
      <c r="AB80" s="147">
        <v>0</v>
      </c>
      <c r="AC80" s="148"/>
      <c r="AD80" s="147">
        <v>0</v>
      </c>
      <c r="AE80" s="147">
        <v>0</v>
      </c>
      <c r="AF80" s="148"/>
      <c r="AG80" s="147">
        <v>0</v>
      </c>
      <c r="AH80" s="147">
        <v>0</v>
      </c>
      <c r="AI80" s="147">
        <v>0</v>
      </c>
      <c r="AJ80" s="147">
        <v>0</v>
      </c>
    </row>
    <row r="81" spans="1:36" ht="21" customHeight="1">
      <c r="A81" s="310" t="s">
        <v>124</v>
      </c>
      <c r="B81" s="147">
        <v>337476.48200000002</v>
      </c>
      <c r="C81" s="147">
        <v>222.16216239921599</v>
      </c>
      <c r="D81" s="148" t="s">
        <v>224</v>
      </c>
      <c r="E81" s="147">
        <v>73878.271999999997</v>
      </c>
      <c r="F81" s="147">
        <v>245.16086407651801</v>
      </c>
      <c r="G81" s="148" t="s">
        <v>214</v>
      </c>
      <c r="H81" s="147">
        <v>67770.589000000007</v>
      </c>
      <c r="I81" s="147">
        <v>226.70053819364</v>
      </c>
      <c r="J81" s="148" t="s">
        <v>219</v>
      </c>
      <c r="K81" s="147">
        <v>58600.658000000003</v>
      </c>
      <c r="L81" s="147">
        <v>219.23195811214299</v>
      </c>
      <c r="M81" s="148" t="s">
        <v>215</v>
      </c>
      <c r="N81" s="147">
        <v>31422.702000000001</v>
      </c>
      <c r="O81" s="147">
        <v>199.94668186077701</v>
      </c>
      <c r="P81" s="147"/>
      <c r="Q81" s="148" t="s">
        <v>216</v>
      </c>
      <c r="R81" s="147">
        <v>25430.278999999999</v>
      </c>
      <c r="S81" s="147">
        <v>230.08882442854801</v>
      </c>
      <c r="T81" s="148" t="s">
        <v>217</v>
      </c>
      <c r="U81" s="147">
        <v>23024.98</v>
      </c>
      <c r="V81" s="147">
        <v>186.06322350768599</v>
      </c>
      <c r="W81" s="148" t="s">
        <v>218</v>
      </c>
      <c r="X81" s="147">
        <v>15270.656999999999</v>
      </c>
      <c r="Y81" s="147">
        <v>211.23714585430099</v>
      </c>
      <c r="Z81" s="148" t="s">
        <v>225</v>
      </c>
      <c r="AA81" s="147">
        <v>14185.714</v>
      </c>
      <c r="AB81" s="147">
        <v>246.24773909864501</v>
      </c>
      <c r="AC81" s="148" t="s">
        <v>226</v>
      </c>
      <c r="AD81" s="147">
        <v>6612.3109999999997</v>
      </c>
      <c r="AE81" s="147">
        <v>148.56711972561499</v>
      </c>
      <c r="AF81" s="148" t="s">
        <v>250</v>
      </c>
      <c r="AG81" s="147">
        <v>2821.5529999999999</v>
      </c>
      <c r="AH81" s="147">
        <v>245.97127893752099</v>
      </c>
      <c r="AI81" s="147">
        <v>18458.767</v>
      </c>
      <c r="AJ81" s="147">
        <v>207.93181906462101</v>
      </c>
    </row>
    <row r="82" spans="1:36" ht="21" customHeight="1">
      <c r="A82" s="310" t="s">
        <v>124</v>
      </c>
      <c r="B82" s="147">
        <v>337476.48200000002</v>
      </c>
      <c r="C82" s="147">
        <v>222.16216239921599</v>
      </c>
      <c r="D82" s="148" t="s">
        <v>224</v>
      </c>
      <c r="E82" s="147">
        <v>73878.271999999997</v>
      </c>
      <c r="F82" s="147">
        <v>245.16086407651801</v>
      </c>
      <c r="G82" s="148" t="s">
        <v>214</v>
      </c>
      <c r="H82" s="147">
        <v>67770.589000000007</v>
      </c>
      <c r="I82" s="147">
        <v>226.70053819364</v>
      </c>
      <c r="J82" s="148" t="s">
        <v>219</v>
      </c>
      <c r="K82" s="147">
        <v>58600.658000000003</v>
      </c>
      <c r="L82" s="147">
        <v>219.23195811214299</v>
      </c>
      <c r="M82" s="148" t="s">
        <v>215</v>
      </c>
      <c r="N82" s="147">
        <v>31422.702000000001</v>
      </c>
      <c r="O82" s="147">
        <v>199.94668186077701</v>
      </c>
      <c r="P82" s="147"/>
      <c r="Q82" s="148" t="s">
        <v>216</v>
      </c>
      <c r="R82" s="147">
        <v>25430.278999999999</v>
      </c>
      <c r="S82" s="147">
        <v>230.08882442854801</v>
      </c>
      <c r="T82" s="148" t="s">
        <v>217</v>
      </c>
      <c r="U82" s="147">
        <v>23024.98</v>
      </c>
      <c r="V82" s="147">
        <v>186.06322350768599</v>
      </c>
      <c r="W82" s="148" t="s">
        <v>218</v>
      </c>
      <c r="X82" s="147">
        <v>15270.656999999999</v>
      </c>
      <c r="Y82" s="147">
        <v>211.23714585430099</v>
      </c>
      <c r="Z82" s="148" t="s">
        <v>225</v>
      </c>
      <c r="AA82" s="147">
        <v>14185.714</v>
      </c>
      <c r="AB82" s="147">
        <v>246.24773909864501</v>
      </c>
      <c r="AC82" s="148" t="s">
        <v>226</v>
      </c>
      <c r="AD82" s="147">
        <v>6612.3109999999997</v>
      </c>
      <c r="AE82" s="147">
        <v>148.56711972561499</v>
      </c>
      <c r="AF82" s="148" t="s">
        <v>250</v>
      </c>
      <c r="AG82" s="147">
        <v>2821.5529999999999</v>
      </c>
      <c r="AH82" s="147">
        <v>245.97127893752099</v>
      </c>
      <c r="AI82" s="147">
        <v>18458.767</v>
      </c>
      <c r="AJ82" s="147">
        <v>207.93181906462101</v>
      </c>
    </row>
    <row r="83" spans="1:36" ht="21" customHeight="1">
      <c r="A83" s="338" t="s">
        <v>165</v>
      </c>
      <c r="B83" s="195">
        <v>0</v>
      </c>
      <c r="C83" s="195">
        <v>0</v>
      </c>
      <c r="D83" s="339"/>
      <c r="E83" s="195">
        <v>0</v>
      </c>
      <c r="F83" s="195">
        <v>0</v>
      </c>
      <c r="G83" s="339"/>
      <c r="H83" s="195">
        <v>0</v>
      </c>
      <c r="I83" s="195">
        <v>0</v>
      </c>
      <c r="J83" s="339"/>
      <c r="K83" s="195">
        <v>0</v>
      </c>
      <c r="L83" s="195">
        <v>0</v>
      </c>
      <c r="M83" s="339"/>
      <c r="N83" s="195">
        <v>0</v>
      </c>
      <c r="O83" s="195">
        <v>0</v>
      </c>
      <c r="P83" s="147"/>
      <c r="Q83" s="339"/>
      <c r="R83" s="195">
        <v>0</v>
      </c>
      <c r="S83" s="195">
        <v>0</v>
      </c>
      <c r="T83" s="339"/>
      <c r="U83" s="195">
        <v>0</v>
      </c>
      <c r="V83" s="195">
        <v>0</v>
      </c>
      <c r="W83" s="339"/>
      <c r="X83" s="195">
        <v>0</v>
      </c>
      <c r="Y83" s="195">
        <v>0</v>
      </c>
      <c r="Z83" s="339"/>
      <c r="AA83" s="195">
        <v>0</v>
      </c>
      <c r="AB83" s="195">
        <v>0</v>
      </c>
      <c r="AC83" s="339"/>
      <c r="AD83" s="195">
        <v>0</v>
      </c>
      <c r="AE83" s="195">
        <v>0</v>
      </c>
      <c r="AF83" s="339"/>
      <c r="AG83" s="195">
        <v>0</v>
      </c>
      <c r="AH83" s="195">
        <v>0</v>
      </c>
      <c r="AI83" s="195">
        <v>0</v>
      </c>
      <c r="AJ83" s="147">
        <v>0</v>
      </c>
    </row>
    <row r="84" spans="1:36" ht="21" customHeight="1">
      <c r="A84" s="340" t="s">
        <v>478</v>
      </c>
      <c r="B84" s="341"/>
      <c r="C84" s="341"/>
      <c r="D84" s="342"/>
      <c r="E84" s="341"/>
      <c r="F84" s="341"/>
      <c r="G84" s="342"/>
      <c r="H84" s="341"/>
      <c r="I84" s="341"/>
      <c r="J84" s="342"/>
      <c r="K84" s="341"/>
      <c r="L84" s="341"/>
      <c r="M84" s="342"/>
      <c r="N84" s="341"/>
      <c r="O84" s="341"/>
      <c r="P84" s="337"/>
      <c r="Q84" s="193" t="s">
        <v>480</v>
      </c>
      <c r="R84" s="341"/>
      <c r="S84" s="341"/>
      <c r="T84" s="342"/>
      <c r="U84" s="341"/>
      <c r="V84" s="341"/>
      <c r="W84" s="342"/>
      <c r="X84" s="341"/>
      <c r="Y84" s="341"/>
      <c r="Z84" s="342"/>
      <c r="AA84" s="341"/>
      <c r="AB84" s="341"/>
      <c r="AC84" s="342"/>
      <c r="AD84" s="341"/>
      <c r="AE84" s="341"/>
      <c r="AF84" s="342"/>
      <c r="AG84" s="341"/>
      <c r="AH84" s="341"/>
      <c r="AI84" s="341"/>
      <c r="AJ84" s="337"/>
    </row>
    <row r="85" spans="1:36" ht="21" customHeight="1">
      <c r="A85" s="343" t="s">
        <v>467</v>
      </c>
      <c r="B85" s="337"/>
      <c r="C85" s="337"/>
      <c r="D85" s="193"/>
      <c r="E85" s="337"/>
      <c r="F85" s="337"/>
      <c r="G85" s="193"/>
      <c r="H85" s="337"/>
      <c r="I85" s="337"/>
      <c r="J85" s="193"/>
      <c r="K85" s="337"/>
      <c r="L85" s="337"/>
      <c r="M85" s="193"/>
      <c r="N85" s="337"/>
      <c r="O85" s="337"/>
      <c r="P85" s="337"/>
      <c r="Q85" s="193" t="s">
        <v>467</v>
      </c>
      <c r="R85" s="337"/>
      <c r="S85" s="337"/>
      <c r="T85" s="193"/>
      <c r="U85" s="337"/>
      <c r="V85" s="337"/>
      <c r="W85" s="193"/>
      <c r="X85" s="337"/>
      <c r="Y85" s="337"/>
      <c r="Z85" s="193"/>
      <c r="AA85" s="337"/>
      <c r="AB85" s="337"/>
      <c r="AC85" s="193"/>
      <c r="AD85" s="337"/>
      <c r="AE85" s="337"/>
      <c r="AF85" s="193"/>
      <c r="AG85" s="337"/>
      <c r="AH85" s="337"/>
      <c r="AI85" s="337"/>
      <c r="AJ85" s="337"/>
    </row>
    <row r="86" spans="1:36" ht="21" customHeight="1">
      <c r="A86" s="343" t="s">
        <v>468</v>
      </c>
      <c r="B86" s="337"/>
      <c r="C86" s="337"/>
      <c r="D86" s="193"/>
      <c r="E86" s="337"/>
      <c r="F86" s="337"/>
      <c r="G86" s="193"/>
      <c r="H86" s="337"/>
      <c r="I86" s="337"/>
      <c r="J86" s="193"/>
      <c r="K86" s="337"/>
      <c r="L86" s="337"/>
      <c r="M86" s="193"/>
      <c r="N86" s="337"/>
      <c r="O86" s="337"/>
      <c r="P86" s="337"/>
      <c r="Q86" s="193" t="s">
        <v>468</v>
      </c>
      <c r="R86" s="337"/>
      <c r="S86" s="337"/>
      <c r="T86" s="193"/>
      <c r="U86" s="337"/>
      <c r="V86" s="337"/>
      <c r="W86" s="193"/>
      <c r="X86" s="337"/>
      <c r="Y86" s="337"/>
      <c r="Z86" s="193"/>
      <c r="AA86" s="337"/>
      <c r="AB86" s="337"/>
      <c r="AC86" s="193"/>
      <c r="AD86" s="337"/>
      <c r="AE86" s="337"/>
      <c r="AF86" s="193"/>
      <c r="AG86" s="337"/>
      <c r="AH86" s="337"/>
      <c r="AI86" s="337"/>
      <c r="AJ86" s="337"/>
    </row>
    <row r="87" spans="1:36" ht="21" customHeight="1">
      <c r="A87" s="343"/>
      <c r="B87" s="337"/>
      <c r="C87" s="337"/>
      <c r="D87" s="193"/>
      <c r="E87" s="337"/>
      <c r="F87" s="337"/>
      <c r="G87" s="193"/>
      <c r="H87" s="337"/>
      <c r="I87" s="337"/>
      <c r="J87" s="193"/>
      <c r="K87" s="337"/>
      <c r="L87" s="337"/>
      <c r="M87" s="193"/>
      <c r="N87" s="337"/>
      <c r="O87" s="337"/>
      <c r="P87" s="337"/>
      <c r="Q87" s="193"/>
      <c r="R87" s="337"/>
      <c r="S87" s="337"/>
      <c r="T87" s="193"/>
      <c r="U87" s="337"/>
      <c r="V87" s="337"/>
      <c r="W87" s="193"/>
      <c r="X87" s="337"/>
      <c r="Y87" s="337"/>
      <c r="Z87" s="193"/>
      <c r="AA87" s="337"/>
      <c r="AB87" s="337"/>
      <c r="AC87" s="193"/>
      <c r="AD87" s="337"/>
      <c r="AE87" s="337"/>
      <c r="AF87" s="193"/>
      <c r="AG87" s="337"/>
      <c r="AH87" s="337"/>
      <c r="AI87" s="337"/>
      <c r="AJ87" s="337"/>
    </row>
    <row r="88" spans="1:36" ht="21" customHeight="1">
      <c r="A88" s="343"/>
      <c r="B88" s="337"/>
      <c r="C88" s="337"/>
      <c r="D88" s="193"/>
      <c r="E88" s="337"/>
      <c r="F88" s="337"/>
      <c r="G88" s="193"/>
      <c r="H88" s="337"/>
      <c r="I88" s="337"/>
      <c r="J88" s="193"/>
      <c r="K88" s="337"/>
      <c r="L88" s="337"/>
      <c r="M88" s="193"/>
      <c r="N88" s="337"/>
      <c r="O88" s="337" t="s">
        <v>461</v>
      </c>
      <c r="P88" s="337"/>
      <c r="Q88" s="193"/>
      <c r="R88" s="337"/>
      <c r="S88" s="337"/>
      <c r="T88" s="193"/>
      <c r="U88" s="337"/>
      <c r="V88" s="337"/>
      <c r="W88" s="193"/>
      <c r="X88" s="337"/>
      <c r="Y88" s="337"/>
      <c r="Z88" s="193"/>
      <c r="AA88" s="337"/>
      <c r="AB88" s="337"/>
      <c r="AC88" s="193"/>
      <c r="AD88" s="337"/>
      <c r="AE88" s="337"/>
      <c r="AF88" s="193"/>
      <c r="AG88" s="337"/>
      <c r="AH88" s="337"/>
      <c r="AI88" s="337" t="s">
        <v>461</v>
      </c>
      <c r="AJ88" s="337"/>
    </row>
    <row r="89" spans="1:36" ht="21" customHeight="1">
      <c r="A89" s="380" t="s">
        <v>203</v>
      </c>
      <c r="B89" s="383" t="s">
        <v>373</v>
      </c>
      <c r="C89" s="384"/>
      <c r="D89" s="383" t="s">
        <v>204</v>
      </c>
      <c r="E89" s="385"/>
      <c r="F89" s="384"/>
      <c r="G89" s="383" t="s">
        <v>205</v>
      </c>
      <c r="H89" s="385"/>
      <c r="I89" s="384"/>
      <c r="J89" s="383" t="s">
        <v>206</v>
      </c>
      <c r="K89" s="385"/>
      <c r="L89" s="384"/>
      <c r="M89" s="383" t="s">
        <v>207</v>
      </c>
      <c r="N89" s="385"/>
      <c r="O89" s="384"/>
      <c r="P89" s="336"/>
      <c r="Q89" s="383" t="s">
        <v>208</v>
      </c>
      <c r="R89" s="385"/>
      <c r="S89" s="384"/>
      <c r="T89" s="383" t="s">
        <v>209</v>
      </c>
      <c r="U89" s="385"/>
      <c r="V89" s="384"/>
      <c r="W89" s="383" t="s">
        <v>210</v>
      </c>
      <c r="X89" s="385"/>
      <c r="Y89" s="384"/>
      <c r="Z89" s="383" t="s">
        <v>211</v>
      </c>
      <c r="AA89" s="385"/>
      <c r="AB89" s="384"/>
      <c r="AC89" s="383" t="s">
        <v>212</v>
      </c>
      <c r="AD89" s="385"/>
      <c r="AE89" s="384"/>
      <c r="AF89" s="383" t="s">
        <v>213</v>
      </c>
      <c r="AG89" s="385"/>
      <c r="AH89" s="385"/>
      <c r="AI89" s="312" t="s">
        <v>66</v>
      </c>
      <c r="AJ89" s="313"/>
    </row>
    <row r="90" spans="1:36" ht="21" customHeight="1">
      <c r="A90" s="382"/>
      <c r="B90" s="150" t="s">
        <v>437</v>
      </c>
      <c r="C90" s="150" t="s">
        <v>440</v>
      </c>
      <c r="D90" s="150" t="s">
        <v>438</v>
      </c>
      <c r="E90" s="150" t="s">
        <v>434</v>
      </c>
      <c r="F90" s="150" t="s">
        <v>436</v>
      </c>
      <c r="G90" s="150" t="s">
        <v>438</v>
      </c>
      <c r="H90" s="150" t="s">
        <v>434</v>
      </c>
      <c r="I90" s="150" t="s">
        <v>436</v>
      </c>
      <c r="J90" s="150" t="s">
        <v>438</v>
      </c>
      <c r="K90" s="150" t="s">
        <v>434</v>
      </c>
      <c r="L90" s="150" t="s">
        <v>436</v>
      </c>
      <c r="M90" s="150" t="s">
        <v>438</v>
      </c>
      <c r="N90" s="150" t="s">
        <v>434</v>
      </c>
      <c r="O90" s="150" t="s">
        <v>436</v>
      </c>
      <c r="P90" s="306"/>
      <c r="Q90" s="150" t="s">
        <v>438</v>
      </c>
      <c r="R90" s="150" t="s">
        <v>434</v>
      </c>
      <c r="S90" s="150" t="s">
        <v>436</v>
      </c>
      <c r="T90" s="150" t="s">
        <v>438</v>
      </c>
      <c r="U90" s="150" t="s">
        <v>434</v>
      </c>
      <c r="V90" s="150" t="s">
        <v>436</v>
      </c>
      <c r="W90" s="150" t="s">
        <v>438</v>
      </c>
      <c r="X90" s="150" t="s">
        <v>434</v>
      </c>
      <c r="Y90" s="150" t="s">
        <v>436</v>
      </c>
      <c r="Z90" s="150" t="s">
        <v>438</v>
      </c>
      <c r="AA90" s="150" t="s">
        <v>434</v>
      </c>
      <c r="AB90" s="150" t="s">
        <v>436</v>
      </c>
      <c r="AC90" s="150" t="s">
        <v>438</v>
      </c>
      <c r="AD90" s="150" t="s">
        <v>434</v>
      </c>
      <c r="AE90" s="150" t="s">
        <v>436</v>
      </c>
      <c r="AF90" s="150" t="s">
        <v>438</v>
      </c>
      <c r="AG90" s="150" t="s">
        <v>434</v>
      </c>
      <c r="AH90" s="150" t="s">
        <v>436</v>
      </c>
      <c r="AI90" s="307" t="s">
        <v>434</v>
      </c>
      <c r="AJ90" s="307" t="s">
        <v>436</v>
      </c>
    </row>
    <row r="91" spans="1:36" ht="21" customHeight="1">
      <c r="A91" s="189" t="s">
        <v>53</v>
      </c>
      <c r="B91" s="146">
        <v>79894.399000000005</v>
      </c>
      <c r="C91" s="146">
        <v>118.966975394608</v>
      </c>
      <c r="D91" s="189" t="s">
        <v>216</v>
      </c>
      <c r="E91" s="146">
        <v>23032.686000000002</v>
      </c>
      <c r="F91" s="146">
        <v>136.584895048715</v>
      </c>
      <c r="G91" s="189" t="s">
        <v>214</v>
      </c>
      <c r="H91" s="146">
        <v>16140.348</v>
      </c>
      <c r="I91" s="146">
        <v>115.253648806085</v>
      </c>
      <c r="J91" s="189" t="s">
        <v>228</v>
      </c>
      <c r="K91" s="146">
        <v>7362.357</v>
      </c>
      <c r="L91" s="146">
        <v>115.56326323214201</v>
      </c>
      <c r="M91" s="189" t="s">
        <v>215</v>
      </c>
      <c r="N91" s="146">
        <v>6076.3630000000003</v>
      </c>
      <c r="O91" s="146">
        <v>127.67209595608399</v>
      </c>
      <c r="P91" s="147"/>
      <c r="Q91" s="189" t="s">
        <v>217</v>
      </c>
      <c r="R91" s="146">
        <v>5602.6779999999999</v>
      </c>
      <c r="S91" s="146">
        <v>73.448625817867807</v>
      </c>
      <c r="T91" s="189" t="s">
        <v>218</v>
      </c>
      <c r="U91" s="146">
        <v>5297.05</v>
      </c>
      <c r="V91" s="146">
        <v>103.083980706242</v>
      </c>
      <c r="W91" s="189" t="s">
        <v>229</v>
      </c>
      <c r="X91" s="146">
        <v>4282.0649999999996</v>
      </c>
      <c r="Y91" s="146">
        <v>89.453336182426</v>
      </c>
      <c r="Z91" s="189" t="s">
        <v>230</v>
      </c>
      <c r="AA91" s="146">
        <v>1993.6279999999999</v>
      </c>
      <c r="AB91" s="146">
        <v>69.018894196911404</v>
      </c>
      <c r="AC91" s="189" t="s">
        <v>259</v>
      </c>
      <c r="AD91" s="146">
        <v>1575.635</v>
      </c>
      <c r="AE91" s="146">
        <v>111.966286608256</v>
      </c>
      <c r="AF91" s="189" t="s">
        <v>231</v>
      </c>
      <c r="AG91" s="146">
        <v>1445.9</v>
      </c>
      <c r="AH91" s="146">
        <v>66.296424372363205</v>
      </c>
      <c r="AI91" s="146">
        <v>7085.6890000000003</v>
      </c>
      <c r="AJ91" s="146">
        <v>158.287359210939</v>
      </c>
    </row>
    <row r="92" spans="1:36" ht="21" customHeight="1">
      <c r="A92" s="310" t="s">
        <v>93</v>
      </c>
      <c r="B92" s="147">
        <v>16059.447</v>
      </c>
      <c r="C92" s="147">
        <v>88.093755656717207</v>
      </c>
      <c r="D92" s="148" t="s">
        <v>216</v>
      </c>
      <c r="E92" s="147">
        <v>5014.4049999999997</v>
      </c>
      <c r="F92" s="147">
        <v>111.302936240691</v>
      </c>
      <c r="G92" s="148" t="s">
        <v>229</v>
      </c>
      <c r="H92" s="147">
        <v>2728.1</v>
      </c>
      <c r="I92" s="147">
        <v>81.470620578424601</v>
      </c>
      <c r="J92" s="148" t="s">
        <v>214</v>
      </c>
      <c r="K92" s="147">
        <v>2337.38</v>
      </c>
      <c r="L92" s="147">
        <v>76.994326981492094</v>
      </c>
      <c r="M92" s="148" t="s">
        <v>228</v>
      </c>
      <c r="N92" s="147">
        <v>1444.5</v>
      </c>
      <c r="O92" s="147">
        <v>72.018691588785003</v>
      </c>
      <c r="P92" s="147"/>
      <c r="Q92" s="148" t="s">
        <v>231</v>
      </c>
      <c r="R92" s="147">
        <v>1228</v>
      </c>
      <c r="S92" s="147">
        <v>65.3623778501629</v>
      </c>
      <c r="T92" s="148" t="s">
        <v>230</v>
      </c>
      <c r="U92" s="147">
        <v>938</v>
      </c>
      <c r="V92" s="147">
        <v>74.476545842217504</v>
      </c>
      <c r="W92" s="148" t="s">
        <v>215</v>
      </c>
      <c r="X92" s="147">
        <v>888.85</v>
      </c>
      <c r="Y92" s="147">
        <v>93.879732238285399</v>
      </c>
      <c r="Z92" s="148" t="s">
        <v>218</v>
      </c>
      <c r="AA92" s="147">
        <v>627.86</v>
      </c>
      <c r="AB92" s="147">
        <v>76.188959322141898</v>
      </c>
      <c r="AC92" s="148" t="s">
        <v>217</v>
      </c>
      <c r="AD92" s="147">
        <v>201.5</v>
      </c>
      <c r="AE92" s="147">
        <v>85.205955334987607</v>
      </c>
      <c r="AF92" s="148" t="s">
        <v>219</v>
      </c>
      <c r="AG92" s="147">
        <v>180</v>
      </c>
      <c r="AH92" s="147">
        <v>82.5555555555556</v>
      </c>
      <c r="AI92" s="147">
        <v>470.85199999999998</v>
      </c>
      <c r="AJ92" s="147">
        <v>78.430164892577693</v>
      </c>
    </row>
    <row r="93" spans="1:36" ht="21" customHeight="1">
      <c r="A93" s="310" t="s">
        <v>125</v>
      </c>
      <c r="B93" s="147">
        <v>883.03</v>
      </c>
      <c r="C93" s="147">
        <v>184.01866301258201</v>
      </c>
      <c r="D93" s="148" t="s">
        <v>216</v>
      </c>
      <c r="E93" s="147">
        <v>350.25</v>
      </c>
      <c r="F93" s="147">
        <v>203.15774446823701</v>
      </c>
      <c r="G93" s="148" t="s">
        <v>214</v>
      </c>
      <c r="H93" s="147">
        <v>195.88</v>
      </c>
      <c r="I93" s="147">
        <v>184.72023687972199</v>
      </c>
      <c r="J93" s="148" t="s">
        <v>228</v>
      </c>
      <c r="K93" s="147">
        <v>145</v>
      </c>
      <c r="L93" s="147">
        <v>157.048275862069</v>
      </c>
      <c r="M93" s="148" t="s">
        <v>226</v>
      </c>
      <c r="N93" s="147">
        <v>61.5</v>
      </c>
      <c r="O93" s="147">
        <v>183.82113821138199</v>
      </c>
      <c r="P93" s="147"/>
      <c r="Q93" s="148" t="s">
        <v>215</v>
      </c>
      <c r="R93" s="147">
        <v>51</v>
      </c>
      <c r="S93" s="147">
        <v>181</v>
      </c>
      <c r="T93" s="148" t="s">
        <v>218</v>
      </c>
      <c r="U93" s="147">
        <v>35</v>
      </c>
      <c r="V93" s="147">
        <v>144.65714285714299</v>
      </c>
      <c r="W93" s="148" t="s">
        <v>243</v>
      </c>
      <c r="X93" s="147">
        <v>26.4</v>
      </c>
      <c r="Y93" s="147">
        <v>156.81818181818201</v>
      </c>
      <c r="Z93" s="148" t="s">
        <v>230</v>
      </c>
      <c r="AA93" s="147">
        <v>16</v>
      </c>
      <c r="AB93" s="147">
        <v>148.625</v>
      </c>
      <c r="AC93" s="148" t="s">
        <v>219</v>
      </c>
      <c r="AD93" s="147">
        <v>2</v>
      </c>
      <c r="AE93" s="147">
        <v>133</v>
      </c>
      <c r="AF93" s="148"/>
      <c r="AG93" s="147">
        <v>0</v>
      </c>
      <c r="AH93" s="147">
        <v>0</v>
      </c>
      <c r="AI93" s="147">
        <v>0</v>
      </c>
      <c r="AJ93" s="147">
        <v>0</v>
      </c>
    </row>
    <row r="94" spans="1:36" ht="21" customHeight="1">
      <c r="A94" s="310" t="s">
        <v>126</v>
      </c>
      <c r="B94" s="147">
        <v>593.18600000000004</v>
      </c>
      <c r="C94" s="147">
        <v>216.06713577191601</v>
      </c>
      <c r="D94" s="148" t="s">
        <v>214</v>
      </c>
      <c r="E94" s="147">
        <v>249.477</v>
      </c>
      <c r="F94" s="147">
        <v>221.50338508159101</v>
      </c>
      <c r="G94" s="148" t="s">
        <v>216</v>
      </c>
      <c r="H94" s="147">
        <v>196.209</v>
      </c>
      <c r="I94" s="147">
        <v>196.479264457798</v>
      </c>
      <c r="J94" s="148" t="s">
        <v>218</v>
      </c>
      <c r="K94" s="147">
        <v>107.5</v>
      </c>
      <c r="L94" s="147">
        <v>239.00465116279099</v>
      </c>
      <c r="M94" s="148" t="s">
        <v>229</v>
      </c>
      <c r="N94" s="147">
        <v>24</v>
      </c>
      <c r="O94" s="147">
        <v>219.541666666667</v>
      </c>
      <c r="P94" s="147"/>
      <c r="Q94" s="148" t="s">
        <v>238</v>
      </c>
      <c r="R94" s="147">
        <v>15</v>
      </c>
      <c r="S94" s="147">
        <v>211.666666666667</v>
      </c>
      <c r="T94" s="148" t="s">
        <v>215</v>
      </c>
      <c r="U94" s="147">
        <v>1</v>
      </c>
      <c r="V94" s="147">
        <v>220</v>
      </c>
      <c r="W94" s="148"/>
      <c r="X94" s="147">
        <v>0</v>
      </c>
      <c r="Y94" s="147">
        <v>0</v>
      </c>
      <c r="Z94" s="148"/>
      <c r="AA94" s="147">
        <v>0</v>
      </c>
      <c r="AB94" s="147">
        <v>0</v>
      </c>
      <c r="AC94" s="148"/>
      <c r="AD94" s="147">
        <v>0</v>
      </c>
      <c r="AE94" s="147">
        <v>0</v>
      </c>
      <c r="AF94" s="148"/>
      <c r="AG94" s="147">
        <v>0</v>
      </c>
      <c r="AH94" s="147">
        <v>0</v>
      </c>
      <c r="AI94" s="147">
        <v>0</v>
      </c>
      <c r="AJ94" s="147">
        <v>0</v>
      </c>
    </row>
    <row r="95" spans="1:36" ht="21" customHeight="1">
      <c r="A95" s="310" t="s">
        <v>381</v>
      </c>
      <c r="B95" s="147">
        <v>0</v>
      </c>
      <c r="C95" s="147">
        <v>0</v>
      </c>
      <c r="D95" s="148"/>
      <c r="E95" s="147">
        <v>0</v>
      </c>
      <c r="F95" s="147">
        <v>0</v>
      </c>
      <c r="G95" s="148"/>
      <c r="H95" s="147">
        <v>0</v>
      </c>
      <c r="I95" s="147">
        <v>0</v>
      </c>
      <c r="J95" s="148"/>
      <c r="K95" s="147">
        <v>0</v>
      </c>
      <c r="L95" s="147">
        <v>0</v>
      </c>
      <c r="M95" s="148"/>
      <c r="N95" s="147">
        <v>0</v>
      </c>
      <c r="O95" s="147">
        <v>0</v>
      </c>
      <c r="P95" s="147"/>
      <c r="Q95" s="148"/>
      <c r="R95" s="147">
        <v>0</v>
      </c>
      <c r="S95" s="147">
        <v>0</v>
      </c>
      <c r="T95" s="148"/>
      <c r="U95" s="147">
        <v>0</v>
      </c>
      <c r="V95" s="147">
        <v>0</v>
      </c>
      <c r="W95" s="148"/>
      <c r="X95" s="147">
        <v>0</v>
      </c>
      <c r="Y95" s="147">
        <v>0</v>
      </c>
      <c r="Z95" s="148"/>
      <c r="AA95" s="147">
        <v>0</v>
      </c>
      <c r="AB95" s="147">
        <v>0</v>
      </c>
      <c r="AC95" s="148"/>
      <c r="AD95" s="147">
        <v>0</v>
      </c>
      <c r="AE95" s="147">
        <v>0</v>
      </c>
      <c r="AF95" s="148"/>
      <c r="AG95" s="147">
        <v>0</v>
      </c>
      <c r="AH95" s="147">
        <v>0</v>
      </c>
      <c r="AI95" s="147">
        <v>0</v>
      </c>
      <c r="AJ95" s="147">
        <v>0</v>
      </c>
    </row>
    <row r="96" spans="1:36" ht="21" customHeight="1">
      <c r="A96" s="310" t="s">
        <v>98</v>
      </c>
      <c r="B96" s="147">
        <v>1767.41</v>
      </c>
      <c r="C96" s="147">
        <v>104.27574812861801</v>
      </c>
      <c r="D96" s="148" t="s">
        <v>216</v>
      </c>
      <c r="E96" s="147">
        <v>862.46</v>
      </c>
      <c r="F96" s="147">
        <v>100.435962247525</v>
      </c>
      <c r="G96" s="148" t="s">
        <v>228</v>
      </c>
      <c r="H96" s="147">
        <v>467</v>
      </c>
      <c r="I96" s="147">
        <v>105.449678800857</v>
      </c>
      <c r="J96" s="148" t="s">
        <v>214</v>
      </c>
      <c r="K96" s="147">
        <v>197.5</v>
      </c>
      <c r="L96" s="147">
        <v>92.632911392405106</v>
      </c>
      <c r="M96" s="148" t="s">
        <v>215</v>
      </c>
      <c r="N96" s="147">
        <v>46</v>
      </c>
      <c r="O96" s="147">
        <v>174.869565217391</v>
      </c>
      <c r="P96" s="147"/>
      <c r="Q96" s="148" t="s">
        <v>219</v>
      </c>
      <c r="R96" s="147">
        <v>45.5</v>
      </c>
      <c r="S96" s="147">
        <v>100</v>
      </c>
      <c r="T96" s="148" t="s">
        <v>229</v>
      </c>
      <c r="U96" s="147">
        <v>37</v>
      </c>
      <c r="V96" s="147">
        <v>96.027027027027003</v>
      </c>
      <c r="W96" s="148" t="s">
        <v>259</v>
      </c>
      <c r="X96" s="147">
        <v>36.950000000000003</v>
      </c>
      <c r="Y96" s="147">
        <v>168.660351826793</v>
      </c>
      <c r="Z96" s="148" t="s">
        <v>218</v>
      </c>
      <c r="AA96" s="147">
        <v>33.5</v>
      </c>
      <c r="AB96" s="147">
        <v>108.358208955224</v>
      </c>
      <c r="AC96" s="148" t="s">
        <v>233</v>
      </c>
      <c r="AD96" s="147">
        <v>16.5</v>
      </c>
      <c r="AE96" s="147">
        <v>98.545454545454604</v>
      </c>
      <c r="AF96" s="148" t="s">
        <v>230</v>
      </c>
      <c r="AG96" s="147">
        <v>10</v>
      </c>
      <c r="AH96" s="147">
        <v>101.6</v>
      </c>
      <c r="AI96" s="147">
        <v>15</v>
      </c>
      <c r="AJ96" s="147">
        <v>99</v>
      </c>
    </row>
    <row r="97" spans="1:36" ht="21" customHeight="1">
      <c r="A97" s="310" t="s">
        <v>109</v>
      </c>
      <c r="B97" s="147">
        <v>4041.6320000000001</v>
      </c>
      <c r="C97" s="147">
        <v>132.144391176634</v>
      </c>
      <c r="D97" s="148" t="s">
        <v>215</v>
      </c>
      <c r="E97" s="147">
        <v>1826.876</v>
      </c>
      <c r="F97" s="147">
        <v>133.993221214795</v>
      </c>
      <c r="G97" s="148" t="s">
        <v>218</v>
      </c>
      <c r="H97" s="147">
        <v>1022.655</v>
      </c>
      <c r="I97" s="147">
        <v>122.701204218431</v>
      </c>
      <c r="J97" s="148" t="s">
        <v>216</v>
      </c>
      <c r="K97" s="147">
        <v>419.995</v>
      </c>
      <c r="L97" s="147">
        <v>143.50170835367101</v>
      </c>
      <c r="M97" s="148" t="s">
        <v>214</v>
      </c>
      <c r="N97" s="147">
        <v>216.209</v>
      </c>
      <c r="O97" s="147">
        <v>144.910711394993</v>
      </c>
      <c r="P97" s="147"/>
      <c r="Q97" s="148" t="s">
        <v>228</v>
      </c>
      <c r="R97" s="147">
        <v>185.113</v>
      </c>
      <c r="S97" s="147">
        <v>130.217758882412</v>
      </c>
      <c r="T97" s="148" t="s">
        <v>217</v>
      </c>
      <c r="U97" s="147">
        <v>115.066</v>
      </c>
      <c r="V97" s="147">
        <v>129.05636764987099</v>
      </c>
      <c r="W97" s="148" t="s">
        <v>232</v>
      </c>
      <c r="X97" s="147">
        <v>99.665000000000006</v>
      </c>
      <c r="Y97" s="147">
        <v>128.27973711934999</v>
      </c>
      <c r="Z97" s="148" t="s">
        <v>219</v>
      </c>
      <c r="AA97" s="147">
        <v>68</v>
      </c>
      <c r="AB97" s="147">
        <v>116.558823529412</v>
      </c>
      <c r="AC97" s="148" t="s">
        <v>229</v>
      </c>
      <c r="AD97" s="147">
        <v>33.9</v>
      </c>
      <c r="AE97" s="147">
        <v>123.392330383481</v>
      </c>
      <c r="AF97" s="148" t="s">
        <v>221</v>
      </c>
      <c r="AG97" s="147">
        <v>30.7</v>
      </c>
      <c r="AH97" s="147">
        <v>158.17589576547201</v>
      </c>
      <c r="AI97" s="147">
        <v>23.452999999999999</v>
      </c>
      <c r="AJ97" s="147">
        <v>149.36255489702799</v>
      </c>
    </row>
    <row r="98" spans="1:36" ht="21" customHeight="1">
      <c r="A98" s="310" t="s">
        <v>91</v>
      </c>
      <c r="B98" s="147">
        <v>1337.3440000000001</v>
      </c>
      <c r="C98" s="147">
        <v>149.97711882657001</v>
      </c>
      <c r="D98" s="148" t="s">
        <v>215</v>
      </c>
      <c r="E98" s="147">
        <v>745.18799999999999</v>
      </c>
      <c r="F98" s="147">
        <v>137.17075422577901</v>
      </c>
      <c r="G98" s="148" t="s">
        <v>232</v>
      </c>
      <c r="H98" s="147">
        <v>189.9</v>
      </c>
      <c r="I98" s="147">
        <v>167.23538704581401</v>
      </c>
      <c r="J98" s="148" t="s">
        <v>216</v>
      </c>
      <c r="K98" s="147">
        <v>187.596</v>
      </c>
      <c r="L98" s="147">
        <v>181.4164481119</v>
      </c>
      <c r="M98" s="148" t="s">
        <v>223</v>
      </c>
      <c r="N98" s="147">
        <v>90</v>
      </c>
      <c r="O98" s="147">
        <v>154.81111111111099</v>
      </c>
      <c r="P98" s="147"/>
      <c r="Q98" s="148" t="s">
        <v>218</v>
      </c>
      <c r="R98" s="147">
        <v>63.45</v>
      </c>
      <c r="S98" s="147">
        <v>144.334121355398</v>
      </c>
      <c r="T98" s="148" t="s">
        <v>228</v>
      </c>
      <c r="U98" s="147">
        <v>29.92</v>
      </c>
      <c r="V98" s="147">
        <v>133.589572192513</v>
      </c>
      <c r="W98" s="148" t="s">
        <v>214</v>
      </c>
      <c r="X98" s="147">
        <v>22.05</v>
      </c>
      <c r="Y98" s="147">
        <v>155.555555555556</v>
      </c>
      <c r="Z98" s="148" t="s">
        <v>258</v>
      </c>
      <c r="AA98" s="147">
        <v>9.24</v>
      </c>
      <c r="AB98" s="147">
        <v>221.21212121212099</v>
      </c>
      <c r="AC98" s="148"/>
      <c r="AD98" s="147">
        <v>0</v>
      </c>
      <c r="AE98" s="147">
        <v>0</v>
      </c>
      <c r="AF98" s="148"/>
      <c r="AG98" s="147">
        <v>0</v>
      </c>
      <c r="AH98" s="147">
        <v>0</v>
      </c>
      <c r="AI98" s="147">
        <v>0</v>
      </c>
      <c r="AJ98" s="147">
        <v>0</v>
      </c>
    </row>
    <row r="99" spans="1:36" ht="21" customHeight="1">
      <c r="A99" s="310" t="s">
        <v>127</v>
      </c>
      <c r="B99" s="147">
        <v>1801.731</v>
      </c>
      <c r="C99" s="147">
        <v>240.83617365744399</v>
      </c>
      <c r="D99" s="148" t="s">
        <v>216</v>
      </c>
      <c r="E99" s="147">
        <v>1137.2739999999999</v>
      </c>
      <c r="F99" s="147">
        <v>238.377031392611</v>
      </c>
      <c r="G99" s="148" t="s">
        <v>228</v>
      </c>
      <c r="H99" s="147">
        <v>341.64699999999999</v>
      </c>
      <c r="I99" s="147">
        <v>249.011406510228</v>
      </c>
      <c r="J99" s="148" t="s">
        <v>242</v>
      </c>
      <c r="K99" s="147">
        <v>130.37</v>
      </c>
      <c r="L99" s="147">
        <v>240.93733220832999</v>
      </c>
      <c r="M99" s="148" t="s">
        <v>243</v>
      </c>
      <c r="N99" s="147">
        <v>74.614999999999995</v>
      </c>
      <c r="O99" s="147">
        <v>261.31474904509798</v>
      </c>
      <c r="P99" s="147"/>
      <c r="Q99" s="148" t="s">
        <v>254</v>
      </c>
      <c r="R99" s="147">
        <v>73.2</v>
      </c>
      <c r="S99" s="147">
        <v>221.05191256830599</v>
      </c>
      <c r="T99" s="148" t="s">
        <v>260</v>
      </c>
      <c r="U99" s="147">
        <v>31.5</v>
      </c>
      <c r="V99" s="147">
        <v>231.777777777778</v>
      </c>
      <c r="W99" s="148" t="s">
        <v>234</v>
      </c>
      <c r="X99" s="147">
        <v>7</v>
      </c>
      <c r="Y99" s="147">
        <v>266.142857142857</v>
      </c>
      <c r="Z99" s="148" t="s">
        <v>214</v>
      </c>
      <c r="AA99" s="147">
        <v>2.1150000000000002</v>
      </c>
      <c r="AB99" s="147">
        <v>271.394799054374</v>
      </c>
      <c r="AC99" s="148" t="s">
        <v>215</v>
      </c>
      <c r="AD99" s="147">
        <v>2.0099999999999998</v>
      </c>
      <c r="AE99" s="147">
        <v>206.46766169154199</v>
      </c>
      <c r="AF99" s="148" t="s">
        <v>219</v>
      </c>
      <c r="AG99" s="147">
        <v>2</v>
      </c>
      <c r="AH99" s="147">
        <v>252.5</v>
      </c>
      <c r="AI99" s="147">
        <v>0</v>
      </c>
      <c r="AJ99" s="147">
        <v>0</v>
      </c>
    </row>
    <row r="100" spans="1:36" ht="21" customHeight="1">
      <c r="A100" s="310" t="s">
        <v>113</v>
      </c>
      <c r="B100" s="147">
        <v>15377.743</v>
      </c>
      <c r="C100" s="147">
        <v>118.775947809766</v>
      </c>
      <c r="D100" s="148" t="s">
        <v>214</v>
      </c>
      <c r="E100" s="147">
        <v>8063.9049999999997</v>
      </c>
      <c r="F100" s="147">
        <v>114.700011966907</v>
      </c>
      <c r="G100" s="148" t="s">
        <v>216</v>
      </c>
      <c r="H100" s="147">
        <v>2451.7779999999998</v>
      </c>
      <c r="I100" s="147">
        <v>115.585913569662</v>
      </c>
      <c r="J100" s="148" t="s">
        <v>259</v>
      </c>
      <c r="K100" s="147">
        <v>1538.6849999999999</v>
      </c>
      <c r="L100" s="147">
        <v>110.60483464776701</v>
      </c>
      <c r="M100" s="148" t="s">
        <v>218</v>
      </c>
      <c r="N100" s="147">
        <v>1082.7950000000001</v>
      </c>
      <c r="O100" s="147">
        <v>110.19075632968401</v>
      </c>
      <c r="P100" s="147"/>
      <c r="Q100" s="148" t="s">
        <v>215</v>
      </c>
      <c r="R100" s="147">
        <v>636.35500000000002</v>
      </c>
      <c r="S100" s="147">
        <v>170.08587973693901</v>
      </c>
      <c r="T100" s="148" t="s">
        <v>219</v>
      </c>
      <c r="U100" s="147">
        <v>446.85</v>
      </c>
      <c r="V100" s="147">
        <v>136.788631531834</v>
      </c>
      <c r="W100" s="148" t="s">
        <v>228</v>
      </c>
      <c r="X100" s="147">
        <v>223.3</v>
      </c>
      <c r="Y100" s="147">
        <v>154.760412001791</v>
      </c>
      <c r="Z100" s="148" t="s">
        <v>229</v>
      </c>
      <c r="AA100" s="147">
        <v>216</v>
      </c>
      <c r="AB100" s="147">
        <v>129.11574074074099</v>
      </c>
      <c r="AC100" s="148" t="s">
        <v>234</v>
      </c>
      <c r="AD100" s="147">
        <v>216</v>
      </c>
      <c r="AE100" s="147">
        <v>163.93518518518499</v>
      </c>
      <c r="AF100" s="148" t="s">
        <v>217</v>
      </c>
      <c r="AG100" s="147">
        <v>163</v>
      </c>
      <c r="AH100" s="147">
        <v>126.92024539877301</v>
      </c>
      <c r="AI100" s="147">
        <v>339.07499999999999</v>
      </c>
      <c r="AJ100" s="147">
        <v>120.271326402713</v>
      </c>
    </row>
    <row r="101" spans="1:36" ht="21" customHeight="1">
      <c r="A101" s="310" t="s">
        <v>116</v>
      </c>
      <c r="B101" s="147">
        <v>0</v>
      </c>
      <c r="C101" s="147">
        <v>0</v>
      </c>
      <c r="D101" s="148"/>
      <c r="E101" s="147">
        <v>0</v>
      </c>
      <c r="F101" s="147">
        <v>0</v>
      </c>
      <c r="G101" s="148"/>
      <c r="H101" s="147">
        <v>0</v>
      </c>
      <c r="I101" s="147">
        <v>0</v>
      </c>
      <c r="J101" s="148"/>
      <c r="K101" s="147">
        <v>0</v>
      </c>
      <c r="L101" s="147">
        <v>0</v>
      </c>
      <c r="M101" s="148"/>
      <c r="N101" s="147">
        <v>0</v>
      </c>
      <c r="O101" s="147">
        <v>0</v>
      </c>
      <c r="P101" s="147"/>
      <c r="Q101" s="148"/>
      <c r="R101" s="147">
        <v>0</v>
      </c>
      <c r="S101" s="147">
        <v>0</v>
      </c>
      <c r="T101" s="148"/>
      <c r="U101" s="147">
        <v>0</v>
      </c>
      <c r="V101" s="147">
        <v>0</v>
      </c>
      <c r="W101" s="148"/>
      <c r="X101" s="147">
        <v>0</v>
      </c>
      <c r="Y101" s="147">
        <v>0</v>
      </c>
      <c r="Z101" s="148"/>
      <c r="AA101" s="147">
        <v>0</v>
      </c>
      <c r="AB101" s="147">
        <v>0</v>
      </c>
      <c r="AC101" s="148"/>
      <c r="AD101" s="147">
        <v>0</v>
      </c>
      <c r="AE101" s="147">
        <v>0</v>
      </c>
      <c r="AF101" s="148"/>
      <c r="AG101" s="147">
        <v>0</v>
      </c>
      <c r="AH101" s="147">
        <v>0</v>
      </c>
      <c r="AI101" s="147">
        <v>0</v>
      </c>
      <c r="AJ101" s="147">
        <v>0</v>
      </c>
    </row>
    <row r="102" spans="1:36" ht="21" customHeight="1">
      <c r="A102" s="310" t="s">
        <v>173</v>
      </c>
      <c r="B102" s="147">
        <v>1995.578</v>
      </c>
      <c r="C102" s="147">
        <v>283.50683360911</v>
      </c>
      <c r="D102" s="148" t="s">
        <v>216</v>
      </c>
      <c r="E102" s="147">
        <v>1200.749</v>
      </c>
      <c r="F102" s="147">
        <v>260.389973258358</v>
      </c>
      <c r="G102" s="148" t="s">
        <v>242</v>
      </c>
      <c r="H102" s="147">
        <v>297.69499999999999</v>
      </c>
      <c r="I102" s="147">
        <v>265.91981726263498</v>
      </c>
      <c r="J102" s="148" t="s">
        <v>243</v>
      </c>
      <c r="K102" s="147">
        <v>185.17</v>
      </c>
      <c r="L102" s="147">
        <v>242.76070637792299</v>
      </c>
      <c r="M102" s="148" t="s">
        <v>233</v>
      </c>
      <c r="N102" s="147">
        <v>56.64</v>
      </c>
      <c r="O102" s="147">
        <v>527.24223163841805</v>
      </c>
      <c r="P102" s="147"/>
      <c r="Q102" s="148" t="s">
        <v>215</v>
      </c>
      <c r="R102" s="147">
        <v>48.814999999999998</v>
      </c>
      <c r="S102" s="147">
        <v>310.82659018744198</v>
      </c>
      <c r="T102" s="148" t="s">
        <v>228</v>
      </c>
      <c r="U102" s="147">
        <v>39.814999999999998</v>
      </c>
      <c r="V102" s="147">
        <v>283.33542634685398</v>
      </c>
      <c r="W102" s="148" t="s">
        <v>214</v>
      </c>
      <c r="X102" s="147">
        <v>32.42</v>
      </c>
      <c r="Y102" s="147">
        <v>437.23010487353503</v>
      </c>
      <c r="Z102" s="148" t="s">
        <v>217</v>
      </c>
      <c r="AA102" s="147">
        <v>32</v>
      </c>
      <c r="AB102" s="147">
        <v>249.03125</v>
      </c>
      <c r="AC102" s="148" t="s">
        <v>442</v>
      </c>
      <c r="AD102" s="147">
        <v>30</v>
      </c>
      <c r="AE102" s="147">
        <v>258.33333333333297</v>
      </c>
      <c r="AF102" s="148" t="s">
        <v>229</v>
      </c>
      <c r="AG102" s="147">
        <v>29</v>
      </c>
      <c r="AH102" s="147">
        <v>186.89655172413799</v>
      </c>
      <c r="AI102" s="147">
        <v>43.274000000000001</v>
      </c>
      <c r="AJ102" s="147">
        <v>863.127975227619</v>
      </c>
    </row>
    <row r="103" spans="1:36" ht="21" customHeight="1">
      <c r="A103" s="310" t="s">
        <v>128</v>
      </c>
      <c r="B103" s="147">
        <v>36037.298000000003</v>
      </c>
      <c r="C103" s="147">
        <v>112.501775244082</v>
      </c>
      <c r="D103" s="148" t="s">
        <v>216</v>
      </c>
      <c r="E103" s="147">
        <v>11211.97</v>
      </c>
      <c r="F103" s="147">
        <v>127.543420112612</v>
      </c>
      <c r="G103" s="148" t="s">
        <v>217</v>
      </c>
      <c r="H103" s="147">
        <v>5085.1120000000001</v>
      </c>
      <c r="I103" s="147">
        <v>68.889141478103099</v>
      </c>
      <c r="J103" s="148" t="s">
        <v>214</v>
      </c>
      <c r="K103" s="147">
        <v>4823.4120000000003</v>
      </c>
      <c r="L103" s="147">
        <v>123.582849650828</v>
      </c>
      <c r="M103" s="148" t="s">
        <v>228</v>
      </c>
      <c r="N103" s="147">
        <v>4486.0619999999999</v>
      </c>
      <c r="O103" s="147">
        <v>114.96831742405701</v>
      </c>
      <c r="P103" s="147"/>
      <c r="Q103" s="148" t="s">
        <v>218</v>
      </c>
      <c r="R103" s="147">
        <v>2314.06</v>
      </c>
      <c r="S103" s="147">
        <v>89.836910019619197</v>
      </c>
      <c r="T103" s="148" t="s">
        <v>215</v>
      </c>
      <c r="U103" s="147">
        <v>1830.269</v>
      </c>
      <c r="V103" s="147">
        <v>111.465582381606</v>
      </c>
      <c r="W103" s="148" t="s">
        <v>229</v>
      </c>
      <c r="X103" s="147">
        <v>1214.0650000000001</v>
      </c>
      <c r="Y103" s="147">
        <v>94.287373410814098</v>
      </c>
      <c r="Z103" s="148" t="s">
        <v>230</v>
      </c>
      <c r="AA103" s="147">
        <v>1027.52</v>
      </c>
      <c r="AB103" s="147">
        <v>62.373481781376498</v>
      </c>
      <c r="AC103" s="148" t="s">
        <v>223</v>
      </c>
      <c r="AD103" s="147">
        <v>894.50699999999995</v>
      </c>
      <c r="AE103" s="147">
        <v>163.57390160166401</v>
      </c>
      <c r="AF103" s="148" t="s">
        <v>243</v>
      </c>
      <c r="AG103" s="147">
        <v>711.29</v>
      </c>
      <c r="AH103" s="147">
        <v>160.57585513644199</v>
      </c>
      <c r="AI103" s="147">
        <v>2439.0309999999999</v>
      </c>
      <c r="AJ103" s="147">
        <v>127.54942434106</v>
      </c>
    </row>
    <row r="104" spans="1:36" ht="21" customHeight="1">
      <c r="A104" s="189" t="s">
        <v>58</v>
      </c>
      <c r="B104" s="146">
        <v>46124.491999999998</v>
      </c>
      <c r="C104" s="146">
        <v>771.11114849785201</v>
      </c>
      <c r="D104" s="189" t="s">
        <v>216</v>
      </c>
      <c r="E104" s="146">
        <v>10551.446</v>
      </c>
      <c r="F104" s="146">
        <v>885.84190261694903</v>
      </c>
      <c r="G104" s="189" t="s">
        <v>215</v>
      </c>
      <c r="H104" s="146">
        <v>8826.3889999999992</v>
      </c>
      <c r="I104" s="146">
        <v>657.62748503379999</v>
      </c>
      <c r="J104" s="189" t="s">
        <v>214</v>
      </c>
      <c r="K104" s="146">
        <v>7528.8019999999997</v>
      </c>
      <c r="L104" s="146">
        <v>770.17113745321001</v>
      </c>
      <c r="M104" s="189" t="s">
        <v>218</v>
      </c>
      <c r="N104" s="146">
        <v>4254.7359999999999</v>
      </c>
      <c r="O104" s="146">
        <v>704.11207651896598</v>
      </c>
      <c r="P104" s="147"/>
      <c r="Q104" s="189" t="s">
        <v>227</v>
      </c>
      <c r="R104" s="146">
        <v>3984.8679999999999</v>
      </c>
      <c r="S104" s="146">
        <v>551.74399754270405</v>
      </c>
      <c r="T104" s="189" t="s">
        <v>232</v>
      </c>
      <c r="U104" s="146">
        <v>3029.88</v>
      </c>
      <c r="V104" s="146">
        <v>843.16936644355599</v>
      </c>
      <c r="W104" s="189" t="s">
        <v>217</v>
      </c>
      <c r="X104" s="146">
        <v>1644.155</v>
      </c>
      <c r="Y104" s="146">
        <v>822.32818681936897</v>
      </c>
      <c r="Z104" s="189" t="s">
        <v>233</v>
      </c>
      <c r="AA104" s="146">
        <v>1508</v>
      </c>
      <c r="AB104" s="146">
        <v>514.35809018567602</v>
      </c>
      <c r="AC104" s="189" t="s">
        <v>219</v>
      </c>
      <c r="AD104" s="146">
        <v>1027.116</v>
      </c>
      <c r="AE104" s="146">
        <v>705.158910970134</v>
      </c>
      <c r="AF104" s="189" t="s">
        <v>231</v>
      </c>
      <c r="AG104" s="146">
        <v>662</v>
      </c>
      <c r="AH104" s="146">
        <v>478.32779456193401</v>
      </c>
      <c r="AI104" s="146">
        <v>3107.1</v>
      </c>
      <c r="AJ104" s="146">
        <v>1190.65849184127</v>
      </c>
    </row>
    <row r="105" spans="1:36" ht="21" customHeight="1">
      <c r="A105" s="310" t="s">
        <v>73</v>
      </c>
      <c r="B105" s="147">
        <v>48.110999999999997</v>
      </c>
      <c r="C105" s="147">
        <v>551.37078838519301</v>
      </c>
      <c r="D105" s="148" t="s">
        <v>248</v>
      </c>
      <c r="E105" s="147">
        <v>36.286000000000001</v>
      </c>
      <c r="F105" s="147">
        <v>275.39546932701302</v>
      </c>
      <c r="G105" s="148" t="s">
        <v>216</v>
      </c>
      <c r="H105" s="147">
        <v>6.01</v>
      </c>
      <c r="I105" s="147">
        <v>2527.2878535773698</v>
      </c>
      <c r="J105" s="148" t="s">
        <v>218</v>
      </c>
      <c r="K105" s="147">
        <v>5.8150000000000004</v>
      </c>
      <c r="L105" s="147">
        <v>231.29836629406699</v>
      </c>
      <c r="M105" s="148"/>
      <c r="N105" s="147">
        <v>0</v>
      </c>
      <c r="O105" s="147">
        <v>0</v>
      </c>
      <c r="P105" s="147"/>
      <c r="Q105" s="148"/>
      <c r="R105" s="147">
        <v>0</v>
      </c>
      <c r="S105" s="147">
        <v>0</v>
      </c>
      <c r="T105" s="148"/>
      <c r="U105" s="147">
        <v>0</v>
      </c>
      <c r="V105" s="147">
        <v>0</v>
      </c>
      <c r="W105" s="148"/>
      <c r="X105" s="147">
        <v>0</v>
      </c>
      <c r="Y105" s="147">
        <v>0</v>
      </c>
      <c r="Z105" s="148"/>
      <c r="AA105" s="147">
        <v>0</v>
      </c>
      <c r="AB105" s="147">
        <v>0</v>
      </c>
      <c r="AC105" s="148"/>
      <c r="AD105" s="147">
        <v>0</v>
      </c>
      <c r="AE105" s="147">
        <v>0</v>
      </c>
      <c r="AF105" s="148"/>
      <c r="AG105" s="147">
        <v>0</v>
      </c>
      <c r="AH105" s="147">
        <v>0</v>
      </c>
      <c r="AI105" s="147">
        <v>0</v>
      </c>
      <c r="AJ105" s="147">
        <v>0</v>
      </c>
    </row>
    <row r="106" spans="1:36" ht="21" customHeight="1">
      <c r="A106" s="310" t="s">
        <v>102</v>
      </c>
      <c r="B106" s="147">
        <v>4868.5829999999996</v>
      </c>
      <c r="C106" s="147">
        <v>1192.3896542381999</v>
      </c>
      <c r="D106" s="148" t="s">
        <v>215</v>
      </c>
      <c r="E106" s="147">
        <v>1546.8679999999999</v>
      </c>
      <c r="F106" s="147">
        <v>1132.3875081778101</v>
      </c>
      <c r="G106" s="148" t="s">
        <v>214</v>
      </c>
      <c r="H106" s="147">
        <v>666.76900000000001</v>
      </c>
      <c r="I106" s="147">
        <v>1293.0955098392401</v>
      </c>
      <c r="J106" s="148" t="s">
        <v>217</v>
      </c>
      <c r="K106" s="147">
        <v>601.71699999999998</v>
      </c>
      <c r="L106" s="147">
        <v>1232.0226950543199</v>
      </c>
      <c r="M106" s="148" t="s">
        <v>227</v>
      </c>
      <c r="N106" s="147">
        <v>475.339</v>
      </c>
      <c r="O106" s="147">
        <v>1274.97638527451</v>
      </c>
      <c r="P106" s="147"/>
      <c r="Q106" s="148" t="s">
        <v>218</v>
      </c>
      <c r="R106" s="147">
        <v>387.73899999999998</v>
      </c>
      <c r="S106" s="147">
        <v>1073.5623705636999</v>
      </c>
      <c r="T106" s="148" t="s">
        <v>216</v>
      </c>
      <c r="U106" s="147">
        <v>375.53500000000003</v>
      </c>
      <c r="V106" s="147">
        <v>1248.3203962347</v>
      </c>
      <c r="W106" s="148" t="s">
        <v>232</v>
      </c>
      <c r="X106" s="147">
        <v>250.93899999999999</v>
      </c>
      <c r="Y106" s="147">
        <v>928.99071088989797</v>
      </c>
      <c r="Z106" s="148" t="s">
        <v>219</v>
      </c>
      <c r="AA106" s="147">
        <v>159.94499999999999</v>
      </c>
      <c r="AB106" s="147">
        <v>1218.64390884366</v>
      </c>
      <c r="AC106" s="148" t="s">
        <v>223</v>
      </c>
      <c r="AD106" s="147">
        <v>104.46</v>
      </c>
      <c r="AE106" s="147">
        <v>1446.6302891058799</v>
      </c>
      <c r="AF106" s="148" t="s">
        <v>261</v>
      </c>
      <c r="AG106" s="147">
        <v>86</v>
      </c>
      <c r="AH106" s="147">
        <v>1109.87209302326</v>
      </c>
      <c r="AI106" s="147">
        <v>213.27199999999999</v>
      </c>
      <c r="AJ106" s="147">
        <v>1333.3817847631201</v>
      </c>
    </row>
    <row r="107" spans="1:36" ht="21" customHeight="1">
      <c r="A107" s="310" t="s">
        <v>129</v>
      </c>
      <c r="B107" s="147">
        <v>2531.9490000000001</v>
      </c>
      <c r="C107" s="147">
        <v>970.34260958652806</v>
      </c>
      <c r="D107" s="148" t="s">
        <v>215</v>
      </c>
      <c r="E107" s="147">
        <v>639.80399999999997</v>
      </c>
      <c r="F107" s="147">
        <v>809.338484911004</v>
      </c>
      <c r="G107" s="148" t="s">
        <v>214</v>
      </c>
      <c r="H107" s="147">
        <v>470.73399999999998</v>
      </c>
      <c r="I107" s="147">
        <v>1141.32185055679</v>
      </c>
      <c r="J107" s="148" t="s">
        <v>216</v>
      </c>
      <c r="K107" s="147">
        <v>412.45299999999997</v>
      </c>
      <c r="L107" s="147">
        <v>1029.0845259944799</v>
      </c>
      <c r="M107" s="148" t="s">
        <v>217</v>
      </c>
      <c r="N107" s="147">
        <v>382.935</v>
      </c>
      <c r="O107" s="147">
        <v>759.01393186833297</v>
      </c>
      <c r="P107" s="147"/>
      <c r="Q107" s="148" t="s">
        <v>219</v>
      </c>
      <c r="R107" s="147">
        <v>150.57400000000001</v>
      </c>
      <c r="S107" s="147">
        <v>832.29508414467296</v>
      </c>
      <c r="T107" s="148" t="s">
        <v>218</v>
      </c>
      <c r="U107" s="147">
        <v>141.626</v>
      </c>
      <c r="V107" s="147">
        <v>1335.4680637736001</v>
      </c>
      <c r="W107" s="148" t="s">
        <v>232</v>
      </c>
      <c r="X107" s="147">
        <v>134.70599999999999</v>
      </c>
      <c r="Y107" s="147">
        <v>1137.4252074889</v>
      </c>
      <c r="Z107" s="148" t="s">
        <v>227</v>
      </c>
      <c r="AA107" s="147">
        <v>65.585999999999999</v>
      </c>
      <c r="AB107" s="147">
        <v>1194.2335254474999</v>
      </c>
      <c r="AC107" s="148" t="s">
        <v>262</v>
      </c>
      <c r="AD107" s="147">
        <v>34.548000000000002</v>
      </c>
      <c r="AE107" s="147">
        <v>1408.1567673960899</v>
      </c>
      <c r="AF107" s="148" t="s">
        <v>261</v>
      </c>
      <c r="AG107" s="147">
        <v>29.47</v>
      </c>
      <c r="AH107" s="147">
        <v>728.503562945368</v>
      </c>
      <c r="AI107" s="147">
        <v>69.513000000000005</v>
      </c>
      <c r="AJ107" s="147">
        <v>1015.04754506351</v>
      </c>
    </row>
    <row r="108" spans="1:36" ht="21" customHeight="1">
      <c r="A108" s="310" t="s">
        <v>130</v>
      </c>
      <c r="B108" s="147">
        <v>98.981999999999999</v>
      </c>
      <c r="C108" s="147">
        <v>6038.1079388171602</v>
      </c>
      <c r="D108" s="148" t="s">
        <v>214</v>
      </c>
      <c r="E108" s="147">
        <v>36.094999999999999</v>
      </c>
      <c r="F108" s="147">
        <v>5660.8394514475704</v>
      </c>
      <c r="G108" s="148" t="s">
        <v>216</v>
      </c>
      <c r="H108" s="147">
        <v>29.997</v>
      </c>
      <c r="I108" s="147">
        <v>4284.0617395072804</v>
      </c>
      <c r="J108" s="148" t="s">
        <v>220</v>
      </c>
      <c r="K108" s="147">
        <v>15.502000000000001</v>
      </c>
      <c r="L108" s="147">
        <v>7237.9692942846104</v>
      </c>
      <c r="M108" s="148" t="s">
        <v>262</v>
      </c>
      <c r="N108" s="147">
        <v>3.65</v>
      </c>
      <c r="O108" s="147">
        <v>3992.8767123287698</v>
      </c>
      <c r="P108" s="147"/>
      <c r="Q108" s="148" t="s">
        <v>219</v>
      </c>
      <c r="R108" s="147">
        <v>2.92</v>
      </c>
      <c r="S108" s="147">
        <v>7558.2191780821904</v>
      </c>
      <c r="T108" s="148" t="s">
        <v>218</v>
      </c>
      <c r="U108" s="147">
        <v>2.8740000000000001</v>
      </c>
      <c r="V108" s="147">
        <v>8227.9053583855202</v>
      </c>
      <c r="W108" s="148" t="s">
        <v>217</v>
      </c>
      <c r="X108" s="147">
        <v>2.0840000000000001</v>
      </c>
      <c r="Y108" s="147">
        <v>5785.9884836852198</v>
      </c>
      <c r="Z108" s="148" t="s">
        <v>215</v>
      </c>
      <c r="AA108" s="147">
        <v>1.8879999999999999</v>
      </c>
      <c r="AB108" s="147">
        <v>10882.9449152542</v>
      </c>
      <c r="AC108" s="148" t="s">
        <v>232</v>
      </c>
      <c r="AD108" s="147">
        <v>1.1000000000000001</v>
      </c>
      <c r="AE108" s="147">
        <v>1421.8181818181799</v>
      </c>
      <c r="AF108" s="148" t="s">
        <v>241</v>
      </c>
      <c r="AG108" s="147">
        <v>0.61399999999999999</v>
      </c>
      <c r="AH108" s="147">
        <v>35504.885993485303</v>
      </c>
      <c r="AI108" s="147">
        <v>2.258</v>
      </c>
      <c r="AJ108" s="147">
        <v>16104.517271922099</v>
      </c>
    </row>
    <row r="109" spans="1:36" ht="21" customHeight="1">
      <c r="A109" s="310" t="s">
        <v>75</v>
      </c>
      <c r="B109" s="147">
        <v>6960.076</v>
      </c>
      <c r="C109" s="147">
        <v>416.93855067099798</v>
      </c>
      <c r="D109" s="148" t="s">
        <v>227</v>
      </c>
      <c r="E109" s="147">
        <v>2276.431</v>
      </c>
      <c r="F109" s="147">
        <v>378.06856434480102</v>
      </c>
      <c r="G109" s="148" t="s">
        <v>214</v>
      </c>
      <c r="H109" s="147">
        <v>1938.4059999999999</v>
      </c>
      <c r="I109" s="147">
        <v>426.74806000394102</v>
      </c>
      <c r="J109" s="148" t="s">
        <v>215</v>
      </c>
      <c r="K109" s="147">
        <v>1758.473</v>
      </c>
      <c r="L109" s="147">
        <v>431.09334064270502</v>
      </c>
      <c r="M109" s="148" t="s">
        <v>218</v>
      </c>
      <c r="N109" s="147">
        <v>496.63</v>
      </c>
      <c r="O109" s="147">
        <v>434.89519360489697</v>
      </c>
      <c r="P109" s="147"/>
      <c r="Q109" s="148" t="s">
        <v>219</v>
      </c>
      <c r="R109" s="147">
        <v>259.10500000000002</v>
      </c>
      <c r="S109" s="147">
        <v>535.21159375542697</v>
      </c>
      <c r="T109" s="148" t="s">
        <v>216</v>
      </c>
      <c r="U109" s="147">
        <v>138.44999999999999</v>
      </c>
      <c r="V109" s="147">
        <v>464.78873239436598</v>
      </c>
      <c r="W109" s="148" t="s">
        <v>225</v>
      </c>
      <c r="X109" s="147">
        <v>34.816000000000003</v>
      </c>
      <c r="Y109" s="147">
        <v>267.491957720588</v>
      </c>
      <c r="Z109" s="148" t="s">
        <v>224</v>
      </c>
      <c r="AA109" s="147">
        <v>24</v>
      </c>
      <c r="AB109" s="147">
        <v>416.16666666666703</v>
      </c>
      <c r="AC109" s="148" t="s">
        <v>220</v>
      </c>
      <c r="AD109" s="147">
        <v>11.05</v>
      </c>
      <c r="AE109" s="147">
        <v>549.14027149321305</v>
      </c>
      <c r="AF109" s="148" t="s">
        <v>234</v>
      </c>
      <c r="AG109" s="147">
        <v>9.09</v>
      </c>
      <c r="AH109" s="147">
        <v>489.43894389438901</v>
      </c>
      <c r="AI109" s="147">
        <v>13.625</v>
      </c>
      <c r="AJ109" s="147">
        <v>526.53211009174299</v>
      </c>
    </row>
    <row r="110" spans="1:36" ht="21" customHeight="1">
      <c r="A110" s="310" t="s">
        <v>122</v>
      </c>
      <c r="B110" s="147">
        <v>2046.7149999999999</v>
      </c>
      <c r="C110" s="147">
        <v>1660.5042714789299</v>
      </c>
      <c r="D110" s="148" t="s">
        <v>216</v>
      </c>
      <c r="E110" s="147">
        <v>774.11699999999996</v>
      </c>
      <c r="F110" s="147">
        <v>1720.36139239934</v>
      </c>
      <c r="G110" s="148" t="s">
        <v>243</v>
      </c>
      <c r="H110" s="147">
        <v>450.43599999999998</v>
      </c>
      <c r="I110" s="147">
        <v>1522.6092053033101</v>
      </c>
      <c r="J110" s="148" t="s">
        <v>226</v>
      </c>
      <c r="K110" s="147">
        <v>327.04700000000003</v>
      </c>
      <c r="L110" s="147">
        <v>1690.9618495201</v>
      </c>
      <c r="M110" s="148" t="s">
        <v>228</v>
      </c>
      <c r="N110" s="147">
        <v>211.441</v>
      </c>
      <c r="O110" s="147">
        <v>1709.3657332305499</v>
      </c>
      <c r="P110" s="147"/>
      <c r="Q110" s="148" t="s">
        <v>214</v>
      </c>
      <c r="R110" s="147">
        <v>159.29</v>
      </c>
      <c r="S110" s="147">
        <v>1674.1854479251699</v>
      </c>
      <c r="T110" s="148" t="s">
        <v>217</v>
      </c>
      <c r="U110" s="147">
        <v>38.85</v>
      </c>
      <c r="V110" s="147">
        <v>1665.3796653796701</v>
      </c>
      <c r="W110" s="148" t="s">
        <v>218</v>
      </c>
      <c r="X110" s="147">
        <v>32.700000000000003</v>
      </c>
      <c r="Y110" s="147">
        <v>1661.55963302752</v>
      </c>
      <c r="Z110" s="148" t="s">
        <v>234</v>
      </c>
      <c r="AA110" s="147">
        <v>27.9</v>
      </c>
      <c r="AB110" s="147">
        <v>1780</v>
      </c>
      <c r="AC110" s="148" t="s">
        <v>215</v>
      </c>
      <c r="AD110" s="147">
        <v>18.934000000000001</v>
      </c>
      <c r="AE110" s="147">
        <v>1506.8659554241001</v>
      </c>
      <c r="AF110" s="148" t="s">
        <v>227</v>
      </c>
      <c r="AG110" s="147">
        <v>6</v>
      </c>
      <c r="AH110" s="147">
        <v>436.5</v>
      </c>
      <c r="AI110" s="147">
        <v>0</v>
      </c>
      <c r="AJ110" s="147">
        <v>0</v>
      </c>
    </row>
    <row r="111" spans="1:36" ht="21" customHeight="1">
      <c r="A111" s="310" t="s">
        <v>131</v>
      </c>
      <c r="B111" s="147">
        <v>71.12</v>
      </c>
      <c r="C111" s="147">
        <v>2176.9403824521901</v>
      </c>
      <c r="D111" s="148" t="s">
        <v>216</v>
      </c>
      <c r="E111" s="147">
        <v>23.33</v>
      </c>
      <c r="F111" s="147">
        <v>1795.5850835833701</v>
      </c>
      <c r="G111" s="148" t="s">
        <v>243</v>
      </c>
      <c r="H111" s="147">
        <v>16.850000000000001</v>
      </c>
      <c r="I111" s="147">
        <v>2327.06231454006</v>
      </c>
      <c r="J111" s="148" t="s">
        <v>228</v>
      </c>
      <c r="K111" s="147">
        <v>11.44</v>
      </c>
      <c r="L111" s="147">
        <v>2287.5874125874102</v>
      </c>
      <c r="M111" s="148" t="s">
        <v>260</v>
      </c>
      <c r="N111" s="147">
        <v>9.9</v>
      </c>
      <c r="O111" s="147">
        <v>2610.1010101010102</v>
      </c>
      <c r="P111" s="147"/>
      <c r="Q111" s="148" t="s">
        <v>218</v>
      </c>
      <c r="R111" s="147">
        <v>5.4</v>
      </c>
      <c r="S111" s="147">
        <v>2605.74074074074</v>
      </c>
      <c r="T111" s="148" t="s">
        <v>214</v>
      </c>
      <c r="U111" s="147">
        <v>2.7</v>
      </c>
      <c r="V111" s="147">
        <v>1612.9629629629601</v>
      </c>
      <c r="W111" s="148" t="s">
        <v>219</v>
      </c>
      <c r="X111" s="147">
        <v>1</v>
      </c>
      <c r="Y111" s="147">
        <v>2591</v>
      </c>
      <c r="Z111" s="148" t="s">
        <v>215</v>
      </c>
      <c r="AA111" s="147">
        <v>0.5</v>
      </c>
      <c r="AB111" s="147">
        <v>1390</v>
      </c>
      <c r="AC111" s="148"/>
      <c r="AD111" s="147">
        <v>0</v>
      </c>
      <c r="AE111" s="147">
        <v>0</v>
      </c>
      <c r="AF111" s="148"/>
      <c r="AG111" s="147">
        <v>0</v>
      </c>
      <c r="AH111" s="147">
        <v>0</v>
      </c>
      <c r="AI111" s="147">
        <v>0</v>
      </c>
      <c r="AJ111" s="147">
        <v>0</v>
      </c>
    </row>
    <row r="112" spans="1:36" ht="21" customHeight="1">
      <c r="A112" s="310" t="s">
        <v>132</v>
      </c>
      <c r="B112" s="147">
        <v>3509.4569999999999</v>
      </c>
      <c r="C112" s="147">
        <v>361.60465849845099</v>
      </c>
      <c r="D112" s="148" t="s">
        <v>216</v>
      </c>
      <c r="E112" s="147">
        <v>769.84699999999998</v>
      </c>
      <c r="F112" s="147">
        <v>349.54737759580797</v>
      </c>
      <c r="G112" s="148" t="s">
        <v>215</v>
      </c>
      <c r="H112" s="147">
        <v>737.87400000000002</v>
      </c>
      <c r="I112" s="147">
        <v>387.92530974123002</v>
      </c>
      <c r="J112" s="148" t="s">
        <v>214</v>
      </c>
      <c r="K112" s="147">
        <v>543.36900000000003</v>
      </c>
      <c r="L112" s="147">
        <v>340.08565081924098</v>
      </c>
      <c r="M112" s="148" t="s">
        <v>218</v>
      </c>
      <c r="N112" s="147">
        <v>491.80099999999999</v>
      </c>
      <c r="O112" s="147">
        <v>323.29743127809797</v>
      </c>
      <c r="P112" s="147"/>
      <c r="Q112" s="148" t="s">
        <v>217</v>
      </c>
      <c r="R112" s="147">
        <v>241.511</v>
      </c>
      <c r="S112" s="147">
        <v>311.16181043513501</v>
      </c>
      <c r="T112" s="148" t="s">
        <v>219</v>
      </c>
      <c r="U112" s="147">
        <v>146.285</v>
      </c>
      <c r="V112" s="147">
        <v>334.25846805892598</v>
      </c>
      <c r="W112" s="148" t="s">
        <v>232</v>
      </c>
      <c r="X112" s="147">
        <v>145.35499999999999</v>
      </c>
      <c r="Y112" s="147">
        <v>424.271610883699</v>
      </c>
      <c r="Z112" s="148" t="s">
        <v>260</v>
      </c>
      <c r="AA112" s="147">
        <v>124.304</v>
      </c>
      <c r="AB112" s="147">
        <v>388.04061011713202</v>
      </c>
      <c r="AC112" s="148" t="s">
        <v>227</v>
      </c>
      <c r="AD112" s="147">
        <v>104.783</v>
      </c>
      <c r="AE112" s="147">
        <v>406.669020738097</v>
      </c>
      <c r="AF112" s="148" t="s">
        <v>229</v>
      </c>
      <c r="AG112" s="147">
        <v>40.869999999999997</v>
      </c>
      <c r="AH112" s="147">
        <v>322.80401272326901</v>
      </c>
      <c r="AI112" s="147">
        <v>163.458</v>
      </c>
      <c r="AJ112" s="147">
        <v>490.35226174307797</v>
      </c>
    </row>
    <row r="113" spans="1:36" ht="21" customHeight="1">
      <c r="A113" s="310" t="s">
        <v>133</v>
      </c>
      <c r="B113" s="147">
        <v>1103.9939999999999</v>
      </c>
      <c r="C113" s="147">
        <v>960.61301057795595</v>
      </c>
      <c r="D113" s="148" t="s">
        <v>214</v>
      </c>
      <c r="E113" s="147">
        <v>441.517</v>
      </c>
      <c r="F113" s="147">
        <v>889.67355730356905</v>
      </c>
      <c r="G113" s="148" t="s">
        <v>216</v>
      </c>
      <c r="H113" s="147">
        <v>380.79199999999997</v>
      </c>
      <c r="I113" s="147">
        <v>1064.4104918170499</v>
      </c>
      <c r="J113" s="148" t="s">
        <v>223</v>
      </c>
      <c r="K113" s="147">
        <v>117.6</v>
      </c>
      <c r="L113" s="147">
        <v>1212.4149659863899</v>
      </c>
      <c r="M113" s="148" t="s">
        <v>215</v>
      </c>
      <c r="N113" s="147">
        <v>73.635000000000005</v>
      </c>
      <c r="O113" s="147">
        <v>671.691451076254</v>
      </c>
      <c r="P113" s="147"/>
      <c r="Q113" s="148" t="s">
        <v>218</v>
      </c>
      <c r="R113" s="147">
        <v>27</v>
      </c>
      <c r="S113" s="147">
        <v>588.33333333333303</v>
      </c>
      <c r="T113" s="148" t="s">
        <v>219</v>
      </c>
      <c r="U113" s="147">
        <v>24.18</v>
      </c>
      <c r="V113" s="147">
        <v>938.544251447477</v>
      </c>
      <c r="W113" s="148" t="s">
        <v>262</v>
      </c>
      <c r="X113" s="147">
        <v>14.2</v>
      </c>
      <c r="Y113" s="147">
        <v>754.29577464788701</v>
      </c>
      <c r="Z113" s="148" t="s">
        <v>226</v>
      </c>
      <c r="AA113" s="147">
        <v>6.84</v>
      </c>
      <c r="AB113" s="147">
        <v>765.49707602339197</v>
      </c>
      <c r="AC113" s="148" t="s">
        <v>232</v>
      </c>
      <c r="AD113" s="147">
        <v>5.53</v>
      </c>
      <c r="AE113" s="147">
        <v>837.79385171790204</v>
      </c>
      <c r="AF113" s="148" t="s">
        <v>264</v>
      </c>
      <c r="AG113" s="147">
        <v>5.3</v>
      </c>
      <c r="AH113" s="147">
        <v>746.22641509434004</v>
      </c>
      <c r="AI113" s="147">
        <v>7.4</v>
      </c>
      <c r="AJ113" s="147">
        <v>977.29729729729695</v>
      </c>
    </row>
    <row r="114" spans="1:36" ht="21" customHeight="1">
      <c r="A114" s="310" t="s">
        <v>134</v>
      </c>
      <c r="B114" s="147">
        <v>32.835000000000001</v>
      </c>
      <c r="C114" s="147">
        <v>2225.0342622201902</v>
      </c>
      <c r="D114" s="148" t="s">
        <v>215</v>
      </c>
      <c r="E114" s="147">
        <v>15.875</v>
      </c>
      <c r="F114" s="147">
        <v>443.40157480315003</v>
      </c>
      <c r="G114" s="148" t="s">
        <v>214</v>
      </c>
      <c r="H114" s="147">
        <v>8.2590000000000003</v>
      </c>
      <c r="I114" s="147">
        <v>3648.1414214796</v>
      </c>
      <c r="J114" s="148" t="s">
        <v>220</v>
      </c>
      <c r="K114" s="147">
        <v>2.129</v>
      </c>
      <c r="L114" s="147">
        <v>2344.2930953499299</v>
      </c>
      <c r="M114" s="148" t="s">
        <v>219</v>
      </c>
      <c r="N114" s="147">
        <v>1.89</v>
      </c>
      <c r="O114" s="147">
        <v>6207.9365079365098</v>
      </c>
      <c r="P114" s="147"/>
      <c r="Q114" s="148" t="s">
        <v>218</v>
      </c>
      <c r="R114" s="147">
        <v>1.8140000000000001</v>
      </c>
      <c r="S114" s="147">
        <v>2170.89305402426</v>
      </c>
      <c r="T114" s="148" t="s">
        <v>234</v>
      </c>
      <c r="U114" s="147">
        <v>1.506</v>
      </c>
      <c r="V114" s="147">
        <v>6738.3798140770195</v>
      </c>
      <c r="W114" s="148" t="s">
        <v>216</v>
      </c>
      <c r="X114" s="147">
        <v>1.133</v>
      </c>
      <c r="Y114" s="147">
        <v>3325.6840247131499</v>
      </c>
      <c r="Z114" s="148" t="s">
        <v>217</v>
      </c>
      <c r="AA114" s="147">
        <v>0.112</v>
      </c>
      <c r="AB114" s="147">
        <v>5669.6428571428596</v>
      </c>
      <c r="AC114" s="148" t="s">
        <v>227</v>
      </c>
      <c r="AD114" s="147">
        <v>8.6999999999999994E-2</v>
      </c>
      <c r="AE114" s="147">
        <v>4678.1609195402298</v>
      </c>
      <c r="AF114" s="148" t="s">
        <v>240</v>
      </c>
      <c r="AG114" s="147">
        <v>0.03</v>
      </c>
      <c r="AH114" s="147">
        <v>9000</v>
      </c>
      <c r="AI114" s="147">
        <v>0</v>
      </c>
      <c r="AJ114" s="147">
        <v>0</v>
      </c>
    </row>
    <row r="115" spans="1:36" ht="21" customHeight="1">
      <c r="A115" s="310" t="s">
        <v>186</v>
      </c>
      <c r="B115" s="147">
        <v>1112.184</v>
      </c>
      <c r="C115" s="147">
        <v>1739.8443063377999</v>
      </c>
      <c r="D115" s="148" t="s">
        <v>218</v>
      </c>
      <c r="E115" s="147">
        <v>529.20000000000005</v>
      </c>
      <c r="F115" s="147">
        <v>1685.17573696145</v>
      </c>
      <c r="G115" s="148" t="s">
        <v>216</v>
      </c>
      <c r="H115" s="147">
        <v>280.07</v>
      </c>
      <c r="I115" s="147">
        <v>1672.96747241761</v>
      </c>
      <c r="J115" s="148" t="s">
        <v>214</v>
      </c>
      <c r="K115" s="147">
        <v>190.32900000000001</v>
      </c>
      <c r="L115" s="147">
        <v>1478.2403101997099</v>
      </c>
      <c r="M115" s="148" t="s">
        <v>220</v>
      </c>
      <c r="N115" s="147">
        <v>41.646000000000001</v>
      </c>
      <c r="O115" s="147">
        <v>5083.1532440090295</v>
      </c>
      <c r="P115" s="147"/>
      <c r="Q115" s="148" t="s">
        <v>217</v>
      </c>
      <c r="R115" s="147">
        <v>41.316000000000003</v>
      </c>
      <c r="S115" s="147">
        <v>1078.00851970181</v>
      </c>
      <c r="T115" s="148" t="s">
        <v>232</v>
      </c>
      <c r="U115" s="147">
        <v>28.577999999999999</v>
      </c>
      <c r="V115" s="147">
        <v>1129.50521380083</v>
      </c>
      <c r="W115" s="148" t="s">
        <v>241</v>
      </c>
      <c r="X115" s="147">
        <v>0.94899999999999995</v>
      </c>
      <c r="Y115" s="147">
        <v>4763.9620653319298</v>
      </c>
      <c r="Z115" s="148" t="s">
        <v>240</v>
      </c>
      <c r="AA115" s="147">
        <v>9.6000000000000002E-2</v>
      </c>
      <c r="AB115" s="147">
        <v>3125</v>
      </c>
      <c r="AC115" s="148"/>
      <c r="AD115" s="147">
        <v>0</v>
      </c>
      <c r="AE115" s="147">
        <v>0</v>
      </c>
      <c r="AF115" s="148"/>
      <c r="AG115" s="147">
        <v>0</v>
      </c>
      <c r="AH115" s="147">
        <v>0</v>
      </c>
      <c r="AI115" s="147">
        <v>0</v>
      </c>
      <c r="AJ115" s="147">
        <v>0</v>
      </c>
    </row>
    <row r="116" spans="1:36" ht="21" customHeight="1">
      <c r="A116" s="310" t="s">
        <v>135</v>
      </c>
      <c r="B116" s="147">
        <v>652.553</v>
      </c>
      <c r="C116" s="147">
        <v>1006.06387527143</v>
      </c>
      <c r="D116" s="148" t="s">
        <v>216</v>
      </c>
      <c r="E116" s="147">
        <v>381.99799999999999</v>
      </c>
      <c r="F116" s="147">
        <v>1380.32136293907</v>
      </c>
      <c r="G116" s="148" t="s">
        <v>215</v>
      </c>
      <c r="H116" s="147">
        <v>233.36199999999999</v>
      </c>
      <c r="I116" s="147">
        <v>497.30461686135698</v>
      </c>
      <c r="J116" s="148" t="s">
        <v>219</v>
      </c>
      <c r="K116" s="147">
        <v>37.192999999999998</v>
      </c>
      <c r="L116" s="147">
        <v>354.31398381415897</v>
      </c>
      <c r="M116" s="148"/>
      <c r="N116" s="147">
        <v>0</v>
      </c>
      <c r="O116" s="147">
        <v>0</v>
      </c>
      <c r="P116" s="147"/>
      <c r="Q116" s="148"/>
      <c r="R116" s="147">
        <v>0</v>
      </c>
      <c r="S116" s="147">
        <v>0</v>
      </c>
      <c r="T116" s="148"/>
      <c r="U116" s="147">
        <v>0</v>
      </c>
      <c r="V116" s="147">
        <v>0</v>
      </c>
      <c r="W116" s="148"/>
      <c r="X116" s="147">
        <v>0</v>
      </c>
      <c r="Y116" s="147">
        <v>0</v>
      </c>
      <c r="Z116" s="148"/>
      <c r="AA116" s="147">
        <v>0</v>
      </c>
      <c r="AB116" s="147">
        <v>0</v>
      </c>
      <c r="AC116" s="148"/>
      <c r="AD116" s="147">
        <v>0</v>
      </c>
      <c r="AE116" s="147">
        <v>0</v>
      </c>
      <c r="AF116" s="148"/>
      <c r="AG116" s="147">
        <v>0</v>
      </c>
      <c r="AH116" s="147">
        <v>0</v>
      </c>
      <c r="AI116" s="147">
        <v>0</v>
      </c>
      <c r="AJ116" s="147">
        <v>0</v>
      </c>
    </row>
    <row r="117" spans="1:36" ht="21" customHeight="1">
      <c r="A117" s="310" t="s">
        <v>136</v>
      </c>
      <c r="B117" s="147">
        <v>23087.933000000001</v>
      </c>
      <c r="C117" s="147">
        <v>659.71011783514803</v>
      </c>
      <c r="D117" s="148" t="s">
        <v>216</v>
      </c>
      <c r="E117" s="147">
        <v>6977.7139999999999</v>
      </c>
      <c r="F117" s="147">
        <v>744.93781201121203</v>
      </c>
      <c r="G117" s="148" t="s">
        <v>215</v>
      </c>
      <c r="H117" s="147">
        <v>3799.1759999999999</v>
      </c>
      <c r="I117" s="147">
        <v>597.06999623076194</v>
      </c>
      <c r="J117" s="148" t="s">
        <v>214</v>
      </c>
      <c r="K117" s="147">
        <v>3071.3339999999998</v>
      </c>
      <c r="L117" s="147">
        <v>718.69617566829299</v>
      </c>
      <c r="M117" s="148" t="s">
        <v>232</v>
      </c>
      <c r="N117" s="147">
        <v>2463.672</v>
      </c>
      <c r="O117" s="147">
        <v>839.48593806318399</v>
      </c>
      <c r="P117" s="147"/>
      <c r="Q117" s="148" t="s">
        <v>218</v>
      </c>
      <c r="R117" s="147">
        <v>2132.1370000000002</v>
      </c>
      <c r="S117" s="147">
        <v>473.89919128086001</v>
      </c>
      <c r="T117" s="148" t="s">
        <v>233</v>
      </c>
      <c r="U117" s="147">
        <v>1508</v>
      </c>
      <c r="V117" s="147">
        <v>514.35809018567602</v>
      </c>
      <c r="W117" s="148" t="s">
        <v>227</v>
      </c>
      <c r="X117" s="147">
        <v>1056.3130000000001</v>
      </c>
      <c r="Y117" s="147">
        <v>574.13664321086605</v>
      </c>
      <c r="Z117" s="148" t="s">
        <v>231</v>
      </c>
      <c r="AA117" s="147">
        <v>662</v>
      </c>
      <c r="AB117" s="147">
        <v>478.32779456193401</v>
      </c>
      <c r="AC117" s="148" t="s">
        <v>217</v>
      </c>
      <c r="AD117" s="147">
        <v>334.63</v>
      </c>
      <c r="AE117" s="147">
        <v>364.964288916116</v>
      </c>
      <c r="AF117" s="148" t="s">
        <v>219</v>
      </c>
      <c r="AG117" s="147">
        <v>244.024</v>
      </c>
      <c r="AH117" s="147">
        <v>590.93777661213596</v>
      </c>
      <c r="AI117" s="147">
        <v>838.93299999999999</v>
      </c>
      <c r="AJ117" s="147">
        <v>612.57573608381097</v>
      </c>
    </row>
    <row r="118" spans="1:36" ht="21" customHeight="1">
      <c r="A118" s="189" t="s">
        <v>60</v>
      </c>
      <c r="B118" s="146">
        <v>32563.146000000001</v>
      </c>
      <c r="C118" s="146">
        <v>240.17255580894999</v>
      </c>
      <c r="D118" s="189" t="s">
        <v>216</v>
      </c>
      <c r="E118" s="146">
        <v>8247.7610000000004</v>
      </c>
      <c r="F118" s="146">
        <v>216.50603115197001</v>
      </c>
      <c r="G118" s="189" t="s">
        <v>214</v>
      </c>
      <c r="H118" s="146">
        <v>6702.5069999999996</v>
      </c>
      <c r="I118" s="146">
        <v>234.57207877589701</v>
      </c>
      <c r="J118" s="189" t="s">
        <v>219</v>
      </c>
      <c r="K118" s="146">
        <v>5378.0129999999999</v>
      </c>
      <c r="L118" s="146">
        <v>250.43115366214201</v>
      </c>
      <c r="M118" s="189" t="s">
        <v>215</v>
      </c>
      <c r="N118" s="146">
        <v>3759.3380000000002</v>
      </c>
      <c r="O118" s="146">
        <v>271.878719072347</v>
      </c>
      <c r="P118" s="147"/>
      <c r="Q118" s="189" t="s">
        <v>218</v>
      </c>
      <c r="R118" s="146">
        <v>3506.6779999999999</v>
      </c>
      <c r="S118" s="146">
        <v>253.69138540807</v>
      </c>
      <c r="T118" s="189" t="s">
        <v>224</v>
      </c>
      <c r="U118" s="146">
        <v>1684.848</v>
      </c>
      <c r="V118" s="146">
        <v>302.16791069580199</v>
      </c>
      <c r="W118" s="189" t="s">
        <v>227</v>
      </c>
      <c r="X118" s="146">
        <v>631.33500000000004</v>
      </c>
      <c r="Y118" s="146">
        <v>190.07024796661</v>
      </c>
      <c r="Z118" s="189" t="s">
        <v>217</v>
      </c>
      <c r="AA118" s="146">
        <v>560.20799999999997</v>
      </c>
      <c r="AB118" s="146">
        <v>266.276097449519</v>
      </c>
      <c r="AC118" s="189" t="s">
        <v>226</v>
      </c>
      <c r="AD118" s="146">
        <v>388.92599999999999</v>
      </c>
      <c r="AE118" s="146">
        <v>150.22395005733699</v>
      </c>
      <c r="AF118" s="189" t="s">
        <v>235</v>
      </c>
      <c r="AG118" s="146">
        <v>364.94</v>
      </c>
      <c r="AH118" s="146">
        <v>222.56809338521401</v>
      </c>
      <c r="AI118" s="146">
        <v>1338.5920000000001</v>
      </c>
      <c r="AJ118" s="146">
        <v>213.969603882288</v>
      </c>
    </row>
    <row r="119" spans="1:36" ht="21" customHeight="1">
      <c r="A119" s="310" t="s">
        <v>93</v>
      </c>
      <c r="B119" s="147">
        <v>4096.4989999999998</v>
      </c>
      <c r="C119" s="147">
        <v>176.17726746668299</v>
      </c>
      <c r="D119" s="148" t="s">
        <v>216</v>
      </c>
      <c r="E119" s="147">
        <v>1485.519</v>
      </c>
      <c r="F119" s="147">
        <v>153.48238561741701</v>
      </c>
      <c r="G119" s="148" t="s">
        <v>215</v>
      </c>
      <c r="H119" s="147">
        <v>953.18100000000004</v>
      </c>
      <c r="I119" s="147">
        <v>208.538567176643</v>
      </c>
      <c r="J119" s="148" t="s">
        <v>214</v>
      </c>
      <c r="K119" s="147">
        <v>821.41</v>
      </c>
      <c r="L119" s="147">
        <v>232.59273687926901</v>
      </c>
      <c r="M119" s="148" t="s">
        <v>227</v>
      </c>
      <c r="N119" s="147">
        <v>514.68899999999996</v>
      </c>
      <c r="O119" s="147">
        <v>119.322542350818</v>
      </c>
      <c r="P119" s="147"/>
      <c r="Q119" s="148" t="s">
        <v>219</v>
      </c>
      <c r="R119" s="147">
        <v>261.85000000000002</v>
      </c>
      <c r="S119" s="147">
        <v>122.23028451403501</v>
      </c>
      <c r="T119" s="148" t="s">
        <v>226</v>
      </c>
      <c r="U119" s="147">
        <v>24.702000000000002</v>
      </c>
      <c r="V119" s="147">
        <v>209.82106712007101</v>
      </c>
      <c r="W119" s="148" t="s">
        <v>218</v>
      </c>
      <c r="X119" s="147">
        <v>16.8</v>
      </c>
      <c r="Y119" s="147">
        <v>152.55952380952399</v>
      </c>
      <c r="Z119" s="148" t="s">
        <v>232</v>
      </c>
      <c r="AA119" s="147">
        <v>9.1240000000000006</v>
      </c>
      <c r="AB119" s="147">
        <v>77.049539675580903</v>
      </c>
      <c r="AC119" s="148" t="s">
        <v>220</v>
      </c>
      <c r="AD119" s="147">
        <v>7.0640000000000001</v>
      </c>
      <c r="AE119" s="147">
        <v>216.449603624009</v>
      </c>
      <c r="AF119" s="148" t="s">
        <v>258</v>
      </c>
      <c r="AG119" s="147">
        <v>2.16</v>
      </c>
      <c r="AH119" s="147">
        <v>223.14814814814801</v>
      </c>
      <c r="AI119" s="147">
        <v>0</v>
      </c>
      <c r="AJ119" s="147">
        <v>0</v>
      </c>
    </row>
    <row r="120" spans="1:36" ht="21" customHeight="1">
      <c r="A120" s="310" t="s">
        <v>75</v>
      </c>
      <c r="B120" s="147">
        <v>0</v>
      </c>
      <c r="C120" s="147">
        <v>0</v>
      </c>
      <c r="D120" s="148"/>
      <c r="E120" s="147">
        <v>0</v>
      </c>
      <c r="F120" s="147">
        <v>0</v>
      </c>
      <c r="G120" s="148"/>
      <c r="H120" s="147">
        <v>0</v>
      </c>
      <c r="I120" s="147">
        <v>0</v>
      </c>
      <c r="J120" s="148"/>
      <c r="K120" s="147">
        <v>0</v>
      </c>
      <c r="L120" s="147">
        <v>0</v>
      </c>
      <c r="M120" s="148"/>
      <c r="N120" s="147">
        <v>0</v>
      </c>
      <c r="O120" s="147">
        <v>0</v>
      </c>
      <c r="P120" s="147"/>
      <c r="Q120" s="148"/>
      <c r="R120" s="147">
        <v>0</v>
      </c>
      <c r="S120" s="147">
        <v>0</v>
      </c>
      <c r="T120" s="148"/>
      <c r="U120" s="147">
        <v>0</v>
      </c>
      <c r="V120" s="147">
        <v>0</v>
      </c>
      <c r="W120" s="148"/>
      <c r="X120" s="147">
        <v>0</v>
      </c>
      <c r="Y120" s="147">
        <v>0</v>
      </c>
      <c r="Z120" s="148"/>
      <c r="AA120" s="147">
        <v>0</v>
      </c>
      <c r="AB120" s="147">
        <v>0</v>
      </c>
      <c r="AC120" s="148"/>
      <c r="AD120" s="147">
        <v>0</v>
      </c>
      <c r="AE120" s="147">
        <v>0</v>
      </c>
      <c r="AF120" s="148"/>
      <c r="AG120" s="147">
        <v>0</v>
      </c>
      <c r="AH120" s="147">
        <v>0</v>
      </c>
      <c r="AI120" s="147">
        <v>0</v>
      </c>
      <c r="AJ120" s="147">
        <v>0</v>
      </c>
    </row>
    <row r="121" spans="1:36" ht="21" customHeight="1">
      <c r="A121" s="310" t="s">
        <v>107</v>
      </c>
      <c r="B121" s="147">
        <v>0</v>
      </c>
      <c r="C121" s="147">
        <v>0</v>
      </c>
      <c r="D121" s="148"/>
      <c r="E121" s="147">
        <v>0</v>
      </c>
      <c r="F121" s="147">
        <v>0</v>
      </c>
      <c r="G121" s="148"/>
      <c r="H121" s="147">
        <v>0</v>
      </c>
      <c r="I121" s="147">
        <v>0</v>
      </c>
      <c r="J121" s="148"/>
      <c r="K121" s="147">
        <v>0</v>
      </c>
      <c r="L121" s="147">
        <v>0</v>
      </c>
      <c r="M121" s="148"/>
      <c r="N121" s="147">
        <v>0</v>
      </c>
      <c r="O121" s="147">
        <v>0</v>
      </c>
      <c r="P121" s="147"/>
      <c r="Q121" s="148"/>
      <c r="R121" s="147">
        <v>0</v>
      </c>
      <c r="S121" s="147">
        <v>0</v>
      </c>
      <c r="T121" s="148"/>
      <c r="U121" s="147">
        <v>0</v>
      </c>
      <c r="V121" s="147">
        <v>0</v>
      </c>
      <c r="W121" s="148"/>
      <c r="X121" s="147">
        <v>0</v>
      </c>
      <c r="Y121" s="147">
        <v>0</v>
      </c>
      <c r="Z121" s="148"/>
      <c r="AA121" s="147">
        <v>0</v>
      </c>
      <c r="AB121" s="147">
        <v>0</v>
      </c>
      <c r="AC121" s="148"/>
      <c r="AD121" s="147">
        <v>0</v>
      </c>
      <c r="AE121" s="147">
        <v>0</v>
      </c>
      <c r="AF121" s="148"/>
      <c r="AG121" s="147">
        <v>0</v>
      </c>
      <c r="AH121" s="147">
        <v>0</v>
      </c>
      <c r="AI121" s="147">
        <v>0</v>
      </c>
      <c r="AJ121" s="147">
        <v>0</v>
      </c>
    </row>
    <row r="122" spans="1:36" ht="21" customHeight="1">
      <c r="A122" s="310" t="s">
        <v>123</v>
      </c>
      <c r="B122" s="147">
        <v>0</v>
      </c>
      <c r="C122" s="147">
        <v>0</v>
      </c>
      <c r="D122" s="148"/>
      <c r="E122" s="147">
        <v>0</v>
      </c>
      <c r="F122" s="147">
        <v>0</v>
      </c>
      <c r="G122" s="148"/>
      <c r="H122" s="147">
        <v>0</v>
      </c>
      <c r="I122" s="147">
        <v>0</v>
      </c>
      <c r="J122" s="148"/>
      <c r="K122" s="147">
        <v>0</v>
      </c>
      <c r="L122" s="147">
        <v>0</v>
      </c>
      <c r="M122" s="148"/>
      <c r="N122" s="147">
        <v>0</v>
      </c>
      <c r="O122" s="147">
        <v>0</v>
      </c>
      <c r="P122" s="147"/>
      <c r="Q122" s="148"/>
      <c r="R122" s="147">
        <v>0</v>
      </c>
      <c r="S122" s="147">
        <v>0</v>
      </c>
      <c r="T122" s="148"/>
      <c r="U122" s="147">
        <v>0</v>
      </c>
      <c r="V122" s="147">
        <v>0</v>
      </c>
      <c r="W122" s="148"/>
      <c r="X122" s="147">
        <v>0</v>
      </c>
      <c r="Y122" s="147">
        <v>0</v>
      </c>
      <c r="Z122" s="148"/>
      <c r="AA122" s="147">
        <v>0</v>
      </c>
      <c r="AB122" s="147">
        <v>0</v>
      </c>
      <c r="AC122" s="148"/>
      <c r="AD122" s="147">
        <v>0</v>
      </c>
      <c r="AE122" s="147">
        <v>0</v>
      </c>
      <c r="AF122" s="148"/>
      <c r="AG122" s="147">
        <v>0</v>
      </c>
      <c r="AH122" s="147">
        <v>0</v>
      </c>
      <c r="AI122" s="147">
        <v>0</v>
      </c>
      <c r="AJ122" s="147">
        <v>0</v>
      </c>
    </row>
    <row r="123" spans="1:36" ht="21" customHeight="1">
      <c r="A123" s="310" t="s">
        <v>113</v>
      </c>
      <c r="B123" s="147">
        <v>17848.153999999999</v>
      </c>
      <c r="C123" s="147">
        <v>202.93829826882899</v>
      </c>
      <c r="D123" s="148" t="s">
        <v>216</v>
      </c>
      <c r="E123" s="147">
        <v>3882.2840000000001</v>
      </c>
      <c r="F123" s="147">
        <v>184.49423071573301</v>
      </c>
      <c r="G123" s="148" t="s">
        <v>214</v>
      </c>
      <c r="H123" s="147">
        <v>3668.9369999999999</v>
      </c>
      <c r="I123" s="147">
        <v>191.95287354348099</v>
      </c>
      <c r="J123" s="148" t="s">
        <v>219</v>
      </c>
      <c r="K123" s="147">
        <v>3140.1779999999999</v>
      </c>
      <c r="L123" s="147">
        <v>229.86595027415601</v>
      </c>
      <c r="M123" s="148" t="s">
        <v>218</v>
      </c>
      <c r="N123" s="147">
        <v>2386.8380000000002</v>
      </c>
      <c r="O123" s="147">
        <v>187.06380575472701</v>
      </c>
      <c r="P123" s="147"/>
      <c r="Q123" s="148" t="s">
        <v>224</v>
      </c>
      <c r="R123" s="147">
        <v>1643.395</v>
      </c>
      <c r="S123" s="147">
        <v>299.94858205118101</v>
      </c>
      <c r="T123" s="148" t="s">
        <v>215</v>
      </c>
      <c r="U123" s="147">
        <v>1118.0250000000001</v>
      </c>
      <c r="V123" s="147">
        <v>184.28299903848301</v>
      </c>
      <c r="W123" s="148" t="s">
        <v>235</v>
      </c>
      <c r="X123" s="147">
        <v>364.94</v>
      </c>
      <c r="Y123" s="147">
        <v>222.56809338521401</v>
      </c>
      <c r="Z123" s="148" t="s">
        <v>226</v>
      </c>
      <c r="AA123" s="147">
        <v>363.91399999999999</v>
      </c>
      <c r="AB123" s="147">
        <v>145.60033414488001</v>
      </c>
      <c r="AC123" s="148" t="s">
        <v>217</v>
      </c>
      <c r="AD123" s="147">
        <v>348.88600000000002</v>
      </c>
      <c r="AE123" s="147">
        <v>201.65326209707499</v>
      </c>
      <c r="AF123" s="148" t="s">
        <v>264</v>
      </c>
      <c r="AG123" s="147">
        <v>142.63800000000001</v>
      </c>
      <c r="AH123" s="147">
        <v>74.524320307351502</v>
      </c>
      <c r="AI123" s="147">
        <v>788.11900000000003</v>
      </c>
      <c r="AJ123" s="147">
        <v>151.09393378411099</v>
      </c>
    </row>
    <row r="124" spans="1:36" ht="21" customHeight="1">
      <c r="A124" s="310" t="s">
        <v>137</v>
      </c>
      <c r="B124" s="147">
        <v>10618.493</v>
      </c>
      <c r="C124" s="147">
        <v>327.44665368240101</v>
      </c>
      <c r="D124" s="148" t="s">
        <v>216</v>
      </c>
      <c r="E124" s="147">
        <v>2879.9580000000001</v>
      </c>
      <c r="F124" s="147">
        <v>292.16745521983302</v>
      </c>
      <c r="G124" s="148" t="s">
        <v>214</v>
      </c>
      <c r="H124" s="147">
        <v>2212.16</v>
      </c>
      <c r="I124" s="147">
        <v>305.99233328511502</v>
      </c>
      <c r="J124" s="148" t="s">
        <v>219</v>
      </c>
      <c r="K124" s="147">
        <v>1975.9849999999999</v>
      </c>
      <c r="L124" s="147">
        <v>300.10146838159199</v>
      </c>
      <c r="M124" s="148" t="s">
        <v>215</v>
      </c>
      <c r="N124" s="147">
        <v>1688.1320000000001</v>
      </c>
      <c r="O124" s="147">
        <v>365.65624015183602</v>
      </c>
      <c r="P124" s="147"/>
      <c r="Q124" s="148" t="s">
        <v>218</v>
      </c>
      <c r="R124" s="147">
        <v>1103.04</v>
      </c>
      <c r="S124" s="147">
        <v>399.40527995358298</v>
      </c>
      <c r="T124" s="148" t="s">
        <v>217</v>
      </c>
      <c r="U124" s="147">
        <v>211.322</v>
      </c>
      <c r="V124" s="147">
        <v>372.966373591013</v>
      </c>
      <c r="W124" s="148" t="s">
        <v>227</v>
      </c>
      <c r="X124" s="147">
        <v>116.646</v>
      </c>
      <c r="Y124" s="147">
        <v>502.23753922123399</v>
      </c>
      <c r="Z124" s="148" t="s">
        <v>232</v>
      </c>
      <c r="AA124" s="147">
        <v>96.835999999999999</v>
      </c>
      <c r="AB124" s="147">
        <v>280.78400594820101</v>
      </c>
      <c r="AC124" s="148" t="s">
        <v>237</v>
      </c>
      <c r="AD124" s="147">
        <v>74.945999999999998</v>
      </c>
      <c r="AE124" s="147">
        <v>360.32610145971802</v>
      </c>
      <c r="AF124" s="148" t="s">
        <v>234</v>
      </c>
      <c r="AG124" s="147">
        <v>61.628999999999998</v>
      </c>
      <c r="AH124" s="147">
        <v>484.02537766311298</v>
      </c>
      <c r="AI124" s="147">
        <v>197.839</v>
      </c>
      <c r="AJ124" s="147">
        <v>436.71369143596598</v>
      </c>
    </row>
    <row r="125" spans="1:36" ht="21" customHeight="1">
      <c r="A125" s="189" t="s">
        <v>63</v>
      </c>
      <c r="B125" s="146">
        <v>262911.75099999999</v>
      </c>
      <c r="C125" s="146">
        <v>120.030739896445</v>
      </c>
      <c r="D125" s="189" t="s">
        <v>214</v>
      </c>
      <c r="E125" s="146">
        <v>91852.971000000005</v>
      </c>
      <c r="F125" s="146">
        <v>113.33857671299501</v>
      </c>
      <c r="G125" s="189" t="s">
        <v>216</v>
      </c>
      <c r="H125" s="146">
        <v>69002.388999999996</v>
      </c>
      <c r="I125" s="146">
        <v>143.52474086078399</v>
      </c>
      <c r="J125" s="189" t="s">
        <v>218</v>
      </c>
      <c r="K125" s="146">
        <v>35686.226000000002</v>
      </c>
      <c r="L125" s="146">
        <v>105.181506164311</v>
      </c>
      <c r="M125" s="189" t="s">
        <v>215</v>
      </c>
      <c r="N125" s="146">
        <v>27396.616000000002</v>
      </c>
      <c r="O125" s="146">
        <v>117.36478695033</v>
      </c>
      <c r="P125" s="147"/>
      <c r="Q125" s="189" t="s">
        <v>219</v>
      </c>
      <c r="R125" s="146">
        <v>16648.742999999999</v>
      </c>
      <c r="S125" s="146">
        <v>102.33553367963</v>
      </c>
      <c r="T125" s="189" t="s">
        <v>217</v>
      </c>
      <c r="U125" s="146">
        <v>5729.4129999999996</v>
      </c>
      <c r="V125" s="146">
        <v>92.192690595005104</v>
      </c>
      <c r="W125" s="189" t="s">
        <v>224</v>
      </c>
      <c r="X125" s="146">
        <v>5316.0540000000001</v>
      </c>
      <c r="Y125" s="146">
        <v>133.92414749737301</v>
      </c>
      <c r="Z125" s="189" t="s">
        <v>227</v>
      </c>
      <c r="AA125" s="146">
        <v>4100.0770000000002</v>
      </c>
      <c r="AB125" s="146">
        <v>115.721241332785</v>
      </c>
      <c r="AC125" s="189" t="s">
        <v>234</v>
      </c>
      <c r="AD125" s="146">
        <v>1665.441</v>
      </c>
      <c r="AE125" s="146">
        <v>108.992753270755</v>
      </c>
      <c r="AF125" s="189" t="s">
        <v>226</v>
      </c>
      <c r="AG125" s="146">
        <v>1410.9690000000001</v>
      </c>
      <c r="AH125" s="146">
        <v>106.68342110989001</v>
      </c>
      <c r="AI125" s="146">
        <v>4102.8519999999999</v>
      </c>
      <c r="AJ125" s="146">
        <v>127.739923350879</v>
      </c>
    </row>
    <row r="126" spans="1:36" ht="21" customHeight="1">
      <c r="A126" s="310" t="s">
        <v>138</v>
      </c>
      <c r="B126" s="147">
        <v>37540.538999999997</v>
      </c>
      <c r="C126" s="147">
        <v>103.131310927635</v>
      </c>
      <c r="D126" s="148" t="s">
        <v>218</v>
      </c>
      <c r="E126" s="147">
        <v>22165.025000000001</v>
      </c>
      <c r="F126" s="147">
        <v>106.25501211931901</v>
      </c>
      <c r="G126" s="148" t="s">
        <v>214</v>
      </c>
      <c r="H126" s="147">
        <v>8189.7489999999998</v>
      </c>
      <c r="I126" s="147">
        <v>102.67408683709399</v>
      </c>
      <c r="J126" s="148" t="s">
        <v>216</v>
      </c>
      <c r="K126" s="147">
        <v>2938.172</v>
      </c>
      <c r="L126" s="147">
        <v>93.958080057940805</v>
      </c>
      <c r="M126" s="148" t="s">
        <v>219</v>
      </c>
      <c r="N126" s="147">
        <v>1801.3109999999999</v>
      </c>
      <c r="O126" s="147">
        <v>85.503280666137002</v>
      </c>
      <c r="P126" s="147"/>
      <c r="Q126" s="148" t="s">
        <v>215</v>
      </c>
      <c r="R126" s="147">
        <v>1248.0830000000001</v>
      </c>
      <c r="S126" s="147">
        <v>99.304293063842707</v>
      </c>
      <c r="T126" s="148" t="s">
        <v>228</v>
      </c>
      <c r="U126" s="147">
        <v>451.2</v>
      </c>
      <c r="V126" s="147">
        <v>98.080673758865203</v>
      </c>
      <c r="W126" s="148" t="s">
        <v>224</v>
      </c>
      <c r="X126" s="147">
        <v>445.18900000000002</v>
      </c>
      <c r="Y126" s="147">
        <v>113.282223954321</v>
      </c>
      <c r="Z126" s="148" t="s">
        <v>236</v>
      </c>
      <c r="AA126" s="147">
        <v>301.81</v>
      </c>
      <c r="AB126" s="147">
        <v>89.049401941618896</v>
      </c>
      <c r="AC126" s="148"/>
      <c r="AD126" s="147">
        <v>0</v>
      </c>
      <c r="AE126" s="147">
        <v>0</v>
      </c>
      <c r="AF126" s="148"/>
      <c r="AG126" s="147">
        <v>0</v>
      </c>
      <c r="AH126" s="147">
        <v>0</v>
      </c>
      <c r="AI126" s="147">
        <v>0</v>
      </c>
      <c r="AJ126" s="147">
        <v>0</v>
      </c>
    </row>
    <row r="127" spans="1:36" ht="21" customHeight="1">
      <c r="A127" s="310" t="s">
        <v>139</v>
      </c>
      <c r="B127" s="147">
        <v>97138.900999999998</v>
      </c>
      <c r="C127" s="147">
        <v>121.768929627894</v>
      </c>
      <c r="D127" s="148" t="s">
        <v>214</v>
      </c>
      <c r="E127" s="147">
        <v>40408.241999999998</v>
      </c>
      <c r="F127" s="147">
        <v>119.44157333051</v>
      </c>
      <c r="G127" s="148" t="s">
        <v>216</v>
      </c>
      <c r="H127" s="147">
        <v>27665.335999999999</v>
      </c>
      <c r="I127" s="147">
        <v>131.333738364862</v>
      </c>
      <c r="J127" s="148" t="s">
        <v>215</v>
      </c>
      <c r="K127" s="147">
        <v>8838.2019999999993</v>
      </c>
      <c r="L127" s="147">
        <v>124.287496484013</v>
      </c>
      <c r="M127" s="148" t="s">
        <v>218</v>
      </c>
      <c r="N127" s="147">
        <v>7847.433</v>
      </c>
      <c r="O127" s="147">
        <v>106.070099610917</v>
      </c>
      <c r="P127" s="147"/>
      <c r="Q127" s="148" t="s">
        <v>219</v>
      </c>
      <c r="R127" s="147">
        <v>4140.9880000000003</v>
      </c>
      <c r="S127" s="147">
        <v>119.627972841264</v>
      </c>
      <c r="T127" s="148" t="s">
        <v>224</v>
      </c>
      <c r="U127" s="147">
        <v>2932.3139999999999</v>
      </c>
      <c r="V127" s="147">
        <v>120.71967736061001</v>
      </c>
      <c r="W127" s="148" t="s">
        <v>227</v>
      </c>
      <c r="X127" s="147">
        <v>1917.232</v>
      </c>
      <c r="Y127" s="147">
        <v>110.54217747252299</v>
      </c>
      <c r="Z127" s="148" t="s">
        <v>217</v>
      </c>
      <c r="AA127" s="147">
        <v>913.35599999999999</v>
      </c>
      <c r="AB127" s="147">
        <v>114.643140243235</v>
      </c>
      <c r="AC127" s="148" t="s">
        <v>234</v>
      </c>
      <c r="AD127" s="147">
        <v>879.88800000000003</v>
      </c>
      <c r="AE127" s="147">
        <v>115.68858763842699</v>
      </c>
      <c r="AF127" s="148" t="s">
        <v>464</v>
      </c>
      <c r="AG127" s="147">
        <v>433.31200000000001</v>
      </c>
      <c r="AH127" s="147">
        <v>92.120689018536297</v>
      </c>
      <c r="AI127" s="147">
        <v>1162.598</v>
      </c>
      <c r="AJ127" s="147">
        <v>111.910565818968</v>
      </c>
    </row>
    <row r="128" spans="1:36" ht="21" customHeight="1">
      <c r="A128" s="310" t="s">
        <v>140</v>
      </c>
      <c r="B128" s="147">
        <v>7332.7079999999996</v>
      </c>
      <c r="C128" s="147">
        <v>116.07021580567501</v>
      </c>
      <c r="D128" s="148" t="s">
        <v>214</v>
      </c>
      <c r="E128" s="147">
        <v>4560.134</v>
      </c>
      <c r="F128" s="147">
        <v>117.405102569354</v>
      </c>
      <c r="G128" s="148" t="s">
        <v>215</v>
      </c>
      <c r="H128" s="147">
        <v>1887.319</v>
      </c>
      <c r="I128" s="147">
        <v>106.675660023557</v>
      </c>
      <c r="J128" s="148" t="s">
        <v>216</v>
      </c>
      <c r="K128" s="147">
        <v>479.99900000000002</v>
      </c>
      <c r="L128" s="147">
        <v>125.012760443251</v>
      </c>
      <c r="M128" s="148" t="s">
        <v>218</v>
      </c>
      <c r="N128" s="147">
        <v>333.846</v>
      </c>
      <c r="O128" s="147">
        <v>124.737154256753</v>
      </c>
      <c r="P128" s="147"/>
      <c r="Q128" s="148" t="s">
        <v>219</v>
      </c>
      <c r="R128" s="147">
        <v>44.832000000000001</v>
      </c>
      <c r="S128" s="147">
        <v>106.66488222698101</v>
      </c>
      <c r="T128" s="148" t="s">
        <v>220</v>
      </c>
      <c r="U128" s="147">
        <v>16.591999999999999</v>
      </c>
      <c r="V128" s="147">
        <v>365.417068466731</v>
      </c>
      <c r="W128" s="148" t="s">
        <v>248</v>
      </c>
      <c r="X128" s="147">
        <v>9.9860000000000007</v>
      </c>
      <c r="Y128" s="147">
        <v>190.36651311836599</v>
      </c>
      <c r="Z128" s="148"/>
      <c r="AA128" s="147">
        <v>0</v>
      </c>
      <c r="AB128" s="147">
        <v>0</v>
      </c>
      <c r="AC128" s="148"/>
      <c r="AD128" s="147">
        <v>0</v>
      </c>
      <c r="AE128" s="147">
        <v>0</v>
      </c>
      <c r="AF128" s="148"/>
      <c r="AG128" s="147">
        <v>0</v>
      </c>
      <c r="AH128" s="147">
        <v>0</v>
      </c>
      <c r="AI128" s="147">
        <v>0</v>
      </c>
      <c r="AJ128" s="147">
        <v>0</v>
      </c>
    </row>
    <row r="129" spans="1:36" ht="21" customHeight="1">
      <c r="A129" s="310" t="s">
        <v>141</v>
      </c>
      <c r="B129" s="147">
        <v>18.875</v>
      </c>
      <c r="C129" s="147">
        <v>340.55629139072801</v>
      </c>
      <c r="D129" s="148" t="s">
        <v>216</v>
      </c>
      <c r="E129" s="147">
        <v>8.7270000000000003</v>
      </c>
      <c r="F129" s="147">
        <v>102.899048928612</v>
      </c>
      <c r="G129" s="148" t="s">
        <v>219</v>
      </c>
      <c r="H129" s="147">
        <v>7.5529999999999999</v>
      </c>
      <c r="I129" s="147">
        <v>555.40844697471198</v>
      </c>
      <c r="J129" s="148" t="s">
        <v>214</v>
      </c>
      <c r="K129" s="147">
        <v>1.284</v>
      </c>
      <c r="L129" s="147">
        <v>542.83489096573203</v>
      </c>
      <c r="M129" s="148" t="s">
        <v>217</v>
      </c>
      <c r="N129" s="147">
        <v>1.077</v>
      </c>
      <c r="O129" s="147">
        <v>403.89972144846797</v>
      </c>
      <c r="P129" s="147"/>
      <c r="Q129" s="148" t="s">
        <v>220</v>
      </c>
      <c r="R129" s="147">
        <v>0.23400000000000001</v>
      </c>
      <c r="S129" s="147">
        <v>867.52136752136801</v>
      </c>
      <c r="T129" s="148"/>
      <c r="U129" s="147">
        <v>0</v>
      </c>
      <c r="V129" s="147">
        <v>0</v>
      </c>
      <c r="W129" s="148"/>
      <c r="X129" s="147">
        <v>0</v>
      </c>
      <c r="Y129" s="147">
        <v>0</v>
      </c>
      <c r="Z129" s="148"/>
      <c r="AA129" s="147">
        <v>0</v>
      </c>
      <c r="AB129" s="147">
        <v>0</v>
      </c>
      <c r="AC129" s="148"/>
      <c r="AD129" s="147">
        <v>0</v>
      </c>
      <c r="AE129" s="147">
        <v>0</v>
      </c>
      <c r="AF129" s="148"/>
      <c r="AG129" s="147">
        <v>0</v>
      </c>
      <c r="AH129" s="147">
        <v>0</v>
      </c>
      <c r="AI129" s="147">
        <v>0</v>
      </c>
      <c r="AJ129" s="147">
        <v>0</v>
      </c>
    </row>
    <row r="130" spans="1:36" ht="21" customHeight="1">
      <c r="A130" s="310" t="s">
        <v>287</v>
      </c>
      <c r="B130" s="147">
        <v>0</v>
      </c>
      <c r="C130" s="147">
        <v>0</v>
      </c>
      <c r="D130" s="148"/>
      <c r="E130" s="147">
        <v>0</v>
      </c>
      <c r="F130" s="147">
        <v>0</v>
      </c>
      <c r="G130" s="148"/>
      <c r="H130" s="147">
        <v>0</v>
      </c>
      <c r="I130" s="147">
        <v>0</v>
      </c>
      <c r="J130" s="148"/>
      <c r="K130" s="147">
        <v>0</v>
      </c>
      <c r="L130" s="147">
        <v>0</v>
      </c>
      <c r="M130" s="148"/>
      <c r="N130" s="147">
        <v>0</v>
      </c>
      <c r="O130" s="147">
        <v>0</v>
      </c>
      <c r="P130" s="147"/>
      <c r="Q130" s="148"/>
      <c r="R130" s="147">
        <v>0</v>
      </c>
      <c r="S130" s="147">
        <v>0</v>
      </c>
      <c r="T130" s="148"/>
      <c r="U130" s="147">
        <v>0</v>
      </c>
      <c r="V130" s="147">
        <v>0</v>
      </c>
      <c r="W130" s="148"/>
      <c r="X130" s="147">
        <v>0</v>
      </c>
      <c r="Y130" s="147">
        <v>0</v>
      </c>
      <c r="Z130" s="148"/>
      <c r="AA130" s="147">
        <v>0</v>
      </c>
      <c r="AB130" s="147">
        <v>0</v>
      </c>
      <c r="AC130" s="148"/>
      <c r="AD130" s="147">
        <v>0</v>
      </c>
      <c r="AE130" s="147">
        <v>0</v>
      </c>
      <c r="AF130" s="148"/>
      <c r="AG130" s="147">
        <v>0</v>
      </c>
      <c r="AH130" s="147">
        <v>0</v>
      </c>
      <c r="AI130" s="147">
        <v>0</v>
      </c>
      <c r="AJ130" s="147">
        <v>0</v>
      </c>
    </row>
    <row r="131" spans="1:36" ht="21" customHeight="1">
      <c r="A131" s="310" t="s">
        <v>142</v>
      </c>
      <c r="B131" s="147">
        <v>4426.4719999999998</v>
      </c>
      <c r="C131" s="147">
        <v>97.087477340871004</v>
      </c>
      <c r="D131" s="148" t="s">
        <v>215</v>
      </c>
      <c r="E131" s="147">
        <v>1338.6130000000001</v>
      </c>
      <c r="F131" s="147">
        <v>56.926086927289703</v>
      </c>
      <c r="G131" s="148" t="s">
        <v>216</v>
      </c>
      <c r="H131" s="147">
        <v>1035.7629999999999</v>
      </c>
      <c r="I131" s="147">
        <v>52.698348946621998</v>
      </c>
      <c r="J131" s="148" t="s">
        <v>224</v>
      </c>
      <c r="K131" s="147">
        <v>778</v>
      </c>
      <c r="L131" s="147">
        <v>278.86889460154202</v>
      </c>
      <c r="M131" s="148" t="s">
        <v>214</v>
      </c>
      <c r="N131" s="147">
        <v>726.11099999999999</v>
      </c>
      <c r="O131" s="147">
        <v>58.389144359471203</v>
      </c>
      <c r="P131" s="147"/>
      <c r="Q131" s="148" t="s">
        <v>219</v>
      </c>
      <c r="R131" s="147">
        <v>225.161</v>
      </c>
      <c r="S131" s="147">
        <v>66.028308632489598</v>
      </c>
      <c r="T131" s="148" t="s">
        <v>226</v>
      </c>
      <c r="U131" s="147">
        <v>201.49199999999999</v>
      </c>
      <c r="V131" s="147">
        <v>81.129771901614006</v>
      </c>
      <c r="W131" s="148" t="s">
        <v>248</v>
      </c>
      <c r="X131" s="147">
        <v>73.042000000000002</v>
      </c>
      <c r="Y131" s="147">
        <v>55.598149010158501</v>
      </c>
      <c r="Z131" s="148" t="s">
        <v>265</v>
      </c>
      <c r="AA131" s="147">
        <v>30.036000000000001</v>
      </c>
      <c r="AB131" s="147">
        <v>61.825809029165001</v>
      </c>
      <c r="AC131" s="148" t="s">
        <v>218</v>
      </c>
      <c r="AD131" s="147">
        <v>14.565</v>
      </c>
      <c r="AE131" s="147">
        <v>70.099553724682394</v>
      </c>
      <c r="AF131" s="148" t="s">
        <v>220</v>
      </c>
      <c r="AG131" s="147">
        <v>3.6890000000000001</v>
      </c>
      <c r="AH131" s="147">
        <v>395.771211710491</v>
      </c>
      <c r="AI131" s="147">
        <v>0</v>
      </c>
      <c r="AJ131" s="147">
        <v>0</v>
      </c>
    </row>
    <row r="132" spans="1:36" ht="21" customHeight="1">
      <c r="A132" s="310" t="s">
        <v>143</v>
      </c>
      <c r="B132" s="147">
        <v>8805.98</v>
      </c>
      <c r="C132" s="147">
        <v>307.78834382998798</v>
      </c>
      <c r="D132" s="148" t="s">
        <v>216</v>
      </c>
      <c r="E132" s="147">
        <v>7895.5940000000001</v>
      </c>
      <c r="F132" s="147">
        <v>319.58786128060802</v>
      </c>
      <c r="G132" s="148" t="s">
        <v>214</v>
      </c>
      <c r="H132" s="147">
        <v>445.02699999999999</v>
      </c>
      <c r="I132" s="147">
        <v>207.31326413903</v>
      </c>
      <c r="J132" s="148" t="s">
        <v>215</v>
      </c>
      <c r="K132" s="147">
        <v>156.66499999999999</v>
      </c>
      <c r="L132" s="147">
        <v>161.976191236077</v>
      </c>
      <c r="M132" s="148" t="s">
        <v>248</v>
      </c>
      <c r="N132" s="147">
        <v>101.14400000000001</v>
      </c>
      <c r="O132" s="147">
        <v>109.35893379735801</v>
      </c>
      <c r="P132" s="147"/>
      <c r="Q132" s="148" t="s">
        <v>219</v>
      </c>
      <c r="R132" s="147">
        <v>100.77800000000001</v>
      </c>
      <c r="S132" s="147">
        <v>109.587409950584</v>
      </c>
      <c r="T132" s="148" t="s">
        <v>218</v>
      </c>
      <c r="U132" s="147">
        <v>66.231999999999999</v>
      </c>
      <c r="V132" s="147">
        <v>109.659983089745</v>
      </c>
      <c r="W132" s="148" t="s">
        <v>226</v>
      </c>
      <c r="X132" s="147">
        <v>15.94</v>
      </c>
      <c r="Y132" s="147">
        <v>109.9121706399</v>
      </c>
      <c r="Z132" s="148" t="s">
        <v>232</v>
      </c>
      <c r="AA132" s="147">
        <v>11.824999999999999</v>
      </c>
      <c r="AB132" s="147">
        <v>1069.00634249471</v>
      </c>
      <c r="AC132" s="148" t="s">
        <v>220</v>
      </c>
      <c r="AD132" s="147">
        <v>11.475</v>
      </c>
      <c r="AE132" s="147">
        <v>1974.9891067538099</v>
      </c>
      <c r="AF132" s="148" t="s">
        <v>240</v>
      </c>
      <c r="AG132" s="147">
        <v>1.3</v>
      </c>
      <c r="AH132" s="147">
        <v>2293.8461538461502</v>
      </c>
      <c r="AI132" s="147">
        <v>0</v>
      </c>
      <c r="AJ132" s="147">
        <v>0</v>
      </c>
    </row>
    <row r="133" spans="1:36" ht="21" customHeight="1">
      <c r="A133" s="310" t="s">
        <v>144</v>
      </c>
      <c r="B133" s="147">
        <v>107648.276</v>
      </c>
      <c r="C133" s="147">
        <v>110.170988711422</v>
      </c>
      <c r="D133" s="148" t="s">
        <v>214</v>
      </c>
      <c r="E133" s="147">
        <v>37522.423999999999</v>
      </c>
      <c r="F133" s="147">
        <v>108.533739717882</v>
      </c>
      <c r="G133" s="148" t="s">
        <v>216</v>
      </c>
      <c r="H133" s="147">
        <v>28978.797999999999</v>
      </c>
      <c r="I133" s="147">
        <v>115.783615317654</v>
      </c>
      <c r="J133" s="148" t="s">
        <v>215</v>
      </c>
      <c r="K133" s="147">
        <v>13927.734</v>
      </c>
      <c r="L133" s="147">
        <v>121.345726447676</v>
      </c>
      <c r="M133" s="148" t="s">
        <v>219</v>
      </c>
      <c r="N133" s="147">
        <v>10328.120000000001</v>
      </c>
      <c r="O133" s="147">
        <v>98.708574261337006</v>
      </c>
      <c r="P133" s="147"/>
      <c r="Q133" s="148" t="s">
        <v>218</v>
      </c>
      <c r="R133" s="147">
        <v>5259.125</v>
      </c>
      <c r="S133" s="147">
        <v>98.130582558885706</v>
      </c>
      <c r="T133" s="148" t="s">
        <v>217</v>
      </c>
      <c r="U133" s="147">
        <v>4814.9799999999996</v>
      </c>
      <c r="V133" s="147">
        <v>87.864331731388305</v>
      </c>
      <c r="W133" s="148" t="s">
        <v>227</v>
      </c>
      <c r="X133" s="147">
        <v>2182.8449999999998</v>
      </c>
      <c r="Y133" s="147">
        <v>120.270106214596</v>
      </c>
      <c r="Z133" s="148" t="s">
        <v>224</v>
      </c>
      <c r="AA133" s="147">
        <v>1160.5509999999999</v>
      </c>
      <c r="AB133" s="147">
        <v>78.038793641985606</v>
      </c>
      <c r="AC133" s="148" t="s">
        <v>226</v>
      </c>
      <c r="AD133" s="147">
        <v>909.34100000000001</v>
      </c>
      <c r="AE133" s="147">
        <v>112.03058038733499</v>
      </c>
      <c r="AF133" s="148" t="s">
        <v>234</v>
      </c>
      <c r="AG133" s="147">
        <v>785.553</v>
      </c>
      <c r="AH133" s="147">
        <v>101.49283371077399</v>
      </c>
      <c r="AI133" s="147">
        <v>1778.8050000000001</v>
      </c>
      <c r="AJ133" s="147">
        <v>139.76011985574601</v>
      </c>
    </row>
    <row r="134" spans="1:36" ht="21" customHeight="1">
      <c r="A134" s="189" t="s">
        <v>64</v>
      </c>
      <c r="B134" s="146">
        <v>403957.826</v>
      </c>
      <c r="C134" s="146">
        <v>237.512281789535</v>
      </c>
      <c r="D134" s="189" t="s">
        <v>214</v>
      </c>
      <c r="E134" s="146">
        <v>104058.25199999999</v>
      </c>
      <c r="F134" s="146">
        <v>271.74714601202402</v>
      </c>
      <c r="G134" s="189" t="s">
        <v>216</v>
      </c>
      <c r="H134" s="146">
        <v>97734.06</v>
      </c>
      <c r="I134" s="146">
        <v>218.376879053218</v>
      </c>
      <c r="J134" s="189" t="s">
        <v>219</v>
      </c>
      <c r="K134" s="146">
        <v>40405.298999999999</v>
      </c>
      <c r="L134" s="146">
        <v>207.261973237718</v>
      </c>
      <c r="M134" s="189" t="s">
        <v>215</v>
      </c>
      <c r="N134" s="146">
        <v>32458.73</v>
      </c>
      <c r="O134" s="146">
        <v>243.54412510902301</v>
      </c>
      <c r="P134" s="147"/>
      <c r="Q134" s="189" t="s">
        <v>218</v>
      </c>
      <c r="R134" s="146">
        <v>29913.637999999999</v>
      </c>
      <c r="S134" s="146">
        <v>237.66290144983401</v>
      </c>
      <c r="T134" s="189" t="s">
        <v>217</v>
      </c>
      <c r="U134" s="146">
        <v>22505.458999999999</v>
      </c>
      <c r="V134" s="146">
        <v>200.74618340376901</v>
      </c>
      <c r="W134" s="189" t="s">
        <v>227</v>
      </c>
      <c r="X134" s="146">
        <v>18170.053</v>
      </c>
      <c r="Y134" s="146">
        <v>194.761402181931</v>
      </c>
      <c r="Z134" s="189" t="s">
        <v>224</v>
      </c>
      <c r="AA134" s="146">
        <v>14515.358</v>
      </c>
      <c r="AB134" s="146">
        <v>228.829767753575</v>
      </c>
      <c r="AC134" s="189" t="s">
        <v>228</v>
      </c>
      <c r="AD134" s="146">
        <v>5816.3969999999999</v>
      </c>
      <c r="AE134" s="146">
        <v>188.36987915371</v>
      </c>
      <c r="AF134" s="189" t="s">
        <v>232</v>
      </c>
      <c r="AG134" s="146">
        <v>5427.9889999999996</v>
      </c>
      <c r="AH134" s="146">
        <v>272.08179677593301</v>
      </c>
      <c r="AI134" s="146">
        <v>32952.591</v>
      </c>
      <c r="AJ134" s="146">
        <v>272.65925765897998</v>
      </c>
    </row>
    <row r="135" spans="1:36" ht="21" customHeight="1">
      <c r="A135" s="310" t="s">
        <v>145</v>
      </c>
      <c r="B135" s="147">
        <v>0</v>
      </c>
      <c r="C135" s="147">
        <v>0</v>
      </c>
      <c r="D135" s="148"/>
      <c r="E135" s="147">
        <v>0</v>
      </c>
      <c r="F135" s="147">
        <v>0</v>
      </c>
      <c r="G135" s="148"/>
      <c r="H135" s="147">
        <v>0</v>
      </c>
      <c r="I135" s="147">
        <v>0</v>
      </c>
      <c r="J135" s="148"/>
      <c r="K135" s="147">
        <v>0</v>
      </c>
      <c r="L135" s="147">
        <v>0</v>
      </c>
      <c r="M135" s="148"/>
      <c r="N135" s="147">
        <v>0</v>
      </c>
      <c r="O135" s="147">
        <v>0</v>
      </c>
      <c r="P135" s="147"/>
      <c r="Q135" s="148"/>
      <c r="R135" s="147">
        <v>0</v>
      </c>
      <c r="S135" s="147">
        <v>0</v>
      </c>
      <c r="T135" s="148"/>
      <c r="U135" s="147">
        <v>0</v>
      </c>
      <c r="V135" s="147">
        <v>0</v>
      </c>
      <c r="W135" s="148"/>
      <c r="X135" s="147">
        <v>0</v>
      </c>
      <c r="Y135" s="147">
        <v>0</v>
      </c>
      <c r="Z135" s="148"/>
      <c r="AA135" s="147">
        <v>0</v>
      </c>
      <c r="AB135" s="147">
        <v>0</v>
      </c>
      <c r="AC135" s="148"/>
      <c r="AD135" s="147">
        <v>0</v>
      </c>
      <c r="AE135" s="147">
        <v>0</v>
      </c>
      <c r="AF135" s="148"/>
      <c r="AG135" s="147">
        <v>0</v>
      </c>
      <c r="AH135" s="147">
        <v>0</v>
      </c>
      <c r="AI135" s="147">
        <v>0</v>
      </c>
      <c r="AJ135" s="147">
        <v>0</v>
      </c>
    </row>
    <row r="136" spans="1:36" ht="21" customHeight="1">
      <c r="A136" s="310" t="s">
        <v>73</v>
      </c>
      <c r="B136" s="147">
        <v>8909.6270000000004</v>
      </c>
      <c r="C136" s="147">
        <v>365.09485750637998</v>
      </c>
      <c r="D136" s="148" t="s">
        <v>214</v>
      </c>
      <c r="E136" s="147">
        <v>6383.8050000000003</v>
      </c>
      <c r="F136" s="147">
        <v>311.23601049844098</v>
      </c>
      <c r="G136" s="148" t="s">
        <v>216</v>
      </c>
      <c r="H136" s="147">
        <v>882.21699999999998</v>
      </c>
      <c r="I136" s="147">
        <v>377.35273747842098</v>
      </c>
      <c r="J136" s="148" t="s">
        <v>215</v>
      </c>
      <c r="K136" s="147">
        <v>826.43399999999997</v>
      </c>
      <c r="L136" s="147">
        <v>520.79052894725999</v>
      </c>
      <c r="M136" s="148" t="s">
        <v>263</v>
      </c>
      <c r="N136" s="147">
        <v>191.833</v>
      </c>
      <c r="O136" s="147">
        <v>854.91547335442795</v>
      </c>
      <c r="P136" s="147"/>
      <c r="Q136" s="148" t="s">
        <v>248</v>
      </c>
      <c r="R136" s="147">
        <v>128.178</v>
      </c>
      <c r="S136" s="147">
        <v>309.52269500226203</v>
      </c>
      <c r="T136" s="148" t="s">
        <v>266</v>
      </c>
      <c r="U136" s="147">
        <v>122.26</v>
      </c>
      <c r="V136" s="147">
        <v>1096.2211680026201</v>
      </c>
      <c r="W136" s="148" t="s">
        <v>226</v>
      </c>
      <c r="X136" s="147">
        <v>89.194999999999993</v>
      </c>
      <c r="Y136" s="147">
        <v>377.52116150008402</v>
      </c>
      <c r="Z136" s="148" t="s">
        <v>225</v>
      </c>
      <c r="AA136" s="147">
        <v>82.95</v>
      </c>
      <c r="AB136" s="147">
        <v>241.217600964436</v>
      </c>
      <c r="AC136" s="148" t="s">
        <v>218</v>
      </c>
      <c r="AD136" s="147">
        <v>69.411000000000001</v>
      </c>
      <c r="AE136" s="147">
        <v>768.03388511907303</v>
      </c>
      <c r="AF136" s="148" t="s">
        <v>224</v>
      </c>
      <c r="AG136" s="147">
        <v>65.646000000000001</v>
      </c>
      <c r="AH136" s="147">
        <v>151.03738232337099</v>
      </c>
      <c r="AI136" s="147">
        <v>67.697999999999993</v>
      </c>
      <c r="AJ136" s="147">
        <v>710.16869036012895</v>
      </c>
    </row>
    <row r="137" spans="1:36" ht="21" customHeight="1">
      <c r="A137" s="310" t="s">
        <v>146</v>
      </c>
      <c r="B137" s="147">
        <v>788.65200000000004</v>
      </c>
      <c r="C137" s="147">
        <v>139.412567266678</v>
      </c>
      <c r="D137" s="148" t="s">
        <v>216</v>
      </c>
      <c r="E137" s="147">
        <v>387.97</v>
      </c>
      <c r="F137" s="147">
        <v>113.44691599866</v>
      </c>
      <c r="G137" s="148" t="s">
        <v>214</v>
      </c>
      <c r="H137" s="147">
        <v>277.48099999999999</v>
      </c>
      <c r="I137" s="147">
        <v>185.71722027814499</v>
      </c>
      <c r="J137" s="148" t="s">
        <v>215</v>
      </c>
      <c r="K137" s="147">
        <v>115.262</v>
      </c>
      <c r="L137" s="147">
        <v>118.365115996599</v>
      </c>
      <c r="M137" s="148" t="s">
        <v>226</v>
      </c>
      <c r="N137" s="147">
        <v>7.9390000000000001</v>
      </c>
      <c r="O137" s="147">
        <v>95.478019901750898</v>
      </c>
      <c r="P137" s="147"/>
      <c r="Q137" s="148"/>
      <c r="R137" s="147">
        <v>0</v>
      </c>
      <c r="S137" s="147">
        <v>0</v>
      </c>
      <c r="T137" s="148"/>
      <c r="U137" s="147">
        <v>0</v>
      </c>
      <c r="V137" s="147">
        <v>0</v>
      </c>
      <c r="W137" s="148"/>
      <c r="X137" s="147">
        <v>0</v>
      </c>
      <c r="Y137" s="147">
        <v>0</v>
      </c>
      <c r="Z137" s="148"/>
      <c r="AA137" s="147">
        <v>0</v>
      </c>
      <c r="AB137" s="147">
        <v>0</v>
      </c>
      <c r="AC137" s="148"/>
      <c r="AD137" s="147">
        <v>0</v>
      </c>
      <c r="AE137" s="147">
        <v>0</v>
      </c>
      <c r="AF137" s="148"/>
      <c r="AG137" s="147">
        <v>0</v>
      </c>
      <c r="AH137" s="147">
        <v>0</v>
      </c>
      <c r="AI137" s="147">
        <v>0</v>
      </c>
      <c r="AJ137" s="147">
        <v>0</v>
      </c>
    </row>
    <row r="138" spans="1:36" ht="21" customHeight="1">
      <c r="A138" s="310" t="s">
        <v>147</v>
      </c>
      <c r="B138" s="147">
        <v>1.2</v>
      </c>
      <c r="C138" s="147">
        <v>1365.8333333333301</v>
      </c>
      <c r="D138" s="148" t="s">
        <v>215</v>
      </c>
      <c r="E138" s="147">
        <v>1.2</v>
      </c>
      <c r="F138" s="147">
        <v>1365.8333333333301</v>
      </c>
      <c r="G138" s="148"/>
      <c r="H138" s="147">
        <v>0</v>
      </c>
      <c r="I138" s="147">
        <v>0</v>
      </c>
      <c r="J138" s="148"/>
      <c r="K138" s="147">
        <v>0</v>
      </c>
      <c r="L138" s="147">
        <v>0</v>
      </c>
      <c r="M138" s="148"/>
      <c r="N138" s="147">
        <v>0</v>
      </c>
      <c r="O138" s="147">
        <v>0</v>
      </c>
      <c r="P138" s="147"/>
      <c r="Q138" s="148"/>
      <c r="R138" s="147">
        <v>0</v>
      </c>
      <c r="S138" s="147">
        <v>0</v>
      </c>
      <c r="T138" s="148"/>
      <c r="U138" s="147">
        <v>0</v>
      </c>
      <c r="V138" s="147">
        <v>0</v>
      </c>
      <c r="W138" s="148"/>
      <c r="X138" s="147">
        <v>0</v>
      </c>
      <c r="Y138" s="147">
        <v>0</v>
      </c>
      <c r="Z138" s="148"/>
      <c r="AA138" s="147">
        <v>0</v>
      </c>
      <c r="AB138" s="147">
        <v>0</v>
      </c>
      <c r="AC138" s="148"/>
      <c r="AD138" s="147">
        <v>0</v>
      </c>
      <c r="AE138" s="147">
        <v>0</v>
      </c>
      <c r="AF138" s="148"/>
      <c r="AG138" s="147">
        <v>0</v>
      </c>
      <c r="AH138" s="147">
        <v>0</v>
      </c>
      <c r="AI138" s="147">
        <v>0</v>
      </c>
      <c r="AJ138" s="147">
        <v>0</v>
      </c>
    </row>
    <row r="139" spans="1:36" ht="21" customHeight="1">
      <c r="A139" s="310" t="s">
        <v>94</v>
      </c>
      <c r="B139" s="147">
        <v>54.526000000000003</v>
      </c>
      <c r="C139" s="147">
        <v>466.98822580053599</v>
      </c>
      <c r="D139" s="148" t="s">
        <v>214</v>
      </c>
      <c r="E139" s="147">
        <v>33.68</v>
      </c>
      <c r="F139" s="147">
        <v>495.24940617577198</v>
      </c>
      <c r="G139" s="148" t="s">
        <v>216</v>
      </c>
      <c r="H139" s="147">
        <v>20.545999999999999</v>
      </c>
      <c r="I139" s="147">
        <v>407.52457899347797</v>
      </c>
      <c r="J139" s="148" t="s">
        <v>215</v>
      </c>
      <c r="K139" s="147">
        <v>0.3</v>
      </c>
      <c r="L139" s="147">
        <v>1366.6666666666699</v>
      </c>
      <c r="M139" s="148"/>
      <c r="N139" s="147">
        <v>0</v>
      </c>
      <c r="O139" s="147">
        <v>0</v>
      </c>
      <c r="P139" s="147"/>
      <c r="Q139" s="148"/>
      <c r="R139" s="147">
        <v>0</v>
      </c>
      <c r="S139" s="147">
        <v>0</v>
      </c>
      <c r="T139" s="148"/>
      <c r="U139" s="147">
        <v>0</v>
      </c>
      <c r="V139" s="147">
        <v>0</v>
      </c>
      <c r="W139" s="148"/>
      <c r="X139" s="147">
        <v>0</v>
      </c>
      <c r="Y139" s="147">
        <v>0</v>
      </c>
      <c r="Z139" s="148"/>
      <c r="AA139" s="147">
        <v>0</v>
      </c>
      <c r="AB139" s="147">
        <v>0</v>
      </c>
      <c r="AC139" s="148"/>
      <c r="AD139" s="147">
        <v>0</v>
      </c>
      <c r="AE139" s="147">
        <v>0</v>
      </c>
      <c r="AF139" s="148"/>
      <c r="AG139" s="147">
        <v>0</v>
      </c>
      <c r="AH139" s="147">
        <v>0</v>
      </c>
      <c r="AI139" s="147">
        <v>0</v>
      </c>
      <c r="AJ139" s="147">
        <v>0</v>
      </c>
    </row>
    <row r="140" spans="1:36" ht="21" customHeight="1">
      <c r="A140" s="310" t="s">
        <v>148</v>
      </c>
      <c r="B140" s="147">
        <v>27.640999999999998</v>
      </c>
      <c r="C140" s="147">
        <v>2247.3861293006798</v>
      </c>
      <c r="D140" s="148" t="s">
        <v>214</v>
      </c>
      <c r="E140" s="147">
        <v>9.0950000000000006</v>
      </c>
      <c r="F140" s="147">
        <v>1248.3782297965899</v>
      </c>
      <c r="G140" s="148" t="s">
        <v>267</v>
      </c>
      <c r="H140" s="147">
        <v>8.3620000000000001</v>
      </c>
      <c r="I140" s="147">
        <v>4508.0124372159798</v>
      </c>
      <c r="J140" s="148" t="s">
        <v>263</v>
      </c>
      <c r="K140" s="147">
        <v>7.3609999999999998</v>
      </c>
      <c r="L140" s="147">
        <v>1407.5533215595699</v>
      </c>
      <c r="M140" s="148" t="s">
        <v>219</v>
      </c>
      <c r="N140" s="147">
        <v>2.298</v>
      </c>
      <c r="O140" s="147">
        <v>895.99651871192395</v>
      </c>
      <c r="P140" s="147"/>
      <c r="Q140" s="148" t="s">
        <v>223</v>
      </c>
      <c r="R140" s="147">
        <v>0.52500000000000002</v>
      </c>
      <c r="S140" s="147">
        <v>1238.0952380952399</v>
      </c>
      <c r="T140" s="148"/>
      <c r="U140" s="147">
        <v>0</v>
      </c>
      <c r="V140" s="147">
        <v>0</v>
      </c>
      <c r="W140" s="148"/>
      <c r="X140" s="147">
        <v>0</v>
      </c>
      <c r="Y140" s="147">
        <v>0</v>
      </c>
      <c r="Z140" s="148"/>
      <c r="AA140" s="147">
        <v>0</v>
      </c>
      <c r="AB140" s="147">
        <v>0</v>
      </c>
      <c r="AC140" s="148"/>
      <c r="AD140" s="147">
        <v>0</v>
      </c>
      <c r="AE140" s="147">
        <v>0</v>
      </c>
      <c r="AF140" s="148"/>
      <c r="AG140" s="147">
        <v>0</v>
      </c>
      <c r="AH140" s="147">
        <v>0</v>
      </c>
      <c r="AI140" s="147">
        <v>0</v>
      </c>
      <c r="AJ140" s="147">
        <v>0</v>
      </c>
    </row>
    <row r="141" spans="1:36" ht="21" customHeight="1">
      <c r="A141" s="310" t="s">
        <v>97</v>
      </c>
      <c r="B141" s="147">
        <v>847.423</v>
      </c>
      <c r="C141" s="147">
        <v>432.82988542911897</v>
      </c>
      <c r="D141" s="148" t="s">
        <v>214</v>
      </c>
      <c r="E141" s="147">
        <v>404.767</v>
      </c>
      <c r="F141" s="147">
        <v>458.48352261918598</v>
      </c>
      <c r="G141" s="148" t="s">
        <v>216</v>
      </c>
      <c r="H141" s="147">
        <v>277.416</v>
      </c>
      <c r="I141" s="147">
        <v>398.85226519018403</v>
      </c>
      <c r="J141" s="148" t="s">
        <v>218</v>
      </c>
      <c r="K141" s="147">
        <v>77.61</v>
      </c>
      <c r="L141" s="147">
        <v>452.080917407551</v>
      </c>
      <c r="M141" s="148" t="s">
        <v>215</v>
      </c>
      <c r="N141" s="147">
        <v>67.537000000000006</v>
      </c>
      <c r="O141" s="147">
        <v>348.72736425959101</v>
      </c>
      <c r="P141" s="147"/>
      <c r="Q141" s="148" t="s">
        <v>227</v>
      </c>
      <c r="R141" s="147">
        <v>9.18</v>
      </c>
      <c r="S141" s="147">
        <v>344.66230936819198</v>
      </c>
      <c r="T141" s="148" t="s">
        <v>219</v>
      </c>
      <c r="U141" s="147">
        <v>5.8079999999999998</v>
      </c>
      <c r="V141" s="147">
        <v>540.28925619834695</v>
      </c>
      <c r="W141" s="148" t="s">
        <v>220</v>
      </c>
      <c r="X141" s="147">
        <v>3.694</v>
      </c>
      <c r="Y141" s="147">
        <v>965.61992420140803</v>
      </c>
      <c r="Z141" s="148" t="s">
        <v>224</v>
      </c>
      <c r="AA141" s="147">
        <v>1.411</v>
      </c>
      <c r="AB141" s="147">
        <v>1457.1226080793799</v>
      </c>
      <c r="AC141" s="148"/>
      <c r="AD141" s="147">
        <v>0</v>
      </c>
      <c r="AE141" s="147">
        <v>0</v>
      </c>
      <c r="AF141" s="148"/>
      <c r="AG141" s="147">
        <v>0</v>
      </c>
      <c r="AH141" s="147">
        <v>0</v>
      </c>
      <c r="AI141" s="147">
        <v>0</v>
      </c>
      <c r="AJ141" s="147">
        <v>0</v>
      </c>
    </row>
    <row r="142" spans="1:36" ht="21" customHeight="1">
      <c r="A142" s="310" t="s">
        <v>107</v>
      </c>
      <c r="B142" s="147">
        <v>61031.321000000004</v>
      </c>
      <c r="C142" s="147">
        <v>173.22294236429801</v>
      </c>
      <c r="D142" s="148" t="s">
        <v>227</v>
      </c>
      <c r="E142" s="147">
        <v>14721.929</v>
      </c>
      <c r="F142" s="147">
        <v>161.99025277190199</v>
      </c>
      <c r="G142" s="148" t="s">
        <v>214</v>
      </c>
      <c r="H142" s="147">
        <v>14327.414000000001</v>
      </c>
      <c r="I142" s="147">
        <v>222.11845068482</v>
      </c>
      <c r="J142" s="148" t="s">
        <v>216</v>
      </c>
      <c r="K142" s="147">
        <v>9978.9259999999995</v>
      </c>
      <c r="L142" s="147">
        <v>126.317802136222</v>
      </c>
      <c r="M142" s="148" t="s">
        <v>218</v>
      </c>
      <c r="N142" s="147">
        <v>6899.78</v>
      </c>
      <c r="O142" s="147">
        <v>239.90967827959699</v>
      </c>
      <c r="P142" s="147"/>
      <c r="Q142" s="148" t="s">
        <v>215</v>
      </c>
      <c r="R142" s="147">
        <v>5446.3209999999999</v>
      </c>
      <c r="S142" s="147">
        <v>145.487384970515</v>
      </c>
      <c r="T142" s="148" t="s">
        <v>219</v>
      </c>
      <c r="U142" s="147">
        <v>3415.1750000000002</v>
      </c>
      <c r="V142" s="147">
        <v>140.657799380705</v>
      </c>
      <c r="W142" s="148" t="s">
        <v>217</v>
      </c>
      <c r="X142" s="147">
        <v>2001.3910000000001</v>
      </c>
      <c r="Y142" s="147">
        <v>119.882621636652</v>
      </c>
      <c r="Z142" s="148" t="s">
        <v>224</v>
      </c>
      <c r="AA142" s="147">
        <v>1360.675</v>
      </c>
      <c r="AB142" s="147">
        <v>124.421334999173</v>
      </c>
      <c r="AC142" s="148" t="s">
        <v>268</v>
      </c>
      <c r="AD142" s="147">
        <v>1258.9860000000001</v>
      </c>
      <c r="AE142" s="147">
        <v>128.37553396145799</v>
      </c>
      <c r="AF142" s="148" t="s">
        <v>248</v>
      </c>
      <c r="AG142" s="147">
        <v>612.77700000000004</v>
      </c>
      <c r="AH142" s="147">
        <v>135.43589266568401</v>
      </c>
      <c r="AI142" s="147">
        <v>1007.947</v>
      </c>
      <c r="AJ142" s="147">
        <v>161.126527486068</v>
      </c>
    </row>
    <row r="143" spans="1:36" ht="21" customHeight="1">
      <c r="A143" s="310" t="s">
        <v>122</v>
      </c>
      <c r="B143" s="147">
        <v>66441.104999999996</v>
      </c>
      <c r="C143" s="147">
        <v>216.68873508350001</v>
      </c>
      <c r="D143" s="148" t="s">
        <v>216</v>
      </c>
      <c r="E143" s="147">
        <v>19148.382000000001</v>
      </c>
      <c r="F143" s="147">
        <v>208.434268754404</v>
      </c>
      <c r="G143" s="148" t="s">
        <v>214</v>
      </c>
      <c r="H143" s="147">
        <v>14803.584000000001</v>
      </c>
      <c r="I143" s="147">
        <v>236.179495451912</v>
      </c>
      <c r="J143" s="148" t="s">
        <v>219</v>
      </c>
      <c r="K143" s="147">
        <v>7454.759</v>
      </c>
      <c r="L143" s="147">
        <v>203.81383221107501</v>
      </c>
      <c r="M143" s="148" t="s">
        <v>218</v>
      </c>
      <c r="N143" s="147">
        <v>6796.0230000000001</v>
      </c>
      <c r="O143" s="147">
        <v>216.817541671063</v>
      </c>
      <c r="P143" s="147"/>
      <c r="Q143" s="148" t="s">
        <v>215</v>
      </c>
      <c r="R143" s="147">
        <v>4074.616</v>
      </c>
      <c r="S143" s="147">
        <v>228.09265952914299</v>
      </c>
      <c r="T143" s="148" t="s">
        <v>217</v>
      </c>
      <c r="U143" s="147">
        <v>3842.5259999999998</v>
      </c>
      <c r="V143" s="147">
        <v>199.57314537364201</v>
      </c>
      <c r="W143" s="148" t="s">
        <v>228</v>
      </c>
      <c r="X143" s="147">
        <v>2734.9070000000002</v>
      </c>
      <c r="Y143" s="147">
        <v>185.36900889134401</v>
      </c>
      <c r="Z143" s="148" t="s">
        <v>232</v>
      </c>
      <c r="AA143" s="147">
        <v>2309.1860000000001</v>
      </c>
      <c r="AB143" s="147">
        <v>180.662363274331</v>
      </c>
      <c r="AC143" s="148" t="s">
        <v>223</v>
      </c>
      <c r="AD143" s="147">
        <v>986.91</v>
      </c>
      <c r="AE143" s="147">
        <v>352.23677944290802</v>
      </c>
      <c r="AF143" s="148" t="s">
        <v>227</v>
      </c>
      <c r="AG143" s="147">
        <v>817.94799999999998</v>
      </c>
      <c r="AH143" s="147">
        <v>245.75156366908399</v>
      </c>
      <c r="AI143" s="147">
        <v>3472.2640000000001</v>
      </c>
      <c r="AJ143" s="147">
        <v>215.31600131787201</v>
      </c>
    </row>
    <row r="144" spans="1:36" ht="21" customHeight="1">
      <c r="A144" s="310" t="s">
        <v>123</v>
      </c>
      <c r="B144" s="147">
        <v>3192.5210000000002</v>
      </c>
      <c r="C144" s="147">
        <v>192.77931139685501</v>
      </c>
      <c r="D144" s="148" t="s">
        <v>216</v>
      </c>
      <c r="E144" s="147">
        <v>860.78099999999995</v>
      </c>
      <c r="F144" s="147">
        <v>142.16972725931399</v>
      </c>
      <c r="G144" s="148" t="s">
        <v>214</v>
      </c>
      <c r="H144" s="147">
        <v>811.06399999999996</v>
      </c>
      <c r="I144" s="147">
        <v>150.975755304144</v>
      </c>
      <c r="J144" s="148" t="s">
        <v>227</v>
      </c>
      <c r="K144" s="147">
        <v>630.87699999999995</v>
      </c>
      <c r="L144" s="147">
        <v>351.75794964787099</v>
      </c>
      <c r="M144" s="148" t="s">
        <v>218</v>
      </c>
      <c r="N144" s="147">
        <v>399.75400000000002</v>
      </c>
      <c r="O144" s="147">
        <v>159.025300559844</v>
      </c>
      <c r="P144" s="147"/>
      <c r="Q144" s="148" t="s">
        <v>215</v>
      </c>
      <c r="R144" s="147">
        <v>221.54400000000001</v>
      </c>
      <c r="S144" s="147">
        <v>176.72787346983</v>
      </c>
      <c r="T144" s="148" t="s">
        <v>219</v>
      </c>
      <c r="U144" s="147">
        <v>126.655</v>
      </c>
      <c r="V144" s="147">
        <v>187.03564802021199</v>
      </c>
      <c r="W144" s="148" t="s">
        <v>217</v>
      </c>
      <c r="X144" s="147">
        <v>103.66800000000001</v>
      </c>
      <c r="Y144" s="147">
        <v>153.09449396149199</v>
      </c>
      <c r="Z144" s="148" t="s">
        <v>224</v>
      </c>
      <c r="AA144" s="147">
        <v>16.847999999999999</v>
      </c>
      <c r="AB144" s="147">
        <v>167.73504273504301</v>
      </c>
      <c r="AC144" s="148" t="s">
        <v>248</v>
      </c>
      <c r="AD144" s="147">
        <v>11.49</v>
      </c>
      <c r="AE144" s="147">
        <v>159.965187119234</v>
      </c>
      <c r="AF144" s="148" t="s">
        <v>228</v>
      </c>
      <c r="AG144" s="147">
        <v>9.84</v>
      </c>
      <c r="AH144" s="147">
        <v>178.86178861788599</v>
      </c>
      <c r="AI144" s="147">
        <v>0</v>
      </c>
      <c r="AJ144" s="147">
        <v>0</v>
      </c>
    </row>
    <row r="145" spans="1:36" ht="21" customHeight="1">
      <c r="A145" s="310" t="s">
        <v>288</v>
      </c>
      <c r="B145" s="147">
        <v>0</v>
      </c>
      <c r="C145" s="147">
        <v>0</v>
      </c>
      <c r="D145" s="148"/>
      <c r="E145" s="147">
        <v>0</v>
      </c>
      <c r="F145" s="147">
        <v>0</v>
      </c>
      <c r="G145" s="148"/>
      <c r="H145" s="147">
        <v>0</v>
      </c>
      <c r="I145" s="147">
        <v>0</v>
      </c>
      <c r="J145" s="148"/>
      <c r="K145" s="147">
        <v>0</v>
      </c>
      <c r="L145" s="147">
        <v>0</v>
      </c>
      <c r="M145" s="148"/>
      <c r="N145" s="147">
        <v>0</v>
      </c>
      <c r="O145" s="147">
        <v>0</v>
      </c>
      <c r="P145" s="147"/>
      <c r="Q145" s="148"/>
      <c r="R145" s="147">
        <v>0</v>
      </c>
      <c r="S145" s="147">
        <v>0</v>
      </c>
      <c r="T145" s="148"/>
      <c r="U145" s="147">
        <v>0</v>
      </c>
      <c r="V145" s="147">
        <v>0</v>
      </c>
      <c r="W145" s="148"/>
      <c r="X145" s="147">
        <v>0</v>
      </c>
      <c r="Y145" s="147">
        <v>0</v>
      </c>
      <c r="Z145" s="148"/>
      <c r="AA145" s="147">
        <v>0</v>
      </c>
      <c r="AB145" s="147">
        <v>0</v>
      </c>
      <c r="AC145" s="148"/>
      <c r="AD145" s="147">
        <v>0</v>
      </c>
      <c r="AE145" s="147">
        <v>0</v>
      </c>
      <c r="AF145" s="148"/>
      <c r="AG145" s="147">
        <v>0</v>
      </c>
      <c r="AH145" s="147">
        <v>0</v>
      </c>
      <c r="AI145" s="147">
        <v>0</v>
      </c>
      <c r="AJ145" s="147">
        <v>0</v>
      </c>
    </row>
    <row r="146" spans="1:36" ht="21" customHeight="1">
      <c r="A146" s="310" t="s">
        <v>289</v>
      </c>
      <c r="B146" s="147">
        <v>0</v>
      </c>
      <c r="C146" s="147">
        <v>0</v>
      </c>
      <c r="D146" s="148"/>
      <c r="E146" s="147">
        <v>0</v>
      </c>
      <c r="F146" s="147">
        <v>0</v>
      </c>
      <c r="G146" s="148"/>
      <c r="H146" s="147">
        <v>0</v>
      </c>
      <c r="I146" s="147">
        <v>0</v>
      </c>
      <c r="J146" s="148"/>
      <c r="K146" s="147">
        <v>0</v>
      </c>
      <c r="L146" s="147">
        <v>0</v>
      </c>
      <c r="M146" s="148"/>
      <c r="N146" s="147">
        <v>0</v>
      </c>
      <c r="O146" s="147">
        <v>0</v>
      </c>
      <c r="P146" s="147"/>
      <c r="Q146" s="148"/>
      <c r="R146" s="147">
        <v>0</v>
      </c>
      <c r="S146" s="147">
        <v>0</v>
      </c>
      <c r="T146" s="148"/>
      <c r="U146" s="147">
        <v>0</v>
      </c>
      <c r="V146" s="147">
        <v>0</v>
      </c>
      <c r="W146" s="148"/>
      <c r="X146" s="147">
        <v>0</v>
      </c>
      <c r="Y146" s="147">
        <v>0</v>
      </c>
      <c r="Z146" s="148"/>
      <c r="AA146" s="147">
        <v>0</v>
      </c>
      <c r="AB146" s="147">
        <v>0</v>
      </c>
      <c r="AC146" s="148"/>
      <c r="AD146" s="147">
        <v>0</v>
      </c>
      <c r="AE146" s="147">
        <v>0</v>
      </c>
      <c r="AF146" s="148"/>
      <c r="AG146" s="147">
        <v>0</v>
      </c>
      <c r="AH146" s="147">
        <v>0</v>
      </c>
      <c r="AI146" s="147">
        <v>0</v>
      </c>
      <c r="AJ146" s="147">
        <v>0</v>
      </c>
    </row>
    <row r="147" spans="1:36" ht="21" customHeight="1">
      <c r="A147" s="310" t="s">
        <v>149</v>
      </c>
      <c r="B147" s="147">
        <v>14686.776</v>
      </c>
      <c r="C147" s="147">
        <v>390.71331924719198</v>
      </c>
      <c r="D147" s="148" t="s">
        <v>216</v>
      </c>
      <c r="E147" s="147">
        <v>3934.556</v>
      </c>
      <c r="F147" s="147">
        <v>312.240313773651</v>
      </c>
      <c r="G147" s="148" t="s">
        <v>214</v>
      </c>
      <c r="H147" s="147">
        <v>2582.7910000000002</v>
      </c>
      <c r="I147" s="147">
        <v>489.43681467064101</v>
      </c>
      <c r="J147" s="148" t="s">
        <v>215</v>
      </c>
      <c r="K147" s="147">
        <v>1821.8240000000001</v>
      </c>
      <c r="L147" s="147">
        <v>421.43368404412303</v>
      </c>
      <c r="M147" s="148" t="s">
        <v>218</v>
      </c>
      <c r="N147" s="147">
        <v>1655.7380000000001</v>
      </c>
      <c r="O147" s="147">
        <v>339.30670190573602</v>
      </c>
      <c r="P147" s="147"/>
      <c r="Q147" s="148" t="s">
        <v>227</v>
      </c>
      <c r="R147" s="147">
        <v>968.50400000000002</v>
      </c>
      <c r="S147" s="147">
        <v>378.485788391168</v>
      </c>
      <c r="T147" s="148" t="s">
        <v>219</v>
      </c>
      <c r="U147" s="147">
        <v>607.89400000000001</v>
      </c>
      <c r="V147" s="147">
        <v>583.31715726754999</v>
      </c>
      <c r="W147" s="148" t="s">
        <v>217</v>
      </c>
      <c r="X147" s="147">
        <v>593.97</v>
      </c>
      <c r="Y147" s="147">
        <v>343.29511591494497</v>
      </c>
      <c r="Z147" s="148" t="s">
        <v>232</v>
      </c>
      <c r="AA147" s="147">
        <v>552.50400000000002</v>
      </c>
      <c r="AB147" s="147">
        <v>326.35057845735099</v>
      </c>
      <c r="AC147" s="148" t="s">
        <v>262</v>
      </c>
      <c r="AD147" s="147">
        <v>461.38</v>
      </c>
      <c r="AE147" s="147">
        <v>398.90545754042199</v>
      </c>
      <c r="AF147" s="148" t="s">
        <v>224</v>
      </c>
      <c r="AG147" s="147">
        <v>431.7</v>
      </c>
      <c r="AH147" s="147">
        <v>466.48598563817501</v>
      </c>
      <c r="AI147" s="147">
        <v>1075.915</v>
      </c>
      <c r="AJ147" s="147">
        <v>395.28401407174402</v>
      </c>
    </row>
    <row r="148" spans="1:36" ht="21" customHeight="1">
      <c r="A148" s="310" t="s">
        <v>290</v>
      </c>
      <c r="B148" s="147">
        <v>0</v>
      </c>
      <c r="C148" s="147">
        <v>0</v>
      </c>
      <c r="D148" s="148"/>
      <c r="E148" s="147">
        <v>0</v>
      </c>
      <c r="F148" s="147">
        <v>0</v>
      </c>
      <c r="G148" s="148"/>
      <c r="H148" s="147">
        <v>0</v>
      </c>
      <c r="I148" s="147">
        <v>0</v>
      </c>
      <c r="J148" s="148"/>
      <c r="K148" s="147">
        <v>0</v>
      </c>
      <c r="L148" s="147">
        <v>0</v>
      </c>
      <c r="M148" s="148"/>
      <c r="N148" s="147">
        <v>0</v>
      </c>
      <c r="O148" s="147">
        <v>0</v>
      </c>
      <c r="P148" s="147"/>
      <c r="Q148" s="148"/>
      <c r="R148" s="147">
        <v>0</v>
      </c>
      <c r="S148" s="147">
        <v>0</v>
      </c>
      <c r="T148" s="148"/>
      <c r="U148" s="147">
        <v>0</v>
      </c>
      <c r="V148" s="147">
        <v>0</v>
      </c>
      <c r="W148" s="148"/>
      <c r="X148" s="147">
        <v>0</v>
      </c>
      <c r="Y148" s="147">
        <v>0</v>
      </c>
      <c r="Z148" s="148"/>
      <c r="AA148" s="147">
        <v>0</v>
      </c>
      <c r="AB148" s="147">
        <v>0</v>
      </c>
      <c r="AC148" s="148"/>
      <c r="AD148" s="147">
        <v>0</v>
      </c>
      <c r="AE148" s="147">
        <v>0</v>
      </c>
      <c r="AF148" s="148"/>
      <c r="AG148" s="147">
        <v>0</v>
      </c>
      <c r="AH148" s="147">
        <v>0</v>
      </c>
      <c r="AI148" s="147">
        <v>0</v>
      </c>
      <c r="AJ148" s="147">
        <v>0</v>
      </c>
    </row>
    <row r="149" spans="1:36" ht="21" customHeight="1">
      <c r="A149" s="310" t="s">
        <v>150</v>
      </c>
      <c r="B149" s="147">
        <v>1.6839999999999999</v>
      </c>
      <c r="C149" s="147">
        <v>27614.0142517815</v>
      </c>
      <c r="D149" s="148" t="s">
        <v>220</v>
      </c>
      <c r="E149" s="147">
        <v>0.93799999999999994</v>
      </c>
      <c r="F149" s="147">
        <v>20730.277185501101</v>
      </c>
      <c r="G149" s="148" t="s">
        <v>241</v>
      </c>
      <c r="H149" s="147">
        <v>0.42399999999999999</v>
      </c>
      <c r="I149" s="147">
        <v>44742.924528301897</v>
      </c>
      <c r="J149" s="148" t="s">
        <v>240</v>
      </c>
      <c r="K149" s="147">
        <v>0.217</v>
      </c>
      <c r="L149" s="147">
        <v>27069.124423963101</v>
      </c>
      <c r="M149" s="148" t="s">
        <v>214</v>
      </c>
      <c r="N149" s="147">
        <v>9.4E-2</v>
      </c>
      <c r="O149" s="147">
        <v>21148.936170212801</v>
      </c>
      <c r="P149" s="147"/>
      <c r="Q149" s="148" t="s">
        <v>216</v>
      </c>
      <c r="R149" s="147">
        <v>1.0999999999999999E-2</v>
      </c>
      <c r="S149" s="147">
        <v>20363.6363636364</v>
      </c>
      <c r="T149" s="148"/>
      <c r="U149" s="147">
        <v>0</v>
      </c>
      <c r="V149" s="147">
        <v>0</v>
      </c>
      <c r="W149" s="148"/>
      <c r="X149" s="147">
        <v>0</v>
      </c>
      <c r="Y149" s="147">
        <v>0</v>
      </c>
      <c r="Z149" s="148"/>
      <c r="AA149" s="147">
        <v>0</v>
      </c>
      <c r="AB149" s="147">
        <v>0</v>
      </c>
      <c r="AC149" s="148"/>
      <c r="AD149" s="147">
        <v>0</v>
      </c>
      <c r="AE149" s="147">
        <v>0</v>
      </c>
      <c r="AF149" s="148"/>
      <c r="AG149" s="147">
        <v>0</v>
      </c>
      <c r="AH149" s="147">
        <v>0</v>
      </c>
      <c r="AI149" s="147">
        <v>0</v>
      </c>
      <c r="AJ149" s="147">
        <v>0</v>
      </c>
    </row>
    <row r="150" spans="1:36" ht="21" customHeight="1">
      <c r="A150" s="310" t="s">
        <v>151</v>
      </c>
      <c r="B150" s="147">
        <v>5597.6480000000001</v>
      </c>
      <c r="C150" s="147">
        <v>230.88875899306299</v>
      </c>
      <c r="D150" s="148" t="s">
        <v>214</v>
      </c>
      <c r="E150" s="147">
        <v>2189.973</v>
      </c>
      <c r="F150" s="147">
        <v>273.47140809498597</v>
      </c>
      <c r="G150" s="148" t="s">
        <v>216</v>
      </c>
      <c r="H150" s="147">
        <v>1120.7070000000001</v>
      </c>
      <c r="I150" s="147">
        <v>168.93175468699701</v>
      </c>
      <c r="J150" s="148" t="s">
        <v>218</v>
      </c>
      <c r="K150" s="147">
        <v>729.36500000000001</v>
      </c>
      <c r="L150" s="147">
        <v>213.502155985001</v>
      </c>
      <c r="M150" s="148" t="s">
        <v>215</v>
      </c>
      <c r="N150" s="147">
        <v>488.70299999999997</v>
      </c>
      <c r="O150" s="147">
        <v>218.18977988676099</v>
      </c>
      <c r="P150" s="147"/>
      <c r="Q150" s="148" t="s">
        <v>219</v>
      </c>
      <c r="R150" s="147">
        <v>396.88400000000001</v>
      </c>
      <c r="S150" s="147">
        <v>183.68087400852599</v>
      </c>
      <c r="T150" s="148" t="s">
        <v>268</v>
      </c>
      <c r="U150" s="147">
        <v>201.42</v>
      </c>
      <c r="V150" s="147">
        <v>271.06047065832598</v>
      </c>
      <c r="W150" s="148" t="s">
        <v>228</v>
      </c>
      <c r="X150" s="147">
        <v>195.673</v>
      </c>
      <c r="Y150" s="147">
        <v>288.31775462122999</v>
      </c>
      <c r="Z150" s="148" t="s">
        <v>217</v>
      </c>
      <c r="AA150" s="147">
        <v>138.92099999999999</v>
      </c>
      <c r="AB150" s="147">
        <v>183.29842140497101</v>
      </c>
      <c r="AC150" s="148" t="s">
        <v>226</v>
      </c>
      <c r="AD150" s="147">
        <v>65.28</v>
      </c>
      <c r="AE150" s="147">
        <v>186.30514705882399</v>
      </c>
      <c r="AF150" s="148" t="s">
        <v>269</v>
      </c>
      <c r="AG150" s="147">
        <v>32.64</v>
      </c>
      <c r="AH150" s="147">
        <v>194.85294117647101</v>
      </c>
      <c r="AI150" s="147">
        <v>38.082000000000001</v>
      </c>
      <c r="AJ150" s="147">
        <v>366.73494039178598</v>
      </c>
    </row>
    <row r="151" spans="1:36" ht="21" customHeight="1">
      <c r="A151" s="310" t="s">
        <v>152</v>
      </c>
      <c r="B151" s="147">
        <v>2162.6419999999998</v>
      </c>
      <c r="C151" s="147">
        <v>297.759407243547</v>
      </c>
      <c r="D151" s="148" t="s">
        <v>214</v>
      </c>
      <c r="E151" s="147">
        <v>1072.29</v>
      </c>
      <c r="F151" s="147">
        <v>294.32056626472303</v>
      </c>
      <c r="G151" s="148" t="s">
        <v>216</v>
      </c>
      <c r="H151" s="147">
        <v>648.19299999999998</v>
      </c>
      <c r="I151" s="147">
        <v>312.22182282128898</v>
      </c>
      <c r="J151" s="148" t="s">
        <v>215</v>
      </c>
      <c r="K151" s="147">
        <v>422.05900000000003</v>
      </c>
      <c r="L151" s="147">
        <v>280.197792251794</v>
      </c>
      <c r="M151" s="148" t="s">
        <v>224</v>
      </c>
      <c r="N151" s="147">
        <v>11.801</v>
      </c>
      <c r="O151" s="147">
        <v>347.59766121515099</v>
      </c>
      <c r="P151" s="147"/>
      <c r="Q151" s="148" t="s">
        <v>217</v>
      </c>
      <c r="R151" s="147">
        <v>5.4059999999999997</v>
      </c>
      <c r="S151" s="147">
        <v>281.16907140214602</v>
      </c>
      <c r="T151" s="148" t="s">
        <v>238</v>
      </c>
      <c r="U151" s="147">
        <v>1.8240000000000001</v>
      </c>
      <c r="V151" s="147">
        <v>313.59649122807002</v>
      </c>
      <c r="W151" s="148" t="s">
        <v>227</v>
      </c>
      <c r="X151" s="147">
        <v>0.82199999999999995</v>
      </c>
      <c r="Y151" s="147">
        <v>1334.5498783455</v>
      </c>
      <c r="Z151" s="148" t="s">
        <v>220</v>
      </c>
      <c r="AA151" s="147">
        <v>0.247</v>
      </c>
      <c r="AB151" s="147">
        <v>1696.3562753036399</v>
      </c>
      <c r="AC151" s="148"/>
      <c r="AD151" s="147">
        <v>0</v>
      </c>
      <c r="AE151" s="147">
        <v>0</v>
      </c>
      <c r="AF151" s="148"/>
      <c r="AG151" s="147">
        <v>0</v>
      </c>
      <c r="AH151" s="147">
        <v>0</v>
      </c>
      <c r="AI151" s="147">
        <v>0</v>
      </c>
      <c r="AJ151" s="147">
        <v>0</v>
      </c>
    </row>
    <row r="152" spans="1:36" ht="21" customHeight="1">
      <c r="A152" s="310" t="s">
        <v>153</v>
      </c>
      <c r="B152" s="147">
        <v>25506.652999999998</v>
      </c>
      <c r="C152" s="147">
        <v>213.61720802803899</v>
      </c>
      <c r="D152" s="148" t="s">
        <v>214</v>
      </c>
      <c r="E152" s="147">
        <v>10618.031999999999</v>
      </c>
      <c r="F152" s="147">
        <v>222.91353049227999</v>
      </c>
      <c r="G152" s="148" t="s">
        <v>219</v>
      </c>
      <c r="H152" s="147">
        <v>6580.7830000000004</v>
      </c>
      <c r="I152" s="147">
        <v>165.009543697156</v>
      </c>
      <c r="J152" s="148" t="s">
        <v>216</v>
      </c>
      <c r="K152" s="147">
        <v>4185.6909999999998</v>
      </c>
      <c r="L152" s="147">
        <v>233.47710091356501</v>
      </c>
      <c r="M152" s="148" t="s">
        <v>215</v>
      </c>
      <c r="N152" s="147">
        <v>1152.077</v>
      </c>
      <c r="O152" s="147">
        <v>295.40647022725</v>
      </c>
      <c r="P152" s="147"/>
      <c r="Q152" s="148" t="s">
        <v>222</v>
      </c>
      <c r="R152" s="147">
        <v>554.05999999999995</v>
      </c>
      <c r="S152" s="147">
        <v>132.60657690502799</v>
      </c>
      <c r="T152" s="148" t="s">
        <v>218</v>
      </c>
      <c r="U152" s="147">
        <v>500.24700000000001</v>
      </c>
      <c r="V152" s="147">
        <v>201.55443211053699</v>
      </c>
      <c r="W152" s="148" t="s">
        <v>224</v>
      </c>
      <c r="X152" s="147">
        <v>461.14600000000002</v>
      </c>
      <c r="Y152" s="147">
        <v>264.60600330480997</v>
      </c>
      <c r="Z152" s="148" t="s">
        <v>231</v>
      </c>
      <c r="AA152" s="147">
        <v>257.85000000000002</v>
      </c>
      <c r="AB152" s="147">
        <v>170.60306379678099</v>
      </c>
      <c r="AC152" s="148" t="s">
        <v>227</v>
      </c>
      <c r="AD152" s="147">
        <v>240</v>
      </c>
      <c r="AE152" s="147">
        <v>199.96666666666701</v>
      </c>
      <c r="AF152" s="148" t="s">
        <v>259</v>
      </c>
      <c r="AG152" s="147">
        <v>189</v>
      </c>
      <c r="AH152" s="147">
        <v>136.35978835978801</v>
      </c>
      <c r="AI152" s="147">
        <v>767.76700000000005</v>
      </c>
      <c r="AJ152" s="147">
        <v>344.10960616957999</v>
      </c>
    </row>
    <row r="153" spans="1:36" ht="21" customHeight="1">
      <c r="A153" s="310" t="s">
        <v>154</v>
      </c>
      <c r="B153" s="147">
        <v>0</v>
      </c>
      <c r="C153" s="147">
        <v>0</v>
      </c>
      <c r="D153" s="148"/>
      <c r="E153" s="147">
        <v>0</v>
      </c>
      <c r="F153" s="147">
        <v>0</v>
      </c>
      <c r="G153" s="148"/>
      <c r="H153" s="147">
        <v>0</v>
      </c>
      <c r="I153" s="147">
        <v>0</v>
      </c>
      <c r="J153" s="148"/>
      <c r="K153" s="147">
        <v>0</v>
      </c>
      <c r="L153" s="147">
        <v>0</v>
      </c>
      <c r="M153" s="148"/>
      <c r="N153" s="147">
        <v>0</v>
      </c>
      <c r="O153" s="147">
        <v>0</v>
      </c>
      <c r="P153" s="147"/>
      <c r="Q153" s="148"/>
      <c r="R153" s="147">
        <v>0</v>
      </c>
      <c r="S153" s="147">
        <v>0</v>
      </c>
      <c r="T153" s="148"/>
      <c r="U153" s="147">
        <v>0</v>
      </c>
      <c r="V153" s="147">
        <v>0</v>
      </c>
      <c r="W153" s="148"/>
      <c r="X153" s="147">
        <v>0</v>
      </c>
      <c r="Y153" s="147">
        <v>0</v>
      </c>
      <c r="Z153" s="148"/>
      <c r="AA153" s="147">
        <v>0</v>
      </c>
      <c r="AB153" s="147">
        <v>0</v>
      </c>
      <c r="AC153" s="148"/>
      <c r="AD153" s="147">
        <v>0</v>
      </c>
      <c r="AE153" s="147">
        <v>0</v>
      </c>
      <c r="AF153" s="148"/>
      <c r="AG153" s="147">
        <v>0</v>
      </c>
      <c r="AH153" s="147">
        <v>0</v>
      </c>
      <c r="AI153" s="147">
        <v>0</v>
      </c>
      <c r="AJ153" s="147">
        <v>0</v>
      </c>
    </row>
    <row r="154" spans="1:36" ht="21" customHeight="1">
      <c r="A154" s="310" t="s">
        <v>291</v>
      </c>
      <c r="B154" s="147">
        <v>0</v>
      </c>
      <c r="C154" s="147">
        <v>0</v>
      </c>
      <c r="D154" s="148"/>
      <c r="E154" s="147">
        <v>0</v>
      </c>
      <c r="F154" s="147">
        <v>0</v>
      </c>
      <c r="G154" s="148"/>
      <c r="H154" s="147">
        <v>0</v>
      </c>
      <c r="I154" s="147">
        <v>0</v>
      </c>
      <c r="J154" s="148"/>
      <c r="K154" s="147">
        <v>0</v>
      </c>
      <c r="L154" s="147">
        <v>0</v>
      </c>
      <c r="M154" s="148"/>
      <c r="N154" s="147">
        <v>0</v>
      </c>
      <c r="O154" s="147">
        <v>0</v>
      </c>
      <c r="P154" s="147"/>
      <c r="Q154" s="148"/>
      <c r="R154" s="147">
        <v>0</v>
      </c>
      <c r="S154" s="147">
        <v>0</v>
      </c>
      <c r="T154" s="148"/>
      <c r="U154" s="147">
        <v>0</v>
      </c>
      <c r="V154" s="147">
        <v>0</v>
      </c>
      <c r="W154" s="148"/>
      <c r="X154" s="147">
        <v>0</v>
      </c>
      <c r="Y154" s="147">
        <v>0</v>
      </c>
      <c r="Z154" s="148"/>
      <c r="AA154" s="147">
        <v>0</v>
      </c>
      <c r="AB154" s="147">
        <v>0</v>
      </c>
      <c r="AC154" s="148"/>
      <c r="AD154" s="147">
        <v>0</v>
      </c>
      <c r="AE154" s="147">
        <v>0</v>
      </c>
      <c r="AF154" s="148"/>
      <c r="AG154" s="147">
        <v>0</v>
      </c>
      <c r="AH154" s="147">
        <v>0</v>
      </c>
      <c r="AI154" s="147">
        <v>0</v>
      </c>
      <c r="AJ154" s="147">
        <v>0</v>
      </c>
    </row>
    <row r="155" spans="1:36" ht="21" customHeight="1">
      <c r="A155" s="310" t="s">
        <v>155</v>
      </c>
      <c r="B155" s="147">
        <v>4624.7510000000002</v>
      </c>
      <c r="C155" s="147">
        <v>415.76205940600897</v>
      </c>
      <c r="D155" s="148" t="s">
        <v>214</v>
      </c>
      <c r="E155" s="147">
        <v>2227.94</v>
      </c>
      <c r="F155" s="147">
        <v>471.803998312342</v>
      </c>
      <c r="G155" s="148" t="s">
        <v>219</v>
      </c>
      <c r="H155" s="147">
        <v>782.50699999999995</v>
      </c>
      <c r="I155" s="147">
        <v>331.31077421671603</v>
      </c>
      <c r="J155" s="148" t="s">
        <v>216</v>
      </c>
      <c r="K155" s="147">
        <v>775.25</v>
      </c>
      <c r="L155" s="147">
        <v>415.22734601741399</v>
      </c>
      <c r="M155" s="148" t="s">
        <v>215</v>
      </c>
      <c r="N155" s="147">
        <v>571.68700000000001</v>
      </c>
      <c r="O155" s="147">
        <v>325.88112026336103</v>
      </c>
      <c r="P155" s="147"/>
      <c r="Q155" s="148" t="s">
        <v>218</v>
      </c>
      <c r="R155" s="147">
        <v>128.108</v>
      </c>
      <c r="S155" s="147">
        <v>169.09170387485599</v>
      </c>
      <c r="T155" s="148" t="s">
        <v>227</v>
      </c>
      <c r="U155" s="147">
        <v>55.987000000000002</v>
      </c>
      <c r="V155" s="147">
        <v>592.17318306035304</v>
      </c>
      <c r="W155" s="148" t="s">
        <v>226</v>
      </c>
      <c r="X155" s="147">
        <v>30.553999999999998</v>
      </c>
      <c r="Y155" s="147">
        <v>342.96655102441599</v>
      </c>
      <c r="Z155" s="148" t="s">
        <v>220</v>
      </c>
      <c r="AA155" s="147">
        <v>15.494999999999999</v>
      </c>
      <c r="AB155" s="147">
        <v>1615.9406260083899</v>
      </c>
      <c r="AC155" s="148" t="s">
        <v>217</v>
      </c>
      <c r="AD155" s="147">
        <v>10.584</v>
      </c>
      <c r="AE155" s="147">
        <v>200.963718820862</v>
      </c>
      <c r="AF155" s="148" t="s">
        <v>234</v>
      </c>
      <c r="AG155" s="147">
        <v>9.9719999999999995</v>
      </c>
      <c r="AH155" s="147">
        <v>296.22944243882898</v>
      </c>
      <c r="AI155" s="147">
        <v>16.667000000000002</v>
      </c>
      <c r="AJ155" s="147">
        <v>526.18947621047596</v>
      </c>
    </row>
    <row r="156" spans="1:36" ht="21" customHeight="1">
      <c r="A156" s="310" t="s">
        <v>156</v>
      </c>
      <c r="B156" s="147">
        <v>4502.2640000000001</v>
      </c>
      <c r="C156" s="147">
        <v>618.73692879848898</v>
      </c>
      <c r="D156" s="148" t="s">
        <v>214</v>
      </c>
      <c r="E156" s="147">
        <v>1656.415</v>
      </c>
      <c r="F156" s="147">
        <v>546.78567870974405</v>
      </c>
      <c r="G156" s="148" t="s">
        <v>216</v>
      </c>
      <c r="H156" s="147">
        <v>923.66600000000005</v>
      </c>
      <c r="I156" s="147">
        <v>1025.01553591883</v>
      </c>
      <c r="J156" s="148" t="s">
        <v>215</v>
      </c>
      <c r="K156" s="147">
        <v>819.01700000000005</v>
      </c>
      <c r="L156" s="147">
        <v>416.60307417306399</v>
      </c>
      <c r="M156" s="148" t="s">
        <v>219</v>
      </c>
      <c r="N156" s="147">
        <v>324.7</v>
      </c>
      <c r="O156" s="147">
        <v>379.30089313212198</v>
      </c>
      <c r="P156" s="147"/>
      <c r="Q156" s="148" t="s">
        <v>226</v>
      </c>
      <c r="R156" s="147">
        <v>297.18400000000003</v>
      </c>
      <c r="S156" s="147">
        <v>333.64514913319698</v>
      </c>
      <c r="T156" s="148" t="s">
        <v>224</v>
      </c>
      <c r="U156" s="147">
        <v>177.43</v>
      </c>
      <c r="V156" s="147">
        <v>567.67739390181998</v>
      </c>
      <c r="W156" s="148" t="s">
        <v>443</v>
      </c>
      <c r="X156" s="147">
        <v>79.489999999999995</v>
      </c>
      <c r="Y156" s="147">
        <v>2408.83129953453</v>
      </c>
      <c r="Z156" s="148" t="s">
        <v>220</v>
      </c>
      <c r="AA156" s="147">
        <v>48.18</v>
      </c>
      <c r="AB156" s="147">
        <v>449.003735990037</v>
      </c>
      <c r="AC156" s="148" t="s">
        <v>234</v>
      </c>
      <c r="AD156" s="147">
        <v>45.63</v>
      </c>
      <c r="AE156" s="147">
        <v>256.93622616699503</v>
      </c>
      <c r="AF156" s="148" t="s">
        <v>217</v>
      </c>
      <c r="AG156" s="147">
        <v>28.748999999999999</v>
      </c>
      <c r="AH156" s="147">
        <v>393.335420362447</v>
      </c>
      <c r="AI156" s="147">
        <v>101.803</v>
      </c>
      <c r="AJ156" s="147">
        <v>322.75080302152202</v>
      </c>
    </row>
    <row r="157" spans="1:36" ht="21" customHeight="1">
      <c r="A157" s="310" t="s">
        <v>157</v>
      </c>
      <c r="B157" s="147">
        <v>61.155000000000001</v>
      </c>
      <c r="C157" s="147">
        <v>743.79854468154701</v>
      </c>
      <c r="D157" s="148" t="s">
        <v>214</v>
      </c>
      <c r="E157" s="147">
        <v>25.945</v>
      </c>
      <c r="F157" s="147">
        <v>896.89728271343199</v>
      </c>
      <c r="G157" s="148" t="s">
        <v>250</v>
      </c>
      <c r="H157" s="147">
        <v>14</v>
      </c>
      <c r="I157" s="147">
        <v>599.142857142857</v>
      </c>
      <c r="J157" s="148" t="s">
        <v>248</v>
      </c>
      <c r="K157" s="147">
        <v>12</v>
      </c>
      <c r="L157" s="147">
        <v>456.25</v>
      </c>
      <c r="M157" s="148" t="s">
        <v>216</v>
      </c>
      <c r="N157" s="147">
        <v>6.74</v>
      </c>
      <c r="O157" s="147">
        <v>610.979228486647</v>
      </c>
      <c r="P157" s="147"/>
      <c r="Q157" s="148" t="s">
        <v>264</v>
      </c>
      <c r="R157" s="147">
        <v>1.92</v>
      </c>
      <c r="S157" s="147">
        <v>1756.7708333333301</v>
      </c>
      <c r="T157" s="148" t="s">
        <v>215</v>
      </c>
      <c r="U157" s="147">
        <v>0.5</v>
      </c>
      <c r="V157" s="147">
        <v>1054</v>
      </c>
      <c r="W157" s="148" t="s">
        <v>220</v>
      </c>
      <c r="X157" s="147">
        <v>0.05</v>
      </c>
      <c r="Y157" s="147">
        <v>6720</v>
      </c>
      <c r="Z157" s="148"/>
      <c r="AA157" s="147">
        <v>0</v>
      </c>
      <c r="AB157" s="147">
        <v>0</v>
      </c>
      <c r="AC157" s="148"/>
      <c r="AD157" s="147">
        <v>0</v>
      </c>
      <c r="AE157" s="147">
        <v>0</v>
      </c>
      <c r="AF157" s="148"/>
      <c r="AG157" s="147">
        <v>0</v>
      </c>
      <c r="AH157" s="147">
        <v>0</v>
      </c>
      <c r="AI157" s="147">
        <v>0</v>
      </c>
      <c r="AJ157" s="147">
        <v>0</v>
      </c>
    </row>
    <row r="158" spans="1:36" ht="21" customHeight="1">
      <c r="A158" s="310" t="s">
        <v>158</v>
      </c>
      <c r="B158" s="147">
        <v>3453.8330000000001</v>
      </c>
      <c r="C158" s="147">
        <v>169.73924332762999</v>
      </c>
      <c r="D158" s="148" t="s">
        <v>216</v>
      </c>
      <c r="E158" s="147">
        <v>1228.001</v>
      </c>
      <c r="F158" s="147">
        <v>183.606528007713</v>
      </c>
      <c r="G158" s="148" t="s">
        <v>214</v>
      </c>
      <c r="H158" s="147">
        <v>1178.184</v>
      </c>
      <c r="I158" s="147">
        <v>152.842000909875</v>
      </c>
      <c r="J158" s="148" t="s">
        <v>215</v>
      </c>
      <c r="K158" s="147">
        <v>489.17200000000003</v>
      </c>
      <c r="L158" s="147">
        <v>136.78624287571699</v>
      </c>
      <c r="M158" s="148" t="s">
        <v>248</v>
      </c>
      <c r="N158" s="147">
        <v>391.81299999999999</v>
      </c>
      <c r="O158" s="147">
        <v>175.787939654886</v>
      </c>
      <c r="P158" s="147"/>
      <c r="Q158" s="148" t="s">
        <v>218</v>
      </c>
      <c r="R158" s="147">
        <v>87.697999999999993</v>
      </c>
      <c r="S158" s="147">
        <v>191.81737325822701</v>
      </c>
      <c r="T158" s="148" t="s">
        <v>217</v>
      </c>
      <c r="U158" s="147">
        <v>39.326999999999998</v>
      </c>
      <c r="V158" s="147">
        <v>195.311109415923</v>
      </c>
      <c r="W158" s="148" t="s">
        <v>219</v>
      </c>
      <c r="X158" s="147">
        <v>26.251000000000001</v>
      </c>
      <c r="Y158" s="147">
        <v>570.14970858253002</v>
      </c>
      <c r="Z158" s="148" t="s">
        <v>226</v>
      </c>
      <c r="AA158" s="147">
        <v>6.9139999999999997</v>
      </c>
      <c r="AB158" s="147">
        <v>315.73618744576203</v>
      </c>
      <c r="AC158" s="148" t="s">
        <v>227</v>
      </c>
      <c r="AD158" s="147">
        <v>5.52</v>
      </c>
      <c r="AE158" s="147">
        <v>298.36956521739103</v>
      </c>
      <c r="AF158" s="148" t="s">
        <v>224</v>
      </c>
      <c r="AG158" s="147">
        <v>0.80800000000000005</v>
      </c>
      <c r="AH158" s="147">
        <v>433.168316831683</v>
      </c>
      <c r="AI158" s="147">
        <v>0.14499999999999999</v>
      </c>
      <c r="AJ158" s="147">
        <v>8744.8275862069004</v>
      </c>
    </row>
    <row r="159" spans="1:36" ht="21" customHeight="1">
      <c r="A159" s="310" t="s">
        <v>159</v>
      </c>
      <c r="B159" s="147">
        <v>30531.967000000001</v>
      </c>
      <c r="C159" s="147">
        <v>240.88900004378999</v>
      </c>
      <c r="D159" s="148" t="s">
        <v>216</v>
      </c>
      <c r="E159" s="147">
        <v>13906.808000000001</v>
      </c>
      <c r="F159" s="147">
        <v>271.29014796206297</v>
      </c>
      <c r="G159" s="148" t="s">
        <v>224</v>
      </c>
      <c r="H159" s="147">
        <v>10666.995999999999</v>
      </c>
      <c r="I159" s="147">
        <v>208.44172061187601</v>
      </c>
      <c r="J159" s="148" t="s">
        <v>215</v>
      </c>
      <c r="K159" s="147">
        <v>2723.308</v>
      </c>
      <c r="L159" s="147">
        <v>218.70423764039899</v>
      </c>
      <c r="M159" s="148" t="s">
        <v>214</v>
      </c>
      <c r="N159" s="147">
        <v>1621.8910000000001</v>
      </c>
      <c r="O159" s="147">
        <v>251.66302791001399</v>
      </c>
      <c r="P159" s="147"/>
      <c r="Q159" s="148" t="s">
        <v>225</v>
      </c>
      <c r="R159" s="147">
        <v>1068.8</v>
      </c>
      <c r="S159" s="147">
        <v>197.46631736526899</v>
      </c>
      <c r="T159" s="148" t="s">
        <v>217</v>
      </c>
      <c r="U159" s="147">
        <v>255.55</v>
      </c>
      <c r="V159" s="147">
        <v>277.69908041479198</v>
      </c>
      <c r="W159" s="148" t="s">
        <v>262</v>
      </c>
      <c r="X159" s="147">
        <v>113.4</v>
      </c>
      <c r="Y159" s="147">
        <v>250.74955908289201</v>
      </c>
      <c r="Z159" s="148" t="s">
        <v>219</v>
      </c>
      <c r="AA159" s="147">
        <v>70.671000000000006</v>
      </c>
      <c r="AB159" s="147">
        <v>231.36788781819999</v>
      </c>
      <c r="AC159" s="148" t="s">
        <v>465</v>
      </c>
      <c r="AD159" s="147">
        <v>69.12</v>
      </c>
      <c r="AE159" s="147">
        <v>216.81134259259301</v>
      </c>
      <c r="AF159" s="148" t="s">
        <v>218</v>
      </c>
      <c r="AG159" s="147">
        <v>18</v>
      </c>
      <c r="AH159" s="147">
        <v>254.222222222222</v>
      </c>
      <c r="AI159" s="147">
        <v>17.422999999999998</v>
      </c>
      <c r="AJ159" s="147">
        <v>485.16328990415002</v>
      </c>
    </row>
    <row r="160" spans="1:36" ht="21" customHeight="1">
      <c r="A160" s="310" t="s">
        <v>160</v>
      </c>
      <c r="B160" s="147">
        <v>2976.6819999999998</v>
      </c>
      <c r="C160" s="147">
        <v>619.85929299804297</v>
      </c>
      <c r="D160" s="148" t="s">
        <v>216</v>
      </c>
      <c r="E160" s="147">
        <v>1186.3620000000001</v>
      </c>
      <c r="F160" s="147">
        <v>584.99513639175905</v>
      </c>
      <c r="G160" s="148" t="s">
        <v>224</v>
      </c>
      <c r="H160" s="147">
        <v>685.20399999999995</v>
      </c>
      <c r="I160" s="147">
        <v>501.49736428859097</v>
      </c>
      <c r="J160" s="148" t="s">
        <v>217</v>
      </c>
      <c r="K160" s="147">
        <v>341.875</v>
      </c>
      <c r="L160" s="147">
        <v>950.48482632541095</v>
      </c>
      <c r="M160" s="148" t="s">
        <v>214</v>
      </c>
      <c r="N160" s="147">
        <v>328.51900000000001</v>
      </c>
      <c r="O160" s="147">
        <v>651.95924741034798</v>
      </c>
      <c r="P160" s="147"/>
      <c r="Q160" s="148" t="s">
        <v>215</v>
      </c>
      <c r="R160" s="147">
        <v>261.53300000000002</v>
      </c>
      <c r="S160" s="147">
        <v>485.25807450684999</v>
      </c>
      <c r="T160" s="148" t="s">
        <v>218</v>
      </c>
      <c r="U160" s="147">
        <v>94.05</v>
      </c>
      <c r="V160" s="147">
        <v>755.20467836257296</v>
      </c>
      <c r="W160" s="148" t="s">
        <v>219</v>
      </c>
      <c r="X160" s="147">
        <v>19.399999999999999</v>
      </c>
      <c r="Y160" s="147">
        <v>806.85567010309296</v>
      </c>
      <c r="Z160" s="148" t="s">
        <v>234</v>
      </c>
      <c r="AA160" s="147">
        <v>19</v>
      </c>
      <c r="AB160" s="147">
        <v>633.78947368420995</v>
      </c>
      <c r="AC160" s="148" t="s">
        <v>263</v>
      </c>
      <c r="AD160" s="147">
        <v>15.162000000000001</v>
      </c>
      <c r="AE160" s="147">
        <v>1079.01332278064</v>
      </c>
      <c r="AF160" s="148" t="s">
        <v>220</v>
      </c>
      <c r="AG160" s="147">
        <v>12.579000000000001</v>
      </c>
      <c r="AH160" s="147">
        <v>1001.11296605454</v>
      </c>
      <c r="AI160" s="147">
        <v>12.997999999999999</v>
      </c>
      <c r="AJ160" s="147">
        <v>1059.0860132328</v>
      </c>
    </row>
    <row r="161" spans="1:36" ht="21" customHeight="1">
      <c r="A161" s="310" t="s">
        <v>161</v>
      </c>
      <c r="B161" s="147">
        <v>168557.755</v>
      </c>
      <c r="C161" s="147">
        <v>230.37538676283401</v>
      </c>
      <c r="D161" s="148" t="s">
        <v>214</v>
      </c>
      <c r="E161" s="147">
        <v>43505.288</v>
      </c>
      <c r="F161" s="147">
        <v>273.39968419471199</v>
      </c>
      <c r="G161" s="148" t="s">
        <v>216</v>
      </c>
      <c r="H161" s="147">
        <v>38261.837</v>
      </c>
      <c r="I161" s="147">
        <v>180.59948350101399</v>
      </c>
      <c r="J161" s="148" t="s">
        <v>219</v>
      </c>
      <c r="K161" s="147">
        <v>20564.504000000001</v>
      </c>
      <c r="L161" s="147">
        <v>213.42771019422599</v>
      </c>
      <c r="M161" s="148" t="s">
        <v>217</v>
      </c>
      <c r="N161" s="147">
        <v>15101.162</v>
      </c>
      <c r="O161" s="147">
        <v>187.12612976405401</v>
      </c>
      <c r="P161" s="147"/>
      <c r="Q161" s="148" t="s">
        <v>215</v>
      </c>
      <c r="R161" s="147">
        <v>12955.636</v>
      </c>
      <c r="S161" s="147">
        <v>233.42126932247899</v>
      </c>
      <c r="T161" s="148" t="s">
        <v>218</v>
      </c>
      <c r="U161" s="147">
        <v>12437.694</v>
      </c>
      <c r="V161" s="147">
        <v>232.50137847096099</v>
      </c>
      <c r="W161" s="148" t="s">
        <v>223</v>
      </c>
      <c r="X161" s="147">
        <v>4101.1180000000004</v>
      </c>
      <c r="Y161" s="147">
        <v>312.37433304771997</v>
      </c>
      <c r="Z161" s="148" t="s">
        <v>263</v>
      </c>
      <c r="AA161" s="147">
        <v>3930.99</v>
      </c>
      <c r="AB161" s="147">
        <v>138.83423768567201</v>
      </c>
      <c r="AC161" s="148" t="s">
        <v>232</v>
      </c>
      <c r="AD161" s="147">
        <v>2413.9009999999998</v>
      </c>
      <c r="AE161" s="147">
        <v>333.956943553195</v>
      </c>
      <c r="AF161" s="148" t="s">
        <v>228</v>
      </c>
      <c r="AG161" s="147">
        <v>2387.0709999999999</v>
      </c>
      <c r="AH161" s="147">
        <v>172.86247455563699</v>
      </c>
      <c r="AI161" s="147">
        <v>12898.554</v>
      </c>
      <c r="AJ161" s="147">
        <v>298.54392980794597</v>
      </c>
    </row>
    <row r="162" spans="1:36" ht="21" customHeight="1">
      <c r="A162" s="189" t="s">
        <v>66</v>
      </c>
      <c r="B162" s="146">
        <v>17110.948</v>
      </c>
      <c r="C162" s="146">
        <v>193.30454396799101</v>
      </c>
      <c r="D162" s="189" t="s">
        <v>214</v>
      </c>
      <c r="E162" s="146">
        <v>3430.5050000000001</v>
      </c>
      <c r="F162" s="146">
        <v>267.99523685288301</v>
      </c>
      <c r="G162" s="189" t="s">
        <v>215</v>
      </c>
      <c r="H162" s="146">
        <v>3212.194</v>
      </c>
      <c r="I162" s="146">
        <v>248.99398977770301</v>
      </c>
      <c r="J162" s="189" t="s">
        <v>237</v>
      </c>
      <c r="K162" s="146">
        <v>2856.5949999999998</v>
      </c>
      <c r="L162" s="146">
        <v>45.965913964002603</v>
      </c>
      <c r="M162" s="189" t="s">
        <v>219</v>
      </c>
      <c r="N162" s="146">
        <v>1728.96</v>
      </c>
      <c r="O162" s="146">
        <v>194.76274754765899</v>
      </c>
      <c r="P162" s="147"/>
      <c r="Q162" s="189" t="s">
        <v>216</v>
      </c>
      <c r="R162" s="146">
        <v>1073.3789999999999</v>
      </c>
      <c r="S162" s="146">
        <v>250.614181943191</v>
      </c>
      <c r="T162" s="189" t="s">
        <v>218</v>
      </c>
      <c r="U162" s="146">
        <v>865.50800000000004</v>
      </c>
      <c r="V162" s="146">
        <v>298.27453934567899</v>
      </c>
      <c r="W162" s="189" t="s">
        <v>224</v>
      </c>
      <c r="X162" s="146">
        <v>781.596</v>
      </c>
      <c r="Y162" s="146">
        <v>226.67337089749699</v>
      </c>
      <c r="Z162" s="189" t="s">
        <v>225</v>
      </c>
      <c r="AA162" s="146">
        <v>519.51199999999994</v>
      </c>
      <c r="AB162" s="146">
        <v>240.79520781040699</v>
      </c>
      <c r="AC162" s="189" t="s">
        <v>239</v>
      </c>
      <c r="AD162" s="146">
        <v>518.9</v>
      </c>
      <c r="AE162" s="146">
        <v>50.483715552129503</v>
      </c>
      <c r="AF162" s="189" t="s">
        <v>238</v>
      </c>
      <c r="AG162" s="146">
        <v>475</v>
      </c>
      <c r="AH162" s="146">
        <v>49.227368421052603</v>
      </c>
      <c r="AI162" s="146">
        <v>1648.799</v>
      </c>
      <c r="AJ162" s="146">
        <v>146.40959874429799</v>
      </c>
    </row>
    <row r="163" spans="1:36" ht="21" customHeight="1">
      <c r="A163" s="310" t="s">
        <v>162</v>
      </c>
      <c r="B163" s="147">
        <v>6928.4549999999999</v>
      </c>
      <c r="C163" s="147">
        <v>183.31720419631799</v>
      </c>
      <c r="D163" s="148" t="s">
        <v>237</v>
      </c>
      <c r="E163" s="147">
        <v>2856.5949999999998</v>
      </c>
      <c r="F163" s="147">
        <v>45.965913964002603</v>
      </c>
      <c r="G163" s="148" t="s">
        <v>214</v>
      </c>
      <c r="H163" s="147">
        <v>812.64700000000005</v>
      </c>
      <c r="I163" s="147">
        <v>526.68255712504902</v>
      </c>
      <c r="J163" s="148" t="s">
        <v>215</v>
      </c>
      <c r="K163" s="147">
        <v>627.779</v>
      </c>
      <c r="L163" s="147">
        <v>315.23673139751401</v>
      </c>
      <c r="M163" s="148" t="s">
        <v>239</v>
      </c>
      <c r="N163" s="147">
        <v>518.9</v>
      </c>
      <c r="O163" s="147">
        <v>50.483715552129503</v>
      </c>
      <c r="P163" s="147"/>
      <c r="Q163" s="148" t="s">
        <v>238</v>
      </c>
      <c r="R163" s="147">
        <v>475</v>
      </c>
      <c r="S163" s="147">
        <v>49.227368421052603</v>
      </c>
      <c r="T163" s="148" t="s">
        <v>248</v>
      </c>
      <c r="U163" s="147">
        <v>456</v>
      </c>
      <c r="V163" s="147">
        <v>46.633771929824597</v>
      </c>
      <c r="W163" s="148" t="s">
        <v>218</v>
      </c>
      <c r="X163" s="147">
        <v>405.79300000000001</v>
      </c>
      <c r="Y163" s="147">
        <v>444.53206437765101</v>
      </c>
      <c r="Z163" s="148" t="s">
        <v>216</v>
      </c>
      <c r="AA163" s="147">
        <v>395.73200000000003</v>
      </c>
      <c r="AB163" s="147">
        <v>362.73033264936902</v>
      </c>
      <c r="AC163" s="148" t="s">
        <v>234</v>
      </c>
      <c r="AD163" s="147">
        <v>212.07499999999999</v>
      </c>
      <c r="AE163" s="147">
        <v>156.47294589178401</v>
      </c>
      <c r="AF163" s="148" t="s">
        <v>224</v>
      </c>
      <c r="AG163" s="147">
        <v>49.24</v>
      </c>
      <c r="AH163" s="147">
        <v>265.08935824532898</v>
      </c>
      <c r="AI163" s="147">
        <v>118.694</v>
      </c>
      <c r="AJ163" s="147">
        <v>605.59084705208397</v>
      </c>
    </row>
    <row r="164" spans="1:36" ht="21" customHeight="1">
      <c r="A164" s="310" t="s">
        <v>163</v>
      </c>
      <c r="B164" s="147">
        <v>10182.493</v>
      </c>
      <c r="C164" s="147">
        <v>200.100211215466</v>
      </c>
      <c r="D164" s="148" t="s">
        <v>214</v>
      </c>
      <c r="E164" s="147">
        <v>2617.8580000000002</v>
      </c>
      <c r="F164" s="147">
        <v>187.692380564568</v>
      </c>
      <c r="G164" s="148" t="s">
        <v>215</v>
      </c>
      <c r="H164" s="147">
        <v>2584.415</v>
      </c>
      <c r="I164" s="147">
        <v>232.90299739012499</v>
      </c>
      <c r="J164" s="148" t="s">
        <v>219</v>
      </c>
      <c r="K164" s="147">
        <v>1699.4649999999999</v>
      </c>
      <c r="L164" s="147">
        <v>181.509475040675</v>
      </c>
      <c r="M164" s="148" t="s">
        <v>224</v>
      </c>
      <c r="N164" s="147">
        <v>732.35599999999999</v>
      </c>
      <c r="O164" s="147">
        <v>224.09046966229499</v>
      </c>
      <c r="P164" s="147"/>
      <c r="Q164" s="148" t="s">
        <v>216</v>
      </c>
      <c r="R164" s="147">
        <v>677.64700000000005</v>
      </c>
      <c r="S164" s="147">
        <v>185.14064107123599</v>
      </c>
      <c r="T164" s="148" t="s">
        <v>225</v>
      </c>
      <c r="U164" s="147">
        <v>519.51199999999994</v>
      </c>
      <c r="V164" s="147">
        <v>240.79520781040699</v>
      </c>
      <c r="W164" s="148" t="s">
        <v>218</v>
      </c>
      <c r="X164" s="147">
        <v>459.71499999999997</v>
      </c>
      <c r="Y164" s="147">
        <v>169.172204518017</v>
      </c>
      <c r="Z164" s="148" t="s">
        <v>217</v>
      </c>
      <c r="AA164" s="147">
        <v>374.08800000000002</v>
      </c>
      <c r="AB164" s="147">
        <v>176.23660742926799</v>
      </c>
      <c r="AC164" s="148" t="s">
        <v>223</v>
      </c>
      <c r="AD164" s="147">
        <v>317.3</v>
      </c>
      <c r="AE164" s="147">
        <v>128.68578632209301</v>
      </c>
      <c r="AF164" s="148" t="s">
        <v>234</v>
      </c>
      <c r="AG164" s="147">
        <v>104</v>
      </c>
      <c r="AH164" s="147">
        <v>161.711538461538</v>
      </c>
      <c r="AI164" s="147">
        <v>96.137</v>
      </c>
      <c r="AJ164" s="147">
        <v>205.55041243225801</v>
      </c>
    </row>
    <row r="165" spans="1:36" ht="21" customHeight="1">
      <c r="A165" s="310" t="s">
        <v>382</v>
      </c>
      <c r="B165" s="147">
        <v>0</v>
      </c>
      <c r="C165" s="147">
        <v>0</v>
      </c>
      <c r="D165" s="148"/>
      <c r="E165" s="147">
        <v>0</v>
      </c>
      <c r="F165" s="147">
        <v>0</v>
      </c>
      <c r="G165" s="148"/>
      <c r="H165" s="147">
        <v>0</v>
      </c>
      <c r="I165" s="147">
        <v>0</v>
      </c>
      <c r="J165" s="148"/>
      <c r="K165" s="147">
        <v>0</v>
      </c>
      <c r="L165" s="147">
        <v>0</v>
      </c>
      <c r="M165" s="148"/>
      <c r="N165" s="147">
        <v>0</v>
      </c>
      <c r="O165" s="147">
        <v>0</v>
      </c>
      <c r="P165" s="147"/>
      <c r="Q165" s="148"/>
      <c r="R165" s="147">
        <v>0</v>
      </c>
      <c r="S165" s="147">
        <v>0</v>
      </c>
      <c r="T165" s="148"/>
      <c r="U165" s="147">
        <v>0</v>
      </c>
      <c r="V165" s="147">
        <v>0</v>
      </c>
      <c r="W165" s="148"/>
      <c r="X165" s="147">
        <v>0</v>
      </c>
      <c r="Y165" s="147">
        <v>0</v>
      </c>
      <c r="Z165" s="148"/>
      <c r="AA165" s="147">
        <v>0</v>
      </c>
      <c r="AB165" s="147">
        <v>0</v>
      </c>
      <c r="AC165" s="148"/>
      <c r="AD165" s="147">
        <v>0</v>
      </c>
      <c r="AE165" s="147">
        <v>0</v>
      </c>
      <c r="AF165" s="148"/>
      <c r="AG165" s="147">
        <v>0</v>
      </c>
      <c r="AH165" s="147">
        <v>0</v>
      </c>
      <c r="AI165" s="147">
        <v>0</v>
      </c>
      <c r="AJ165" s="147">
        <v>0</v>
      </c>
    </row>
    <row r="166" spans="1:36" ht="21" customHeight="1">
      <c r="A166" s="299" t="s">
        <v>456</v>
      </c>
      <c r="B166" s="151">
        <v>2776971.7420000001</v>
      </c>
      <c r="C166" s="151">
        <v>176.42427922120399</v>
      </c>
      <c r="D166" s="299" t="s">
        <v>214</v>
      </c>
      <c r="E166" s="151">
        <v>766428.62100000004</v>
      </c>
      <c r="F166" s="151">
        <v>155.17663973041999</v>
      </c>
      <c r="G166" s="299" t="s">
        <v>241</v>
      </c>
      <c r="H166" s="151">
        <v>6096.201</v>
      </c>
      <c r="I166" s="151">
        <v>663.19630865189595</v>
      </c>
      <c r="J166" s="299" t="s">
        <v>220</v>
      </c>
      <c r="K166" s="151">
        <v>26703.646000000001</v>
      </c>
      <c r="L166" s="151">
        <v>694.60926796288402</v>
      </c>
      <c r="M166" s="299" t="s">
        <v>228</v>
      </c>
      <c r="N166" s="151">
        <v>14473.803</v>
      </c>
      <c r="O166" s="151">
        <v>175.53368661988799</v>
      </c>
      <c r="P166" s="147"/>
      <c r="Q166" s="299" t="s">
        <v>242</v>
      </c>
      <c r="R166" s="151">
        <v>1228.269</v>
      </c>
      <c r="S166" s="151">
        <v>220.53231010470799</v>
      </c>
      <c r="T166" s="299" t="s">
        <v>243</v>
      </c>
      <c r="U166" s="151">
        <v>2643.366</v>
      </c>
      <c r="V166" s="151">
        <v>443.92074347631001</v>
      </c>
      <c r="W166" s="299" t="s">
        <v>216</v>
      </c>
      <c r="X166" s="151">
        <v>378274.245</v>
      </c>
      <c r="Y166" s="151">
        <v>187.18956137233201</v>
      </c>
      <c r="Z166" s="299" t="s">
        <v>224</v>
      </c>
      <c r="AA166" s="151">
        <v>195372.22200000001</v>
      </c>
      <c r="AB166" s="151">
        <v>210.511364302342</v>
      </c>
      <c r="AC166" s="299" t="s">
        <v>225</v>
      </c>
      <c r="AD166" s="151">
        <v>55551.714</v>
      </c>
      <c r="AE166" s="151">
        <v>225.39390953805699</v>
      </c>
      <c r="AF166" s="299" t="s">
        <v>239</v>
      </c>
      <c r="AG166" s="151">
        <v>538.9</v>
      </c>
      <c r="AH166" s="151">
        <v>53.742809426609803</v>
      </c>
      <c r="AI166" s="151">
        <v>1329660.7549999999</v>
      </c>
      <c r="AJ166" s="151">
        <v>165.40297227919601</v>
      </c>
    </row>
    <row r="167" spans="1:36" ht="21" customHeight="1">
      <c r="A167" s="340" t="s">
        <v>478</v>
      </c>
      <c r="B167" s="341"/>
      <c r="C167" s="341"/>
      <c r="D167" s="342"/>
      <c r="E167" s="341"/>
      <c r="F167" s="341"/>
      <c r="G167" s="342"/>
      <c r="H167" s="341"/>
      <c r="I167" s="341"/>
      <c r="J167" s="342"/>
      <c r="K167" s="341"/>
      <c r="L167" s="341"/>
      <c r="M167" s="342"/>
      <c r="N167" s="341"/>
      <c r="O167" s="341"/>
      <c r="P167" s="337"/>
      <c r="Q167" s="193" t="s">
        <v>479</v>
      </c>
      <c r="R167" s="341"/>
      <c r="S167" s="341"/>
      <c r="T167" s="342"/>
      <c r="U167" s="341"/>
      <c r="V167" s="341"/>
      <c r="W167" s="342"/>
      <c r="X167" s="341"/>
      <c r="Y167" s="341"/>
      <c r="Z167" s="342"/>
      <c r="AA167" s="341"/>
      <c r="AB167" s="341"/>
      <c r="AC167" s="342"/>
      <c r="AD167" s="341"/>
      <c r="AE167" s="341"/>
      <c r="AF167" s="342"/>
      <c r="AG167" s="341"/>
      <c r="AH167" s="341"/>
      <c r="AI167" s="341"/>
      <c r="AJ167" s="337"/>
    </row>
    <row r="168" spans="1:36" ht="21" customHeight="1">
      <c r="A168" s="343" t="s">
        <v>467</v>
      </c>
      <c r="B168" s="337"/>
      <c r="C168" s="337"/>
      <c r="D168" s="193"/>
      <c r="E168" s="337"/>
      <c r="F168" s="337"/>
      <c r="G168" s="193"/>
      <c r="H168" s="337"/>
      <c r="I168" s="337"/>
      <c r="J168" s="193"/>
      <c r="K168" s="337"/>
      <c r="L168" s="337"/>
      <c r="M168" s="193"/>
      <c r="N168" s="337"/>
      <c r="O168" s="337"/>
      <c r="P168" s="337"/>
      <c r="Q168" s="193" t="s">
        <v>467</v>
      </c>
      <c r="R168" s="337"/>
      <c r="S168" s="337"/>
      <c r="T168" s="193"/>
      <c r="U168" s="337"/>
      <c r="V168" s="337"/>
      <c r="W168" s="193"/>
      <c r="X168" s="337"/>
      <c r="Y168" s="337"/>
      <c r="Z168" s="193"/>
      <c r="AA168" s="337"/>
      <c r="AB168" s="337"/>
      <c r="AC168" s="193"/>
      <c r="AD168" s="337"/>
      <c r="AE168" s="337"/>
      <c r="AF168" s="193"/>
      <c r="AG168" s="337"/>
      <c r="AH168" s="337"/>
      <c r="AI168" s="337"/>
      <c r="AJ168" s="337"/>
    </row>
    <row r="169" spans="1:36" ht="21" customHeight="1">
      <c r="A169" s="343" t="s">
        <v>468</v>
      </c>
      <c r="B169" s="337"/>
      <c r="C169" s="337"/>
      <c r="D169" s="193"/>
      <c r="E169" s="337"/>
      <c r="F169" s="337"/>
      <c r="G169" s="193"/>
      <c r="H169" s="337"/>
      <c r="I169" s="337"/>
      <c r="J169" s="193"/>
      <c r="K169" s="337"/>
      <c r="L169" s="337"/>
      <c r="M169" s="193"/>
      <c r="N169" s="337"/>
      <c r="O169" s="337"/>
      <c r="P169" s="337"/>
      <c r="Q169" s="193" t="s">
        <v>468</v>
      </c>
      <c r="R169" s="337"/>
      <c r="S169" s="337"/>
      <c r="T169" s="193"/>
      <c r="U169" s="337"/>
      <c r="V169" s="337"/>
      <c r="W169" s="193"/>
      <c r="X169" s="337"/>
      <c r="Y169" s="337"/>
      <c r="Z169" s="193"/>
      <c r="AA169" s="337"/>
      <c r="AB169" s="337"/>
      <c r="AC169" s="193"/>
      <c r="AD169" s="337"/>
      <c r="AE169" s="337"/>
      <c r="AF169" s="193"/>
      <c r="AG169" s="337"/>
      <c r="AH169" s="337"/>
      <c r="AI169" s="337"/>
      <c r="AJ169" s="337"/>
    </row>
    <row r="170" spans="1:36" ht="13.5">
      <c r="A170" s="193"/>
    </row>
    <row r="171" spans="1:36" ht="13.5">
      <c r="A171" s="193"/>
    </row>
    <row r="172" spans="1:36" ht="13.5">
      <c r="A172" s="193"/>
    </row>
  </sheetData>
  <mergeCells count="24">
    <mergeCell ref="AC89:AE89"/>
    <mergeCell ref="AF89:AH89"/>
    <mergeCell ref="M89:O89"/>
    <mergeCell ref="Q89:S89"/>
    <mergeCell ref="T89:V89"/>
    <mergeCell ref="W89:Y89"/>
    <mergeCell ref="Z89:AB89"/>
    <mergeCell ref="A89:A90"/>
    <mergeCell ref="B89:C89"/>
    <mergeCell ref="D89:F89"/>
    <mergeCell ref="G89:I89"/>
    <mergeCell ref="J89:L89"/>
    <mergeCell ref="AF4:AH4"/>
    <mergeCell ref="A4:A5"/>
    <mergeCell ref="B4:C4"/>
    <mergeCell ref="D4:F4"/>
    <mergeCell ref="G4:I4"/>
    <mergeCell ref="J4:L4"/>
    <mergeCell ref="M4:O4"/>
    <mergeCell ref="Q4:S4"/>
    <mergeCell ref="T4:V4"/>
    <mergeCell ref="W4:Y4"/>
    <mergeCell ref="Z4:AB4"/>
    <mergeCell ref="AC4:AE4"/>
  </mergeCells>
  <phoneticPr fontId="4"/>
  <pageMargins left="0.69791666666666663" right="0.69791666666666663" top="0.75" bottom="0.75" header="0.29166666666666669" footer="0.29166666666666669"/>
  <pageSetup paperSize="9" scale="40" orientation="portrait" useFirstPageNumber="1" r:id="rId1"/>
  <rowBreaks count="1" manualBreakCount="1">
    <brk id="86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Ⅸ　野菜の輸入統計</vt:lpstr>
      <vt:lpstr>Ⅸ－１数量、シェア</vt:lpstr>
      <vt:lpstr>Ⅸ－２数量、金額</vt:lpstr>
      <vt:lpstr>Ⅸ－３数量、金額、単価</vt:lpstr>
      <vt:lpstr>Ⅸ－４ 数量、単価</vt:lpstr>
      <vt:lpstr>Ⅸ－５ (2)</vt:lpstr>
      <vt:lpstr>Ⅸ－６-1</vt:lpstr>
      <vt:lpstr>Ⅸ－６－２</vt:lpstr>
      <vt:lpstr>Ⅸ－６－３（数量）</vt:lpstr>
      <vt:lpstr>Ⅸ－６－３（金額)</vt:lpstr>
      <vt:lpstr>Ⅹ－１</vt:lpstr>
      <vt:lpstr>Ⅹ-2（数量、金額、単価）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alic</cp:lastModifiedBy>
  <cp:lastPrinted>2020-08-03T01:07:37Z</cp:lastPrinted>
  <dcterms:created xsi:type="dcterms:W3CDTF">2018-05-24T05:10:54Z</dcterms:created>
  <dcterms:modified xsi:type="dcterms:W3CDTF">2021-02-15T01:28:52Z</dcterms:modified>
</cp:coreProperties>
</file>